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heets/sheet3.xml" ContentType="application/vnd.openxmlformats-officedocument.spreadsheetml.chart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9170" windowHeight="6555" tabRatio="731"/>
  </bookViews>
  <sheets>
    <sheet name="BuildingSummary" sheetId="8" r:id="rId1"/>
    <sheet name="ZoneSummary" sheetId="10" r:id="rId2"/>
    <sheet name="LocationSummary" sheetId="7" r:id="rId3"/>
    <sheet name="Miami" sheetId="47" state="veryHidden" r:id="rId4"/>
    <sheet name="Houston" sheetId="46" state="veryHidden" r:id="rId5"/>
    <sheet name="Phoenix" sheetId="45" state="veryHidden" r:id="rId6"/>
    <sheet name="Atlanta" sheetId="44" state="veryHidden" r:id="rId7"/>
    <sheet name="LosAngeles" sheetId="43" state="veryHidden" r:id="rId8"/>
    <sheet name="LasVegas" sheetId="42" state="veryHidden" r:id="rId9"/>
    <sheet name="SanFrancisco" sheetId="41" state="veryHidden" r:id="rId10"/>
    <sheet name="Baltimore" sheetId="40" state="veryHidden" r:id="rId11"/>
    <sheet name="Albuquerque" sheetId="39" state="veryHidden" r:id="rId12"/>
    <sheet name="Seattle" sheetId="38" state="veryHidden" r:id="rId13"/>
    <sheet name="Chicago" sheetId="37" state="veryHidden" r:id="rId14"/>
    <sheet name="Boulder" sheetId="36" state="veryHidden" r:id="rId15"/>
    <sheet name="Minneapolis" sheetId="35" state="veryHidden" r:id="rId16"/>
    <sheet name="Helena" sheetId="34" state="veryHidden" r:id="rId17"/>
    <sheet name="Duluth" sheetId="33" state="veryHidden" r:id="rId18"/>
    <sheet name="Fairbanks" sheetId="32" state="veryHidden" r:id="rId19"/>
    <sheet name="Picture" sheetId="3" r:id="rId20"/>
    <sheet name="Electricity" sheetId="4" r:id="rId21"/>
    <sheet name="Gas" sheetId="11" r:id="rId22"/>
    <sheet name="EUI" sheetId="22" r:id="rId23"/>
    <sheet name="Water" sheetId="49" r:id="rId24"/>
    <sheet name="Carbon" sheetId="48" r:id="rId25"/>
    <sheet name="Schedules" sheetId="2" r:id="rId26"/>
    <sheet name="LghtSch" sheetId="12" r:id="rId27"/>
    <sheet name="EqpSch" sheetId="17" r:id="rId28"/>
    <sheet name="ClassOccSch" sheetId="18" r:id="rId29"/>
    <sheet name="OffcOccSch" sheetId="20" r:id="rId30"/>
    <sheet name="GymCafOccSch" sheetId="21" r:id="rId31"/>
    <sheet name="HeatSch" sheetId="15" r:id="rId32"/>
    <sheet name="CoolSch" sheetId="19" r:id="rId33"/>
  </sheets>
  <definedNames>
    <definedName name="schpri01miami_12" localSheetId="3">Miami!$A$1:$S$284</definedName>
    <definedName name="schpri02houston_12" localSheetId="4">Houston!$A$1:$S$284</definedName>
    <definedName name="schpri03phoenix_12" localSheetId="5">Phoenix!$A$1:$S$284</definedName>
    <definedName name="schpri04atlanta_12" localSheetId="6">Atlanta!$A$1:$S$284</definedName>
    <definedName name="schpri05losangeles_12" localSheetId="7">LosAngeles!$A$1:$S$284</definedName>
    <definedName name="schpri06lasvegas_12" localSheetId="8">LasVegas!$A$1:$S$284</definedName>
    <definedName name="schpri07sanfrancisco_12" localSheetId="9">SanFrancisco!$A$1:$S$284</definedName>
    <definedName name="schpri08baltimore_12" localSheetId="10">Baltimore!$A$1:$S$284</definedName>
    <definedName name="schpri09albuquerque_12" localSheetId="11">Albuquerque!$A$1:$S$284</definedName>
    <definedName name="schpri10seattle_12" localSheetId="12">Seattle!$A$1:$S$284</definedName>
    <definedName name="schpri11chicago_12" localSheetId="13">Chicago!$A$1:$S$284</definedName>
    <definedName name="schpri12boulder_12" localSheetId="14">Boulder!$A$1:$S$284</definedName>
    <definedName name="schpri13minneapolis_12" localSheetId="15">Minneapolis!$A$1:$S$284</definedName>
    <definedName name="schpri14helena_12" localSheetId="16">Helena!$A$1:$S$284</definedName>
    <definedName name="schpri15duluth_12" localSheetId="17">Duluth!$A$1:$S$284</definedName>
    <definedName name="schpri16fairbanks_12" localSheetId="18">Fairbanks!$A$1:$S$284</definedName>
  </definedNames>
  <calcPr calcId="125725"/>
</workbook>
</file>

<file path=xl/calcChain.xml><?xml version="1.0" encoding="utf-8"?>
<calcChain xmlns="http://schemas.openxmlformats.org/spreadsheetml/2006/main">
  <c r="D23" i="7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R255"/>
  <c r="R254"/>
  <c r="R253"/>
  <c r="R252"/>
  <c r="R251"/>
  <c r="R250"/>
  <c r="R249"/>
  <c r="R239"/>
  <c r="R238"/>
  <c r="R237"/>
  <c r="R236"/>
  <c r="R235"/>
  <c r="R234"/>
  <c r="R233"/>
  <c r="R232"/>
  <c r="R231"/>
  <c r="R230"/>
  <c r="R229"/>
  <c r="R228"/>
  <c r="R226"/>
  <c r="R225"/>
  <c r="R224"/>
  <c r="R223"/>
  <c r="R222"/>
  <c r="R221"/>
  <c r="R220"/>
  <c r="R219"/>
  <c r="R218"/>
  <c r="R217"/>
  <c r="R216"/>
  <c r="R215"/>
  <c r="R80"/>
  <c r="R78"/>
  <c r="R77"/>
  <c r="R75"/>
  <c r="R74"/>
  <c r="R71"/>
  <c r="R70"/>
  <c r="R69"/>
  <c r="R68"/>
  <c r="R67"/>
  <c r="R66"/>
  <c r="R65"/>
  <c r="R64"/>
  <c r="R63"/>
  <c r="R62"/>
  <c r="R52"/>
  <c r="R51"/>
  <c r="R50"/>
  <c r="R48"/>
  <c r="R47"/>
  <c r="R46"/>
  <c r="R45"/>
  <c r="R44"/>
  <c r="R43"/>
  <c r="R42"/>
  <c r="R39"/>
  <c r="R38"/>
  <c r="R37"/>
  <c r="R35"/>
  <c r="R34"/>
  <c r="R33"/>
  <c r="R32"/>
  <c r="R31"/>
  <c r="R30"/>
  <c r="R29"/>
  <c r="Q255"/>
  <c r="Q254"/>
  <c r="Q253"/>
  <c r="Q252"/>
  <c r="Q251"/>
  <c r="Q250"/>
  <c r="Q249"/>
  <c r="Q239"/>
  <c r="Q238"/>
  <c r="Q237"/>
  <c r="Q236"/>
  <c r="Q235"/>
  <c r="Q234"/>
  <c r="Q233"/>
  <c r="Q232"/>
  <c r="Q231"/>
  <c r="Q230"/>
  <c r="Q229"/>
  <c r="Q228"/>
  <c r="Q226"/>
  <c r="Q225"/>
  <c r="Q224"/>
  <c r="Q223"/>
  <c r="Q222"/>
  <c r="Q221"/>
  <c r="Q220"/>
  <c r="Q219"/>
  <c r="Q218"/>
  <c r="Q217"/>
  <c r="Q216"/>
  <c r="Q215"/>
  <c r="Q80"/>
  <c r="Q78"/>
  <c r="Q77"/>
  <c r="Q75"/>
  <c r="Q74"/>
  <c r="Q71"/>
  <c r="Q70"/>
  <c r="Q69"/>
  <c r="Q68"/>
  <c r="Q67"/>
  <c r="Q66"/>
  <c r="Q65"/>
  <c r="Q64"/>
  <c r="Q63"/>
  <c r="Q62"/>
  <c r="Q52"/>
  <c r="Q51"/>
  <c r="Q50"/>
  <c r="Q48"/>
  <c r="Q47"/>
  <c r="Q46"/>
  <c r="Q45"/>
  <c r="Q44"/>
  <c r="Q43"/>
  <c r="Q42"/>
  <c r="Q39"/>
  <c r="Q38"/>
  <c r="Q37"/>
  <c r="Q35"/>
  <c r="Q34"/>
  <c r="Q33"/>
  <c r="Q32"/>
  <c r="Q31"/>
  <c r="Q30"/>
  <c r="Q29"/>
  <c r="P255"/>
  <c r="P254"/>
  <c r="P253"/>
  <c r="P252"/>
  <c r="P251"/>
  <c r="P250"/>
  <c r="P249"/>
  <c r="P239"/>
  <c r="P238"/>
  <c r="P237"/>
  <c r="P236"/>
  <c r="P235"/>
  <c r="P234"/>
  <c r="P233"/>
  <c r="P232"/>
  <c r="P231"/>
  <c r="P230"/>
  <c r="P229"/>
  <c r="P228"/>
  <c r="P226"/>
  <c r="P225"/>
  <c r="P224"/>
  <c r="P223"/>
  <c r="P222"/>
  <c r="P221"/>
  <c r="P220"/>
  <c r="P219"/>
  <c r="P218"/>
  <c r="P217"/>
  <c r="P216"/>
  <c r="P215"/>
  <c r="P80"/>
  <c r="P78"/>
  <c r="P77"/>
  <c r="P75"/>
  <c r="P74"/>
  <c r="P71"/>
  <c r="P70"/>
  <c r="P69"/>
  <c r="P68"/>
  <c r="P67"/>
  <c r="P66"/>
  <c r="P65"/>
  <c r="P64"/>
  <c r="P63"/>
  <c r="P62"/>
  <c r="P52"/>
  <c r="P51"/>
  <c r="P50"/>
  <c r="P48"/>
  <c r="P47"/>
  <c r="P46"/>
  <c r="P45"/>
  <c r="P44"/>
  <c r="P43"/>
  <c r="P42"/>
  <c r="P39"/>
  <c r="P38"/>
  <c r="P37"/>
  <c r="P35"/>
  <c r="P34"/>
  <c r="P33"/>
  <c r="P32"/>
  <c r="P31"/>
  <c r="P30"/>
  <c r="P29"/>
  <c r="O255"/>
  <c r="O254"/>
  <c r="O253"/>
  <c r="O252"/>
  <c r="O251"/>
  <c r="O250"/>
  <c r="O249"/>
  <c r="O239"/>
  <c r="O238"/>
  <c r="O237"/>
  <c r="O236"/>
  <c r="O235"/>
  <c r="O234"/>
  <c r="O233"/>
  <c r="O232"/>
  <c r="O231"/>
  <c r="O230"/>
  <c r="O229"/>
  <c r="O228"/>
  <c r="O226"/>
  <c r="O225"/>
  <c r="O224"/>
  <c r="O223"/>
  <c r="O222"/>
  <c r="O221"/>
  <c r="O220"/>
  <c r="O219"/>
  <c r="O218"/>
  <c r="O217"/>
  <c r="O216"/>
  <c r="O215"/>
  <c r="O80"/>
  <c r="O78"/>
  <c r="O77"/>
  <c r="O75"/>
  <c r="O74"/>
  <c r="O71"/>
  <c r="O70"/>
  <c r="O69"/>
  <c r="O68"/>
  <c r="O67"/>
  <c r="O66"/>
  <c r="O65"/>
  <c r="O64"/>
  <c r="O63"/>
  <c r="O62"/>
  <c r="O52"/>
  <c r="O51"/>
  <c r="O50"/>
  <c r="O48"/>
  <c r="O47"/>
  <c r="O46"/>
  <c r="O45"/>
  <c r="O44"/>
  <c r="O43"/>
  <c r="O42"/>
  <c r="O39"/>
  <c r="O38"/>
  <c r="O37"/>
  <c r="O35"/>
  <c r="O34"/>
  <c r="O33"/>
  <c r="O32"/>
  <c r="O31"/>
  <c r="O30"/>
  <c r="O29"/>
  <c r="N255"/>
  <c r="N254"/>
  <c r="N253"/>
  <c r="N252"/>
  <c r="N251"/>
  <c r="N250"/>
  <c r="N249"/>
  <c r="N239"/>
  <c r="N238"/>
  <c r="N237"/>
  <c r="N236"/>
  <c r="N235"/>
  <c r="N234"/>
  <c r="N233"/>
  <c r="N232"/>
  <c r="N231"/>
  <c r="N230"/>
  <c r="N229"/>
  <c r="N228"/>
  <c r="N226"/>
  <c r="N225"/>
  <c r="N224"/>
  <c r="N223"/>
  <c r="N222"/>
  <c r="N221"/>
  <c r="N220"/>
  <c r="N219"/>
  <c r="N218"/>
  <c r="N217"/>
  <c r="N216"/>
  <c r="N215"/>
  <c r="N80"/>
  <c r="N78"/>
  <c r="N77"/>
  <c r="N75"/>
  <c r="N74"/>
  <c r="N71"/>
  <c r="N70"/>
  <c r="N69"/>
  <c r="N68"/>
  <c r="N67"/>
  <c r="N66"/>
  <c r="N65"/>
  <c r="N64"/>
  <c r="N63"/>
  <c r="N62"/>
  <c r="N52"/>
  <c r="N51"/>
  <c r="N50"/>
  <c r="N48"/>
  <c r="N47"/>
  <c r="N46"/>
  <c r="N45"/>
  <c r="N44"/>
  <c r="N43"/>
  <c r="N42"/>
  <c r="N39"/>
  <c r="N38"/>
  <c r="N37"/>
  <c r="N35"/>
  <c r="N34"/>
  <c r="N33"/>
  <c r="N32"/>
  <c r="N31"/>
  <c r="N30"/>
  <c r="N29"/>
  <c r="M255"/>
  <c r="M254"/>
  <c r="M253"/>
  <c r="M252"/>
  <c r="M251"/>
  <c r="M250"/>
  <c r="M249"/>
  <c r="M239"/>
  <c r="M238"/>
  <c r="M237"/>
  <c r="M236"/>
  <c r="M235"/>
  <c r="M234"/>
  <c r="M233"/>
  <c r="M232"/>
  <c r="M231"/>
  <c r="M230"/>
  <c r="M229"/>
  <c r="M228"/>
  <c r="M226"/>
  <c r="M225"/>
  <c r="M224"/>
  <c r="M223"/>
  <c r="M222"/>
  <c r="M221"/>
  <c r="M220"/>
  <c r="M219"/>
  <c r="M218"/>
  <c r="M217"/>
  <c r="M216"/>
  <c r="M215"/>
  <c r="M80"/>
  <c r="M78"/>
  <c r="M77"/>
  <c r="M75"/>
  <c r="M74"/>
  <c r="M71"/>
  <c r="M70"/>
  <c r="M69"/>
  <c r="M68"/>
  <c r="M67"/>
  <c r="M66"/>
  <c r="M65"/>
  <c r="M64"/>
  <c r="M63"/>
  <c r="M62"/>
  <c r="M52"/>
  <c r="M51"/>
  <c r="M50"/>
  <c r="M48"/>
  <c r="M47"/>
  <c r="M46"/>
  <c r="M45"/>
  <c r="M44"/>
  <c r="M43"/>
  <c r="M42"/>
  <c r="M39"/>
  <c r="M38"/>
  <c r="M37"/>
  <c r="M35"/>
  <c r="M34"/>
  <c r="M33"/>
  <c r="M32"/>
  <c r="M31"/>
  <c r="M30"/>
  <c r="M29"/>
  <c r="L255"/>
  <c r="L254"/>
  <c r="L253"/>
  <c r="L252"/>
  <c r="L251"/>
  <c r="L250"/>
  <c r="L249"/>
  <c r="L239"/>
  <c r="L238"/>
  <c r="L237"/>
  <c r="L236"/>
  <c r="L235"/>
  <c r="L234"/>
  <c r="L233"/>
  <c r="L232"/>
  <c r="L231"/>
  <c r="L230"/>
  <c r="L229"/>
  <c r="L228"/>
  <c r="L226"/>
  <c r="L225"/>
  <c r="L224"/>
  <c r="L223"/>
  <c r="L222"/>
  <c r="L221"/>
  <c r="L220"/>
  <c r="L219"/>
  <c r="L218"/>
  <c r="L217"/>
  <c r="L216"/>
  <c r="L215"/>
  <c r="L80"/>
  <c r="L78"/>
  <c r="L77"/>
  <c r="L75"/>
  <c r="L74"/>
  <c r="L71"/>
  <c r="L70"/>
  <c r="L69"/>
  <c r="L68"/>
  <c r="L67"/>
  <c r="L66"/>
  <c r="L65"/>
  <c r="L64"/>
  <c r="L63"/>
  <c r="L62"/>
  <c r="L52"/>
  <c r="L51"/>
  <c r="L50"/>
  <c r="L48"/>
  <c r="L47"/>
  <c r="L46"/>
  <c r="L45"/>
  <c r="L44"/>
  <c r="L43"/>
  <c r="L42"/>
  <c r="L39"/>
  <c r="L38"/>
  <c r="L37"/>
  <c r="L35"/>
  <c r="L34"/>
  <c r="L33"/>
  <c r="L32"/>
  <c r="L31"/>
  <c r="L30"/>
  <c r="L29"/>
  <c r="K255"/>
  <c r="K254"/>
  <c r="K253"/>
  <c r="K252"/>
  <c r="K251"/>
  <c r="K250"/>
  <c r="K249"/>
  <c r="K239"/>
  <c r="K238"/>
  <c r="K237"/>
  <c r="K236"/>
  <c r="K235"/>
  <c r="K234"/>
  <c r="K233"/>
  <c r="K232"/>
  <c r="K231"/>
  <c r="K230"/>
  <c r="K229"/>
  <c r="K228"/>
  <c r="K226"/>
  <c r="K225"/>
  <c r="K224"/>
  <c r="K223"/>
  <c r="K222"/>
  <c r="K221"/>
  <c r="K220"/>
  <c r="K219"/>
  <c r="K218"/>
  <c r="K217"/>
  <c r="K216"/>
  <c r="K215"/>
  <c r="K80"/>
  <c r="K78"/>
  <c r="K77"/>
  <c r="K75"/>
  <c r="K74"/>
  <c r="K71"/>
  <c r="K70"/>
  <c r="K69"/>
  <c r="K68"/>
  <c r="K67"/>
  <c r="K66"/>
  <c r="K65"/>
  <c r="K64"/>
  <c r="K63"/>
  <c r="K62"/>
  <c r="K52"/>
  <c r="K51"/>
  <c r="K50"/>
  <c r="K48"/>
  <c r="K47"/>
  <c r="K46"/>
  <c r="K45"/>
  <c r="K44"/>
  <c r="K43"/>
  <c r="K42"/>
  <c r="K39"/>
  <c r="K38"/>
  <c r="K37"/>
  <c r="K35"/>
  <c r="K34"/>
  <c r="K33"/>
  <c r="K32"/>
  <c r="K31"/>
  <c r="K30"/>
  <c r="K29"/>
  <c r="J255"/>
  <c r="J254"/>
  <c r="J253"/>
  <c r="J252"/>
  <c r="J251"/>
  <c r="J250"/>
  <c r="J249"/>
  <c r="J239"/>
  <c r="J238"/>
  <c r="J237"/>
  <c r="J236"/>
  <c r="J235"/>
  <c r="J234"/>
  <c r="J233"/>
  <c r="J232"/>
  <c r="J231"/>
  <c r="J230"/>
  <c r="J229"/>
  <c r="J228"/>
  <c r="J226"/>
  <c r="J225"/>
  <c r="J224"/>
  <c r="J223"/>
  <c r="J222"/>
  <c r="J221"/>
  <c r="J220"/>
  <c r="J219"/>
  <c r="J218"/>
  <c r="J217"/>
  <c r="J216"/>
  <c r="J215"/>
  <c r="J80"/>
  <c r="J78"/>
  <c r="J77"/>
  <c r="J75"/>
  <c r="J74"/>
  <c r="J71"/>
  <c r="J70"/>
  <c r="J69"/>
  <c r="J68"/>
  <c r="J67"/>
  <c r="J66"/>
  <c r="J65"/>
  <c r="J64"/>
  <c r="J63"/>
  <c r="J62"/>
  <c r="J52"/>
  <c r="J51"/>
  <c r="J50"/>
  <c r="J48"/>
  <c r="J47"/>
  <c r="J46"/>
  <c r="J45"/>
  <c r="J44"/>
  <c r="J43"/>
  <c r="J42"/>
  <c r="J39"/>
  <c r="J38"/>
  <c r="J37"/>
  <c r="J35"/>
  <c r="J34"/>
  <c r="J33"/>
  <c r="J32"/>
  <c r="J31"/>
  <c r="J30"/>
  <c r="J29"/>
  <c r="I255"/>
  <c r="I254"/>
  <c r="I253"/>
  <c r="I252"/>
  <c r="I251"/>
  <c r="I250"/>
  <c r="I249"/>
  <c r="I239"/>
  <c r="I238"/>
  <c r="I237"/>
  <c r="I236"/>
  <c r="I235"/>
  <c r="I234"/>
  <c r="I233"/>
  <c r="I232"/>
  <c r="I231"/>
  <c r="I230"/>
  <c r="I229"/>
  <c r="I228"/>
  <c r="I226"/>
  <c r="I225"/>
  <c r="I224"/>
  <c r="I223"/>
  <c r="I222"/>
  <c r="I221"/>
  <c r="I220"/>
  <c r="I219"/>
  <c r="I218"/>
  <c r="I217"/>
  <c r="I216"/>
  <c r="I215"/>
  <c r="I80"/>
  <c r="I78"/>
  <c r="I77"/>
  <c r="I75"/>
  <c r="I74"/>
  <c r="I71"/>
  <c r="I70"/>
  <c r="I69"/>
  <c r="I68"/>
  <c r="I67"/>
  <c r="I66"/>
  <c r="I65"/>
  <c r="I64"/>
  <c r="I63"/>
  <c r="I62"/>
  <c r="I52"/>
  <c r="I51"/>
  <c r="I50"/>
  <c r="I48"/>
  <c r="I47"/>
  <c r="I46"/>
  <c r="I45"/>
  <c r="I44"/>
  <c r="I43"/>
  <c r="I42"/>
  <c r="I39"/>
  <c r="I38"/>
  <c r="I37"/>
  <c r="I35"/>
  <c r="I34"/>
  <c r="I33"/>
  <c r="I32"/>
  <c r="I31"/>
  <c r="I30"/>
  <c r="I29"/>
  <c r="H255"/>
  <c r="H254"/>
  <c r="H253"/>
  <c r="H252"/>
  <c r="H251"/>
  <c r="H250"/>
  <c r="H249"/>
  <c r="H239"/>
  <c r="H238"/>
  <c r="H237"/>
  <c r="H236"/>
  <c r="H235"/>
  <c r="H234"/>
  <c r="H233"/>
  <c r="H232"/>
  <c r="H231"/>
  <c r="H230"/>
  <c r="H229"/>
  <c r="H228"/>
  <c r="H226"/>
  <c r="H225"/>
  <c r="H224"/>
  <c r="H223"/>
  <c r="H222"/>
  <c r="H221"/>
  <c r="H220"/>
  <c r="H219"/>
  <c r="H218"/>
  <c r="H217"/>
  <c r="H216"/>
  <c r="H215"/>
  <c r="H80"/>
  <c r="H78"/>
  <c r="H77"/>
  <c r="H75"/>
  <c r="H74"/>
  <c r="H71"/>
  <c r="H70"/>
  <c r="H69"/>
  <c r="H68"/>
  <c r="H67"/>
  <c r="H66"/>
  <c r="H65"/>
  <c r="H64"/>
  <c r="H63"/>
  <c r="H62"/>
  <c r="H52"/>
  <c r="H51"/>
  <c r="H50"/>
  <c r="H48"/>
  <c r="H47"/>
  <c r="H46"/>
  <c r="H45"/>
  <c r="H44"/>
  <c r="H43"/>
  <c r="H42"/>
  <c r="H39"/>
  <c r="H38"/>
  <c r="H37"/>
  <c r="H35"/>
  <c r="H34"/>
  <c r="H33"/>
  <c r="H32"/>
  <c r="H31"/>
  <c r="H30"/>
  <c r="H29"/>
  <c r="G255"/>
  <c r="G254"/>
  <c r="G253"/>
  <c r="G252"/>
  <c r="G251"/>
  <c r="G250"/>
  <c r="G249"/>
  <c r="G239"/>
  <c r="G238"/>
  <c r="G237"/>
  <c r="G236"/>
  <c r="G235"/>
  <c r="G234"/>
  <c r="G233"/>
  <c r="G232"/>
  <c r="G231"/>
  <c r="G230"/>
  <c r="G229"/>
  <c r="G228"/>
  <c r="G226"/>
  <c r="G225"/>
  <c r="G224"/>
  <c r="G223"/>
  <c r="G222"/>
  <c r="G221"/>
  <c r="G220"/>
  <c r="G219"/>
  <c r="G218"/>
  <c r="G217"/>
  <c r="G216"/>
  <c r="G215"/>
  <c r="G80"/>
  <c r="G78"/>
  <c r="G77"/>
  <c r="G75"/>
  <c r="G74"/>
  <c r="G71"/>
  <c r="G70"/>
  <c r="G69"/>
  <c r="G68"/>
  <c r="G67"/>
  <c r="G66"/>
  <c r="G65"/>
  <c r="G64"/>
  <c r="G63"/>
  <c r="G62"/>
  <c r="G52"/>
  <c r="G51"/>
  <c r="G50"/>
  <c r="G48"/>
  <c r="G47"/>
  <c r="G46"/>
  <c r="G45"/>
  <c r="G44"/>
  <c r="G43"/>
  <c r="G42"/>
  <c r="G39"/>
  <c r="G38"/>
  <c r="G37"/>
  <c r="G35"/>
  <c r="G34"/>
  <c r="G33"/>
  <c r="G32"/>
  <c r="G31"/>
  <c r="G30"/>
  <c r="G29"/>
  <c r="F255"/>
  <c r="F254"/>
  <c r="F253"/>
  <c r="F252"/>
  <c r="F251"/>
  <c r="F250"/>
  <c r="F249"/>
  <c r="F239"/>
  <c r="F238"/>
  <c r="F237"/>
  <c r="F236"/>
  <c r="F235"/>
  <c r="F234"/>
  <c r="F233"/>
  <c r="F232"/>
  <c r="F231"/>
  <c r="F230"/>
  <c r="F229"/>
  <c r="F228"/>
  <c r="F226"/>
  <c r="F225"/>
  <c r="F224"/>
  <c r="F223"/>
  <c r="F222"/>
  <c r="F221"/>
  <c r="F220"/>
  <c r="F219"/>
  <c r="F218"/>
  <c r="F217"/>
  <c r="F216"/>
  <c r="F215"/>
  <c r="F80"/>
  <c r="F78"/>
  <c r="F77"/>
  <c r="F75"/>
  <c r="F74"/>
  <c r="F71"/>
  <c r="F70"/>
  <c r="F69"/>
  <c r="F68"/>
  <c r="F67"/>
  <c r="F66"/>
  <c r="F65"/>
  <c r="F64"/>
  <c r="F63"/>
  <c r="F62"/>
  <c r="F52"/>
  <c r="F51"/>
  <c r="F50"/>
  <c r="F48"/>
  <c r="F47"/>
  <c r="F46"/>
  <c r="F45"/>
  <c r="F44"/>
  <c r="F43"/>
  <c r="F42"/>
  <c r="F39"/>
  <c r="F38"/>
  <c r="F37"/>
  <c r="F35"/>
  <c r="F34"/>
  <c r="F33"/>
  <c r="F32"/>
  <c r="F31"/>
  <c r="F30"/>
  <c r="F29"/>
  <c r="E255"/>
  <c r="E254"/>
  <c r="E253"/>
  <c r="E252"/>
  <c r="E251"/>
  <c r="E250"/>
  <c r="E249"/>
  <c r="E239"/>
  <c r="E238"/>
  <c r="E237"/>
  <c r="E236"/>
  <c r="E235"/>
  <c r="E234"/>
  <c r="E233"/>
  <c r="E232"/>
  <c r="E231"/>
  <c r="E230"/>
  <c r="E229"/>
  <c r="E228"/>
  <c r="E226"/>
  <c r="E225"/>
  <c r="E224"/>
  <c r="E223"/>
  <c r="E222"/>
  <c r="E221"/>
  <c r="E220"/>
  <c r="E219"/>
  <c r="E218"/>
  <c r="E217"/>
  <c r="E216"/>
  <c r="E215"/>
  <c r="E80"/>
  <c r="E78"/>
  <c r="E77"/>
  <c r="E75"/>
  <c r="E74"/>
  <c r="E71"/>
  <c r="E70"/>
  <c r="E69"/>
  <c r="E68"/>
  <c r="E67"/>
  <c r="E66"/>
  <c r="E65"/>
  <c r="E64"/>
  <c r="E63"/>
  <c r="E62"/>
  <c r="E52"/>
  <c r="E51"/>
  <c r="E50"/>
  <c r="E48"/>
  <c r="E47"/>
  <c r="E46"/>
  <c r="E45"/>
  <c r="E44"/>
  <c r="E43"/>
  <c r="E42"/>
  <c r="E39"/>
  <c r="E38"/>
  <c r="E37"/>
  <c r="E35"/>
  <c r="E34"/>
  <c r="E33"/>
  <c r="E32"/>
  <c r="E31"/>
  <c r="E30"/>
  <c r="E29"/>
  <c r="D255"/>
  <c r="D254"/>
  <c r="D253"/>
  <c r="D252"/>
  <c r="D251"/>
  <c r="D250"/>
  <c r="D249"/>
  <c r="D239"/>
  <c r="D238"/>
  <c r="D237"/>
  <c r="D236"/>
  <c r="D235"/>
  <c r="D234"/>
  <c r="D233"/>
  <c r="D232"/>
  <c r="D231"/>
  <c r="D230"/>
  <c r="D229"/>
  <c r="D228"/>
  <c r="D226"/>
  <c r="D225"/>
  <c r="D224"/>
  <c r="D223"/>
  <c r="D222"/>
  <c r="D221"/>
  <c r="D220"/>
  <c r="D219"/>
  <c r="D218"/>
  <c r="D217"/>
  <c r="D216"/>
  <c r="D215"/>
  <c r="D80"/>
  <c r="D78"/>
  <c r="D77"/>
  <c r="D75"/>
  <c r="D74"/>
  <c r="D71"/>
  <c r="D70"/>
  <c r="D69"/>
  <c r="D68"/>
  <c r="D67"/>
  <c r="D66"/>
  <c r="D65"/>
  <c r="D64"/>
  <c r="D63"/>
  <c r="D62"/>
  <c r="D52"/>
  <c r="D51"/>
  <c r="D50"/>
  <c r="D48"/>
  <c r="D47"/>
  <c r="D46"/>
  <c r="D45"/>
  <c r="D44"/>
  <c r="D43"/>
  <c r="D42"/>
  <c r="D39"/>
  <c r="D38"/>
  <c r="D37"/>
  <c r="D35"/>
  <c r="D34"/>
  <c r="D33"/>
  <c r="D32"/>
  <c r="D31"/>
  <c r="D30"/>
  <c r="D29"/>
  <c r="C255"/>
  <c r="C254"/>
  <c r="C253"/>
  <c r="C252"/>
  <c r="C251"/>
  <c r="C250"/>
  <c r="C249"/>
  <c r="C228"/>
  <c r="C239"/>
  <c r="C238"/>
  <c r="C237"/>
  <c r="C236"/>
  <c r="C235"/>
  <c r="C234"/>
  <c r="C233"/>
  <c r="C232"/>
  <c r="C231"/>
  <c r="C230"/>
  <c r="C229"/>
  <c r="C215"/>
  <c r="C226"/>
  <c r="C225"/>
  <c r="C224"/>
  <c r="C223"/>
  <c r="C222"/>
  <c r="C221"/>
  <c r="C220"/>
  <c r="C219"/>
  <c r="C218"/>
  <c r="C217"/>
  <c r="C216"/>
  <c r="C80"/>
  <c r="C78"/>
  <c r="C77"/>
  <c r="C75"/>
  <c r="C74"/>
  <c r="C62"/>
  <c r="C71"/>
  <c r="C70"/>
  <c r="C69"/>
  <c r="C68"/>
  <c r="C67"/>
  <c r="C66"/>
  <c r="C65"/>
  <c r="C64"/>
  <c r="C63"/>
  <c r="B62"/>
  <c r="B71"/>
  <c r="B70"/>
  <c r="B69"/>
  <c r="B68"/>
  <c r="B67"/>
  <c r="B66"/>
  <c r="B65"/>
  <c r="B64"/>
  <c r="B63"/>
  <c r="C50"/>
  <c r="C52"/>
  <c r="C51"/>
  <c r="B52"/>
  <c r="B51"/>
  <c r="B50"/>
  <c r="C42"/>
  <c r="C48"/>
  <c r="C47"/>
  <c r="C46"/>
  <c r="C45"/>
  <c r="C44"/>
  <c r="C43"/>
  <c r="B48"/>
  <c r="B47"/>
  <c r="B46"/>
  <c r="B45"/>
  <c r="B44"/>
  <c r="B43"/>
  <c r="B42"/>
  <c r="C37"/>
  <c r="C39"/>
  <c r="C38"/>
  <c r="B37"/>
  <c r="B39"/>
  <c r="B38"/>
  <c r="C29"/>
  <c r="C35"/>
  <c r="C34"/>
  <c r="C33"/>
  <c r="C32"/>
  <c r="C31"/>
  <c r="C30"/>
  <c r="B29"/>
  <c r="B35"/>
  <c r="B34"/>
  <c r="B33"/>
  <c r="B32"/>
  <c r="B31"/>
  <c r="B30"/>
  <c r="R242" l="1"/>
  <c r="Q242"/>
  <c r="P242"/>
  <c r="O242"/>
  <c r="N242"/>
  <c r="M242"/>
  <c r="L242"/>
  <c r="K242"/>
  <c r="J242"/>
  <c r="I242"/>
  <c r="H242"/>
  <c r="G242"/>
  <c r="F242"/>
  <c r="E242"/>
  <c r="D242"/>
  <c r="C242"/>
  <c r="R241"/>
  <c r="Q241"/>
  <c r="P241"/>
  <c r="O241"/>
  <c r="N241"/>
  <c r="M241"/>
  <c r="L241"/>
  <c r="K241"/>
  <c r="J241"/>
  <c r="I241"/>
  <c r="H241"/>
  <c r="G241"/>
  <c r="F241"/>
  <c r="E241"/>
  <c r="D241"/>
  <c r="C241"/>
  <c r="C244"/>
  <c r="D244"/>
  <c r="E244"/>
  <c r="F244"/>
  <c r="G244"/>
  <c r="H244"/>
  <c r="I244"/>
  <c r="J244"/>
  <c r="K244"/>
  <c r="L244"/>
  <c r="M244"/>
  <c r="N244"/>
  <c r="O244"/>
  <c r="P244"/>
  <c r="Q244"/>
  <c r="R244"/>
  <c r="C245"/>
  <c r="D245"/>
  <c r="E245"/>
  <c r="F245"/>
  <c r="G245"/>
  <c r="H245"/>
  <c r="I245"/>
  <c r="J245"/>
  <c r="K245"/>
  <c r="L245"/>
  <c r="M245"/>
  <c r="N245"/>
  <c r="O245"/>
  <c r="P245"/>
  <c r="Q245"/>
  <c r="R245"/>
  <c r="R25" l="1"/>
  <c r="R13"/>
  <c r="Q25"/>
  <c r="Q13"/>
  <c r="P25"/>
  <c r="P13"/>
  <c r="O25"/>
  <c r="O13"/>
  <c r="N25"/>
  <c r="N13"/>
  <c r="M25"/>
  <c r="M13"/>
  <c r="L25"/>
  <c r="L13"/>
  <c r="K25"/>
  <c r="K13"/>
  <c r="J25"/>
  <c r="J13"/>
  <c r="I25"/>
  <c r="I13"/>
  <c r="H25"/>
  <c r="H13"/>
  <c r="G25"/>
  <c r="G13"/>
  <c r="F25"/>
  <c r="F13"/>
  <c r="E25"/>
  <c r="E13"/>
  <c r="D25"/>
  <c r="D13"/>
  <c r="C13"/>
  <c r="C25"/>
  <c r="R247"/>
  <c r="R246"/>
  <c r="R212"/>
  <c r="R211"/>
  <c r="R210"/>
  <c r="R209"/>
  <c r="R208"/>
  <c r="R207"/>
  <c r="R206"/>
  <c r="R205"/>
  <c r="R204"/>
  <c r="R203"/>
  <c r="R202"/>
  <c r="R201"/>
  <c r="R200"/>
  <c r="R199"/>
  <c r="R198"/>
  <c r="R197"/>
  <c r="R195"/>
  <c r="R194"/>
  <c r="R193"/>
  <c r="R192"/>
  <c r="R191"/>
  <c r="R190"/>
  <c r="R189"/>
  <c r="R188"/>
  <c r="R187"/>
  <c r="R186"/>
  <c r="R185"/>
  <c r="R184"/>
  <c r="R183"/>
  <c r="R182"/>
  <c r="R181"/>
  <c r="R179"/>
  <c r="R178"/>
  <c r="R177"/>
  <c r="R176"/>
  <c r="R175"/>
  <c r="R174"/>
  <c r="R173"/>
  <c r="R172"/>
  <c r="R171"/>
  <c r="R170"/>
  <c r="R169"/>
  <c r="R168"/>
  <c r="R167"/>
  <c r="R166"/>
  <c r="R165"/>
  <c r="R163"/>
  <c r="R162"/>
  <c r="R161"/>
  <c r="R160"/>
  <c r="R159"/>
  <c r="R158"/>
  <c r="R157"/>
  <c r="R156"/>
  <c r="R155"/>
  <c r="R154"/>
  <c r="R153"/>
  <c r="R152"/>
  <c r="R151"/>
  <c r="R150"/>
  <c r="R149"/>
  <c r="R146"/>
  <c r="R145"/>
  <c r="R144"/>
  <c r="R143"/>
  <c r="R142"/>
  <c r="R141"/>
  <c r="R140"/>
  <c r="R139"/>
  <c r="R138"/>
  <c r="R137"/>
  <c r="R136"/>
  <c r="R135"/>
  <c r="R134"/>
  <c r="R133"/>
  <c r="R132"/>
  <c r="R131"/>
  <c r="R129"/>
  <c r="R128"/>
  <c r="R127"/>
  <c r="R126"/>
  <c r="R125"/>
  <c r="R124"/>
  <c r="R123"/>
  <c r="R122"/>
  <c r="R121"/>
  <c r="R120"/>
  <c r="R119"/>
  <c r="R118"/>
  <c r="R117"/>
  <c r="R116"/>
  <c r="R115"/>
  <c r="R113"/>
  <c r="R112"/>
  <c r="R111"/>
  <c r="R110"/>
  <c r="R109"/>
  <c r="R108"/>
  <c r="R107"/>
  <c r="R106"/>
  <c r="R105"/>
  <c r="R104"/>
  <c r="R103"/>
  <c r="R102"/>
  <c r="R101"/>
  <c r="R100"/>
  <c r="R99"/>
  <c r="R97"/>
  <c r="R96"/>
  <c r="R95"/>
  <c r="R94"/>
  <c r="R93"/>
  <c r="R92"/>
  <c r="R91"/>
  <c r="R90"/>
  <c r="R89"/>
  <c r="R88"/>
  <c r="R87"/>
  <c r="R86"/>
  <c r="R85"/>
  <c r="R84"/>
  <c r="R83"/>
  <c r="R60"/>
  <c r="R59"/>
  <c r="R58"/>
  <c r="R57"/>
  <c r="R56"/>
  <c r="R55"/>
  <c r="R54"/>
  <c r="R17"/>
  <c r="R16"/>
  <c r="R15"/>
  <c r="R10"/>
  <c r="Q247"/>
  <c r="Q246"/>
  <c r="Q212"/>
  <c r="Q211"/>
  <c r="Q210"/>
  <c r="Q209"/>
  <c r="Q208"/>
  <c r="Q207"/>
  <c r="Q206"/>
  <c r="Q205"/>
  <c r="Q204"/>
  <c r="Q203"/>
  <c r="Q202"/>
  <c r="Q201"/>
  <c r="Q200"/>
  <c r="Q199"/>
  <c r="Q198"/>
  <c r="Q197"/>
  <c r="Q195"/>
  <c r="Q194"/>
  <c r="Q193"/>
  <c r="Q192"/>
  <c r="Q191"/>
  <c r="Q190"/>
  <c r="Q189"/>
  <c r="Q188"/>
  <c r="Q187"/>
  <c r="Q186"/>
  <c r="Q185"/>
  <c r="Q184"/>
  <c r="Q183"/>
  <c r="Q182"/>
  <c r="Q181"/>
  <c r="Q179"/>
  <c r="Q178"/>
  <c r="Q177"/>
  <c r="Q176"/>
  <c r="Q175"/>
  <c r="Q174"/>
  <c r="Q173"/>
  <c r="Q172"/>
  <c r="Q171"/>
  <c r="Q170"/>
  <c r="Q169"/>
  <c r="Q168"/>
  <c r="Q167"/>
  <c r="Q166"/>
  <c r="Q165"/>
  <c r="Q163"/>
  <c r="Q162"/>
  <c r="Q161"/>
  <c r="Q160"/>
  <c r="Q159"/>
  <c r="Q158"/>
  <c r="Q157"/>
  <c r="Q156"/>
  <c r="Q155"/>
  <c r="Q154"/>
  <c r="Q153"/>
  <c r="Q152"/>
  <c r="Q151"/>
  <c r="Q150"/>
  <c r="Q149"/>
  <c r="Q146"/>
  <c r="Q145"/>
  <c r="Q144"/>
  <c r="Q143"/>
  <c r="Q142"/>
  <c r="Q141"/>
  <c r="Q140"/>
  <c r="Q139"/>
  <c r="Q138"/>
  <c r="Q137"/>
  <c r="Q136"/>
  <c r="Q135"/>
  <c r="Q134"/>
  <c r="Q133"/>
  <c r="Q132"/>
  <c r="Q131"/>
  <c r="Q129"/>
  <c r="Q128"/>
  <c r="Q127"/>
  <c r="Q126"/>
  <c r="Q125"/>
  <c r="Q124"/>
  <c r="Q123"/>
  <c r="Q122"/>
  <c r="Q121"/>
  <c r="Q120"/>
  <c r="Q119"/>
  <c r="Q118"/>
  <c r="Q117"/>
  <c r="Q116"/>
  <c r="Q115"/>
  <c r="Q113"/>
  <c r="Q112"/>
  <c r="Q111"/>
  <c r="Q110"/>
  <c r="Q109"/>
  <c r="Q108"/>
  <c r="Q107"/>
  <c r="Q106"/>
  <c r="Q105"/>
  <c r="Q104"/>
  <c r="Q103"/>
  <c r="Q102"/>
  <c r="Q101"/>
  <c r="Q100"/>
  <c r="Q99"/>
  <c r="Q97"/>
  <c r="Q96"/>
  <c r="Q95"/>
  <c r="Q94"/>
  <c r="Q93"/>
  <c r="Q92"/>
  <c r="Q91"/>
  <c r="Q90"/>
  <c r="Q89"/>
  <c r="Q88"/>
  <c r="Q87"/>
  <c r="Q86"/>
  <c r="Q85"/>
  <c r="Q84"/>
  <c r="Q83"/>
  <c r="Q60"/>
  <c r="Q59"/>
  <c r="Q58"/>
  <c r="Q57"/>
  <c r="Q56"/>
  <c r="Q55"/>
  <c r="Q54"/>
  <c r="Q17"/>
  <c r="Q16"/>
  <c r="Q15"/>
  <c r="Q10"/>
  <c r="P247"/>
  <c r="P246"/>
  <c r="P212"/>
  <c r="P211"/>
  <c r="P210"/>
  <c r="P209"/>
  <c r="P208"/>
  <c r="P207"/>
  <c r="P206"/>
  <c r="P205"/>
  <c r="P204"/>
  <c r="P203"/>
  <c r="P202"/>
  <c r="P201"/>
  <c r="P200"/>
  <c r="P199"/>
  <c r="P198"/>
  <c r="P197"/>
  <c r="P195"/>
  <c r="P194"/>
  <c r="P193"/>
  <c r="P192"/>
  <c r="P191"/>
  <c r="P190"/>
  <c r="P189"/>
  <c r="P188"/>
  <c r="P187"/>
  <c r="P186"/>
  <c r="P185"/>
  <c r="P184"/>
  <c r="P183"/>
  <c r="P182"/>
  <c r="P181"/>
  <c r="P179"/>
  <c r="P178"/>
  <c r="P177"/>
  <c r="P176"/>
  <c r="P175"/>
  <c r="P174"/>
  <c r="P173"/>
  <c r="P172"/>
  <c r="P171"/>
  <c r="P170"/>
  <c r="P169"/>
  <c r="P168"/>
  <c r="P167"/>
  <c r="P166"/>
  <c r="P165"/>
  <c r="P163"/>
  <c r="P162"/>
  <c r="P161"/>
  <c r="P160"/>
  <c r="P159"/>
  <c r="P158"/>
  <c r="P157"/>
  <c r="P156"/>
  <c r="P155"/>
  <c r="P154"/>
  <c r="P153"/>
  <c r="P152"/>
  <c r="P151"/>
  <c r="P150"/>
  <c r="P149"/>
  <c r="P146"/>
  <c r="P145"/>
  <c r="P144"/>
  <c r="P143"/>
  <c r="P142"/>
  <c r="P141"/>
  <c r="P140"/>
  <c r="P139"/>
  <c r="P138"/>
  <c r="P137"/>
  <c r="P136"/>
  <c r="P135"/>
  <c r="P134"/>
  <c r="P133"/>
  <c r="P132"/>
  <c r="P131"/>
  <c r="P129"/>
  <c r="P128"/>
  <c r="P127"/>
  <c r="P126"/>
  <c r="P125"/>
  <c r="P124"/>
  <c r="P123"/>
  <c r="P122"/>
  <c r="P121"/>
  <c r="P120"/>
  <c r="P119"/>
  <c r="P118"/>
  <c r="P117"/>
  <c r="P116"/>
  <c r="P115"/>
  <c r="P113"/>
  <c r="P112"/>
  <c r="P111"/>
  <c r="P110"/>
  <c r="P109"/>
  <c r="P108"/>
  <c r="P107"/>
  <c r="P106"/>
  <c r="P105"/>
  <c r="P104"/>
  <c r="P103"/>
  <c r="P102"/>
  <c r="P101"/>
  <c r="P100"/>
  <c r="P99"/>
  <c r="P97"/>
  <c r="P96"/>
  <c r="P95"/>
  <c r="P94"/>
  <c r="P93"/>
  <c r="P92"/>
  <c r="P91"/>
  <c r="P90"/>
  <c r="P89"/>
  <c r="P88"/>
  <c r="P87"/>
  <c r="P86"/>
  <c r="P85"/>
  <c r="P84"/>
  <c r="P83"/>
  <c r="P60"/>
  <c r="P59"/>
  <c r="P58"/>
  <c r="P57"/>
  <c r="P56"/>
  <c r="P55"/>
  <c r="P54"/>
  <c r="P17"/>
  <c r="P16"/>
  <c r="P15"/>
  <c r="P10"/>
  <c r="O247"/>
  <c r="O246"/>
  <c r="O212"/>
  <c r="O211"/>
  <c r="O210"/>
  <c r="O209"/>
  <c r="O208"/>
  <c r="O207"/>
  <c r="O206"/>
  <c r="O205"/>
  <c r="O204"/>
  <c r="O203"/>
  <c r="O202"/>
  <c r="O201"/>
  <c r="O200"/>
  <c r="O199"/>
  <c r="O198"/>
  <c r="O197"/>
  <c r="O195"/>
  <c r="O194"/>
  <c r="O193"/>
  <c r="O192"/>
  <c r="O191"/>
  <c r="O190"/>
  <c r="O189"/>
  <c r="O188"/>
  <c r="O187"/>
  <c r="O186"/>
  <c r="O185"/>
  <c r="O184"/>
  <c r="O183"/>
  <c r="O182"/>
  <c r="O181"/>
  <c r="O179"/>
  <c r="O178"/>
  <c r="O177"/>
  <c r="O176"/>
  <c r="O175"/>
  <c r="O174"/>
  <c r="O173"/>
  <c r="O172"/>
  <c r="O171"/>
  <c r="O170"/>
  <c r="O169"/>
  <c r="O168"/>
  <c r="O167"/>
  <c r="O166"/>
  <c r="O165"/>
  <c r="O163"/>
  <c r="O162"/>
  <c r="O161"/>
  <c r="O160"/>
  <c r="O159"/>
  <c r="O158"/>
  <c r="O157"/>
  <c r="O156"/>
  <c r="O155"/>
  <c r="O154"/>
  <c r="O153"/>
  <c r="O152"/>
  <c r="O151"/>
  <c r="O150"/>
  <c r="O149"/>
  <c r="O146"/>
  <c r="O145"/>
  <c r="O144"/>
  <c r="O143"/>
  <c r="O142"/>
  <c r="O141"/>
  <c r="O140"/>
  <c r="O139"/>
  <c r="O138"/>
  <c r="O137"/>
  <c r="O136"/>
  <c r="O135"/>
  <c r="O134"/>
  <c r="O133"/>
  <c r="O132"/>
  <c r="O131"/>
  <c r="O129"/>
  <c r="O128"/>
  <c r="O127"/>
  <c r="O126"/>
  <c r="O125"/>
  <c r="O124"/>
  <c r="O123"/>
  <c r="O122"/>
  <c r="O121"/>
  <c r="O120"/>
  <c r="O119"/>
  <c r="O118"/>
  <c r="O117"/>
  <c r="O116"/>
  <c r="O115"/>
  <c r="O113"/>
  <c r="O112"/>
  <c r="O111"/>
  <c r="O110"/>
  <c r="O109"/>
  <c r="O108"/>
  <c r="O107"/>
  <c r="O106"/>
  <c r="O105"/>
  <c r="O104"/>
  <c r="O103"/>
  <c r="O102"/>
  <c r="O101"/>
  <c r="O100"/>
  <c r="O99"/>
  <c r="O97"/>
  <c r="O96"/>
  <c r="O95"/>
  <c r="O94"/>
  <c r="O93"/>
  <c r="O92"/>
  <c r="O91"/>
  <c r="O90"/>
  <c r="O89"/>
  <c r="O88"/>
  <c r="O87"/>
  <c r="O86"/>
  <c r="O85"/>
  <c r="O84"/>
  <c r="O83"/>
  <c r="O60"/>
  <c r="O59"/>
  <c r="O58"/>
  <c r="O57"/>
  <c r="O56"/>
  <c r="O55"/>
  <c r="O54"/>
  <c r="O17"/>
  <c r="O16"/>
  <c r="O15"/>
  <c r="O10"/>
  <c r="N247"/>
  <c r="N246"/>
  <c r="N212"/>
  <c r="N211"/>
  <c r="N210"/>
  <c r="N209"/>
  <c r="N208"/>
  <c r="N207"/>
  <c r="N206"/>
  <c r="N205"/>
  <c r="N204"/>
  <c r="N203"/>
  <c r="N202"/>
  <c r="N201"/>
  <c r="N200"/>
  <c r="N199"/>
  <c r="N198"/>
  <c r="N197"/>
  <c r="N195"/>
  <c r="N194"/>
  <c r="N193"/>
  <c r="N192"/>
  <c r="N191"/>
  <c r="N190"/>
  <c r="N189"/>
  <c r="N188"/>
  <c r="N187"/>
  <c r="N186"/>
  <c r="N185"/>
  <c r="N184"/>
  <c r="N183"/>
  <c r="N182"/>
  <c r="N181"/>
  <c r="N179"/>
  <c r="N178"/>
  <c r="N177"/>
  <c r="N176"/>
  <c r="N175"/>
  <c r="N174"/>
  <c r="N173"/>
  <c r="N172"/>
  <c r="N171"/>
  <c r="N170"/>
  <c r="N169"/>
  <c r="N168"/>
  <c r="N167"/>
  <c r="N166"/>
  <c r="N165"/>
  <c r="N163"/>
  <c r="N162"/>
  <c r="N161"/>
  <c r="N160"/>
  <c r="N159"/>
  <c r="N158"/>
  <c r="N157"/>
  <c r="N156"/>
  <c r="N155"/>
  <c r="N154"/>
  <c r="N153"/>
  <c r="N152"/>
  <c r="N151"/>
  <c r="N150"/>
  <c r="N149"/>
  <c r="N146"/>
  <c r="N145"/>
  <c r="N144"/>
  <c r="N143"/>
  <c r="N142"/>
  <c r="N141"/>
  <c r="N140"/>
  <c r="N139"/>
  <c r="N138"/>
  <c r="N137"/>
  <c r="N136"/>
  <c r="N135"/>
  <c r="N134"/>
  <c r="N133"/>
  <c r="N132"/>
  <c r="N131"/>
  <c r="N129"/>
  <c r="N128"/>
  <c r="N127"/>
  <c r="N126"/>
  <c r="N125"/>
  <c r="N124"/>
  <c r="N123"/>
  <c r="N122"/>
  <c r="N121"/>
  <c r="N120"/>
  <c r="N119"/>
  <c r="N118"/>
  <c r="N117"/>
  <c r="N116"/>
  <c r="N115"/>
  <c r="N113"/>
  <c r="N112"/>
  <c r="N111"/>
  <c r="N110"/>
  <c r="N109"/>
  <c r="N108"/>
  <c r="N107"/>
  <c r="N106"/>
  <c r="N105"/>
  <c r="N104"/>
  <c r="N103"/>
  <c r="N102"/>
  <c r="N101"/>
  <c r="N100"/>
  <c r="N99"/>
  <c r="N97"/>
  <c r="N96"/>
  <c r="N95"/>
  <c r="N94"/>
  <c r="N93"/>
  <c r="N92"/>
  <c r="N91"/>
  <c r="N90"/>
  <c r="N89"/>
  <c r="N88"/>
  <c r="N87"/>
  <c r="N86"/>
  <c r="N85"/>
  <c r="N84"/>
  <c r="N83"/>
  <c r="N60"/>
  <c r="N59"/>
  <c r="N58"/>
  <c r="N57"/>
  <c r="N56"/>
  <c r="N55"/>
  <c r="N54"/>
  <c r="N17"/>
  <c r="N16"/>
  <c r="N15"/>
  <c r="N10"/>
  <c r="M247"/>
  <c r="M246"/>
  <c r="M212"/>
  <c r="M211"/>
  <c r="M210"/>
  <c r="M209"/>
  <c r="M208"/>
  <c r="M207"/>
  <c r="M206"/>
  <c r="M205"/>
  <c r="M204"/>
  <c r="M203"/>
  <c r="M202"/>
  <c r="M201"/>
  <c r="M200"/>
  <c r="M199"/>
  <c r="M198"/>
  <c r="M197"/>
  <c r="M195"/>
  <c r="M194"/>
  <c r="M193"/>
  <c r="M192"/>
  <c r="M191"/>
  <c r="M190"/>
  <c r="M189"/>
  <c r="M188"/>
  <c r="M187"/>
  <c r="M186"/>
  <c r="M185"/>
  <c r="M184"/>
  <c r="M183"/>
  <c r="M182"/>
  <c r="M181"/>
  <c r="M179"/>
  <c r="M178"/>
  <c r="M177"/>
  <c r="M176"/>
  <c r="M175"/>
  <c r="M174"/>
  <c r="M173"/>
  <c r="M172"/>
  <c r="M171"/>
  <c r="M170"/>
  <c r="M169"/>
  <c r="M168"/>
  <c r="M167"/>
  <c r="M166"/>
  <c r="M165"/>
  <c r="M163"/>
  <c r="M162"/>
  <c r="M161"/>
  <c r="M160"/>
  <c r="M159"/>
  <c r="M158"/>
  <c r="M157"/>
  <c r="M156"/>
  <c r="M155"/>
  <c r="M154"/>
  <c r="M153"/>
  <c r="M152"/>
  <c r="M151"/>
  <c r="M150"/>
  <c r="M149"/>
  <c r="M146"/>
  <c r="M145"/>
  <c r="M144"/>
  <c r="M143"/>
  <c r="M142"/>
  <c r="M141"/>
  <c r="M140"/>
  <c r="M139"/>
  <c r="M138"/>
  <c r="M137"/>
  <c r="M136"/>
  <c r="M135"/>
  <c r="M134"/>
  <c r="M133"/>
  <c r="M132"/>
  <c r="M131"/>
  <c r="M129"/>
  <c r="M128"/>
  <c r="M127"/>
  <c r="M126"/>
  <c r="M125"/>
  <c r="M124"/>
  <c r="M123"/>
  <c r="M122"/>
  <c r="M121"/>
  <c r="M120"/>
  <c r="M119"/>
  <c r="M118"/>
  <c r="M117"/>
  <c r="M116"/>
  <c r="M115"/>
  <c r="M113"/>
  <c r="M112"/>
  <c r="M111"/>
  <c r="M110"/>
  <c r="M109"/>
  <c r="M108"/>
  <c r="M107"/>
  <c r="M106"/>
  <c r="M105"/>
  <c r="M104"/>
  <c r="M103"/>
  <c r="M102"/>
  <c r="M101"/>
  <c r="M100"/>
  <c r="M99"/>
  <c r="M97"/>
  <c r="M96"/>
  <c r="M95"/>
  <c r="M94"/>
  <c r="M93"/>
  <c r="M92"/>
  <c r="M91"/>
  <c r="M90"/>
  <c r="M89"/>
  <c r="M88"/>
  <c r="M87"/>
  <c r="M86"/>
  <c r="M85"/>
  <c r="M84"/>
  <c r="M83"/>
  <c r="M60"/>
  <c r="M59"/>
  <c r="M58"/>
  <c r="M57"/>
  <c r="M56"/>
  <c r="M55"/>
  <c r="M54"/>
  <c r="M17"/>
  <c r="M16"/>
  <c r="M15"/>
  <c r="M10"/>
  <c r="L247"/>
  <c r="L246"/>
  <c r="L212"/>
  <c r="L211"/>
  <c r="L210"/>
  <c r="L209"/>
  <c r="L208"/>
  <c r="L207"/>
  <c r="L206"/>
  <c r="L205"/>
  <c r="L204"/>
  <c r="L203"/>
  <c r="L202"/>
  <c r="L201"/>
  <c r="L200"/>
  <c r="L199"/>
  <c r="L198"/>
  <c r="L197"/>
  <c r="L195"/>
  <c r="L194"/>
  <c r="L193"/>
  <c r="L192"/>
  <c r="L191"/>
  <c r="L190"/>
  <c r="L189"/>
  <c r="L188"/>
  <c r="L187"/>
  <c r="L186"/>
  <c r="L185"/>
  <c r="L184"/>
  <c r="L183"/>
  <c r="L182"/>
  <c r="L181"/>
  <c r="L179"/>
  <c r="L178"/>
  <c r="L177"/>
  <c r="L176"/>
  <c r="L175"/>
  <c r="L174"/>
  <c r="L173"/>
  <c r="L172"/>
  <c r="L171"/>
  <c r="L170"/>
  <c r="L169"/>
  <c r="L168"/>
  <c r="L167"/>
  <c r="L166"/>
  <c r="L165"/>
  <c r="L163"/>
  <c r="L162"/>
  <c r="L161"/>
  <c r="L160"/>
  <c r="L159"/>
  <c r="L158"/>
  <c r="L157"/>
  <c r="L156"/>
  <c r="L155"/>
  <c r="L154"/>
  <c r="L153"/>
  <c r="L152"/>
  <c r="L151"/>
  <c r="L150"/>
  <c r="L149"/>
  <c r="L146"/>
  <c r="L145"/>
  <c r="L144"/>
  <c r="L143"/>
  <c r="L142"/>
  <c r="L141"/>
  <c r="L140"/>
  <c r="L139"/>
  <c r="L138"/>
  <c r="L137"/>
  <c r="L136"/>
  <c r="L135"/>
  <c r="L134"/>
  <c r="L133"/>
  <c r="L132"/>
  <c r="L131"/>
  <c r="L129"/>
  <c r="L128"/>
  <c r="L127"/>
  <c r="L126"/>
  <c r="L125"/>
  <c r="L124"/>
  <c r="L123"/>
  <c r="L122"/>
  <c r="L121"/>
  <c r="L120"/>
  <c r="L119"/>
  <c r="L118"/>
  <c r="L117"/>
  <c r="L116"/>
  <c r="L115"/>
  <c r="L113"/>
  <c r="L112"/>
  <c r="L111"/>
  <c r="L110"/>
  <c r="L109"/>
  <c r="L108"/>
  <c r="L107"/>
  <c r="L106"/>
  <c r="L105"/>
  <c r="L104"/>
  <c r="L103"/>
  <c r="L102"/>
  <c r="L101"/>
  <c r="L100"/>
  <c r="L99"/>
  <c r="L97"/>
  <c r="L96"/>
  <c r="L95"/>
  <c r="L94"/>
  <c r="L93"/>
  <c r="L92"/>
  <c r="L91"/>
  <c r="L90"/>
  <c r="L89"/>
  <c r="L88"/>
  <c r="L87"/>
  <c r="L86"/>
  <c r="L85"/>
  <c r="L84"/>
  <c r="L83"/>
  <c r="L60"/>
  <c r="L59"/>
  <c r="L58"/>
  <c r="L57"/>
  <c r="L56"/>
  <c r="L55"/>
  <c r="L54"/>
  <c r="L17"/>
  <c r="L16"/>
  <c r="L15"/>
  <c r="L10"/>
  <c r="K247"/>
  <c r="K246"/>
  <c r="K212"/>
  <c r="K211"/>
  <c r="K210"/>
  <c r="K209"/>
  <c r="K208"/>
  <c r="K207"/>
  <c r="K206"/>
  <c r="K205"/>
  <c r="K204"/>
  <c r="K203"/>
  <c r="K202"/>
  <c r="K201"/>
  <c r="K200"/>
  <c r="K199"/>
  <c r="K198"/>
  <c r="K197"/>
  <c r="K195"/>
  <c r="K194"/>
  <c r="K193"/>
  <c r="K192"/>
  <c r="K191"/>
  <c r="K190"/>
  <c r="K189"/>
  <c r="K188"/>
  <c r="K187"/>
  <c r="K186"/>
  <c r="K185"/>
  <c r="K184"/>
  <c r="K183"/>
  <c r="K182"/>
  <c r="K181"/>
  <c r="K179"/>
  <c r="K178"/>
  <c r="K177"/>
  <c r="K176"/>
  <c r="K175"/>
  <c r="K174"/>
  <c r="K173"/>
  <c r="K172"/>
  <c r="K171"/>
  <c r="K170"/>
  <c r="K169"/>
  <c r="K168"/>
  <c r="K167"/>
  <c r="K166"/>
  <c r="K165"/>
  <c r="K163"/>
  <c r="K162"/>
  <c r="K161"/>
  <c r="K160"/>
  <c r="K159"/>
  <c r="K158"/>
  <c r="K157"/>
  <c r="K156"/>
  <c r="K155"/>
  <c r="K154"/>
  <c r="K153"/>
  <c r="K152"/>
  <c r="K151"/>
  <c r="K150"/>
  <c r="K149"/>
  <c r="K146"/>
  <c r="K145"/>
  <c r="K144"/>
  <c r="K143"/>
  <c r="K142"/>
  <c r="K141"/>
  <c r="K140"/>
  <c r="K139"/>
  <c r="K138"/>
  <c r="K137"/>
  <c r="K136"/>
  <c r="K135"/>
  <c r="K134"/>
  <c r="K133"/>
  <c r="K132"/>
  <c r="K131"/>
  <c r="K129"/>
  <c r="K128"/>
  <c r="K127"/>
  <c r="K126"/>
  <c r="K125"/>
  <c r="K124"/>
  <c r="K123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4"/>
  <c r="K103"/>
  <c r="K102"/>
  <c r="K101"/>
  <c r="K100"/>
  <c r="K99"/>
  <c r="K97"/>
  <c r="K96"/>
  <c r="K95"/>
  <c r="K94"/>
  <c r="K93"/>
  <c r="K92"/>
  <c r="K91"/>
  <c r="K90"/>
  <c r="K89"/>
  <c r="K88"/>
  <c r="K87"/>
  <c r="K86"/>
  <c r="K85"/>
  <c r="K84"/>
  <c r="K83"/>
  <c r="K60"/>
  <c r="K59"/>
  <c r="K58"/>
  <c r="K57"/>
  <c r="K56"/>
  <c r="K55"/>
  <c r="K54"/>
  <c r="K17"/>
  <c r="K16"/>
  <c r="K15"/>
  <c r="K10"/>
  <c r="J247"/>
  <c r="J246"/>
  <c r="J212"/>
  <c r="J211"/>
  <c r="J210"/>
  <c r="J209"/>
  <c r="J208"/>
  <c r="J207"/>
  <c r="J206"/>
  <c r="J205"/>
  <c r="J204"/>
  <c r="J203"/>
  <c r="J202"/>
  <c r="J201"/>
  <c r="J200"/>
  <c r="J199"/>
  <c r="J198"/>
  <c r="J197"/>
  <c r="J195"/>
  <c r="J194"/>
  <c r="J193"/>
  <c r="J192"/>
  <c r="J191"/>
  <c r="J190"/>
  <c r="J189"/>
  <c r="J188"/>
  <c r="J187"/>
  <c r="J186"/>
  <c r="J185"/>
  <c r="J184"/>
  <c r="J183"/>
  <c r="J182"/>
  <c r="J181"/>
  <c r="J179"/>
  <c r="J178"/>
  <c r="J177"/>
  <c r="J176"/>
  <c r="J175"/>
  <c r="J174"/>
  <c r="J173"/>
  <c r="J172"/>
  <c r="J171"/>
  <c r="J170"/>
  <c r="J169"/>
  <c r="J168"/>
  <c r="J167"/>
  <c r="J166"/>
  <c r="J165"/>
  <c r="J163"/>
  <c r="J162"/>
  <c r="J161"/>
  <c r="J160"/>
  <c r="J159"/>
  <c r="J158"/>
  <c r="J157"/>
  <c r="J156"/>
  <c r="J155"/>
  <c r="J154"/>
  <c r="J153"/>
  <c r="J152"/>
  <c r="J151"/>
  <c r="J150"/>
  <c r="J149"/>
  <c r="J146"/>
  <c r="J145"/>
  <c r="J144"/>
  <c r="J143"/>
  <c r="J142"/>
  <c r="J141"/>
  <c r="J140"/>
  <c r="J139"/>
  <c r="J138"/>
  <c r="J137"/>
  <c r="J136"/>
  <c r="J135"/>
  <c r="J134"/>
  <c r="J133"/>
  <c r="J132"/>
  <c r="J131"/>
  <c r="J129"/>
  <c r="J128"/>
  <c r="J127"/>
  <c r="J126"/>
  <c r="J125"/>
  <c r="J124"/>
  <c r="J123"/>
  <c r="J122"/>
  <c r="J121"/>
  <c r="J120"/>
  <c r="J119"/>
  <c r="J118"/>
  <c r="J117"/>
  <c r="J116"/>
  <c r="J115"/>
  <c r="J113"/>
  <c r="J112"/>
  <c r="J111"/>
  <c r="J110"/>
  <c r="J109"/>
  <c r="J108"/>
  <c r="J107"/>
  <c r="J106"/>
  <c r="J105"/>
  <c r="J104"/>
  <c r="J103"/>
  <c r="J102"/>
  <c r="J101"/>
  <c r="J100"/>
  <c r="J99"/>
  <c r="J97"/>
  <c r="J96"/>
  <c r="J95"/>
  <c r="J94"/>
  <c r="J93"/>
  <c r="J92"/>
  <c r="J91"/>
  <c r="J90"/>
  <c r="J89"/>
  <c r="J88"/>
  <c r="J87"/>
  <c r="J86"/>
  <c r="J85"/>
  <c r="J84"/>
  <c r="J83"/>
  <c r="J17"/>
  <c r="J16"/>
  <c r="J15"/>
  <c r="J10"/>
  <c r="I247"/>
  <c r="I246"/>
  <c r="I212"/>
  <c r="I211"/>
  <c r="I210"/>
  <c r="I209"/>
  <c r="I208"/>
  <c r="I207"/>
  <c r="I206"/>
  <c r="I205"/>
  <c r="I204"/>
  <c r="I203"/>
  <c r="I202"/>
  <c r="I201"/>
  <c r="I200"/>
  <c r="I199"/>
  <c r="I198"/>
  <c r="I197"/>
  <c r="I195"/>
  <c r="I194"/>
  <c r="I193"/>
  <c r="I192"/>
  <c r="I191"/>
  <c r="I190"/>
  <c r="I189"/>
  <c r="I188"/>
  <c r="I187"/>
  <c r="I186"/>
  <c r="I185"/>
  <c r="I184"/>
  <c r="I183"/>
  <c r="I182"/>
  <c r="I181"/>
  <c r="I179"/>
  <c r="I178"/>
  <c r="I177"/>
  <c r="I176"/>
  <c r="I175"/>
  <c r="I174"/>
  <c r="I173"/>
  <c r="I172"/>
  <c r="I171"/>
  <c r="I170"/>
  <c r="I169"/>
  <c r="I168"/>
  <c r="I167"/>
  <c r="I166"/>
  <c r="I165"/>
  <c r="I163"/>
  <c r="I162"/>
  <c r="I161"/>
  <c r="I160"/>
  <c r="I159"/>
  <c r="I158"/>
  <c r="I157"/>
  <c r="I156"/>
  <c r="I155"/>
  <c r="I154"/>
  <c r="I153"/>
  <c r="I152"/>
  <c r="I151"/>
  <c r="I150"/>
  <c r="I149"/>
  <c r="I146"/>
  <c r="I145"/>
  <c r="I144"/>
  <c r="I143"/>
  <c r="I142"/>
  <c r="I141"/>
  <c r="I140"/>
  <c r="I139"/>
  <c r="I138"/>
  <c r="I137"/>
  <c r="I136"/>
  <c r="I135"/>
  <c r="I134"/>
  <c r="I133"/>
  <c r="I132"/>
  <c r="I131"/>
  <c r="I129"/>
  <c r="I128"/>
  <c r="I127"/>
  <c r="I126"/>
  <c r="I125"/>
  <c r="I124"/>
  <c r="I123"/>
  <c r="I122"/>
  <c r="I121"/>
  <c r="I120"/>
  <c r="I119"/>
  <c r="I118"/>
  <c r="I117"/>
  <c r="I116"/>
  <c r="I115"/>
  <c r="I113"/>
  <c r="I112"/>
  <c r="I111"/>
  <c r="I110"/>
  <c r="I109"/>
  <c r="I108"/>
  <c r="I107"/>
  <c r="I106"/>
  <c r="I105"/>
  <c r="I104"/>
  <c r="I103"/>
  <c r="I102"/>
  <c r="I101"/>
  <c r="I100"/>
  <c r="I99"/>
  <c r="I97"/>
  <c r="I96"/>
  <c r="I95"/>
  <c r="I94"/>
  <c r="I93"/>
  <c r="I92"/>
  <c r="I91"/>
  <c r="I90"/>
  <c r="I89"/>
  <c r="I88"/>
  <c r="I87"/>
  <c r="I86"/>
  <c r="I85"/>
  <c r="I84"/>
  <c r="I83"/>
  <c r="I60"/>
  <c r="I59"/>
  <c r="I58"/>
  <c r="I57"/>
  <c r="I56"/>
  <c r="I55"/>
  <c r="I54"/>
  <c r="I17"/>
  <c r="I16"/>
  <c r="I15"/>
  <c r="I10"/>
  <c r="H247"/>
  <c r="H246"/>
  <c r="H212"/>
  <c r="H211"/>
  <c r="H210"/>
  <c r="H209"/>
  <c r="H208"/>
  <c r="H207"/>
  <c r="H206"/>
  <c r="H205"/>
  <c r="H204"/>
  <c r="H203"/>
  <c r="H202"/>
  <c r="H201"/>
  <c r="H200"/>
  <c r="H199"/>
  <c r="H198"/>
  <c r="H197"/>
  <c r="H195"/>
  <c r="H194"/>
  <c r="H193"/>
  <c r="H192"/>
  <c r="H191"/>
  <c r="H190"/>
  <c r="H189"/>
  <c r="H188"/>
  <c r="H187"/>
  <c r="H186"/>
  <c r="H185"/>
  <c r="H184"/>
  <c r="H183"/>
  <c r="H182"/>
  <c r="H181"/>
  <c r="H179"/>
  <c r="H178"/>
  <c r="H177"/>
  <c r="H176"/>
  <c r="H175"/>
  <c r="H174"/>
  <c r="H173"/>
  <c r="H172"/>
  <c r="H171"/>
  <c r="H170"/>
  <c r="H169"/>
  <c r="H168"/>
  <c r="H167"/>
  <c r="H166"/>
  <c r="H165"/>
  <c r="H163"/>
  <c r="H162"/>
  <c r="H161"/>
  <c r="H160"/>
  <c r="H159"/>
  <c r="H158"/>
  <c r="H157"/>
  <c r="H156"/>
  <c r="H155"/>
  <c r="H154"/>
  <c r="H153"/>
  <c r="H152"/>
  <c r="H151"/>
  <c r="H150"/>
  <c r="H149"/>
  <c r="H146"/>
  <c r="H145"/>
  <c r="H144"/>
  <c r="H143"/>
  <c r="H142"/>
  <c r="H141"/>
  <c r="H140"/>
  <c r="H139"/>
  <c r="H138"/>
  <c r="H137"/>
  <c r="H136"/>
  <c r="H135"/>
  <c r="H134"/>
  <c r="H133"/>
  <c r="H132"/>
  <c r="H131"/>
  <c r="H129"/>
  <c r="H128"/>
  <c r="H127"/>
  <c r="H126"/>
  <c r="H125"/>
  <c r="H124"/>
  <c r="H123"/>
  <c r="H122"/>
  <c r="H121"/>
  <c r="H120"/>
  <c r="H119"/>
  <c r="H118"/>
  <c r="H117"/>
  <c r="H116"/>
  <c r="H115"/>
  <c r="H113"/>
  <c r="H112"/>
  <c r="H111"/>
  <c r="H110"/>
  <c r="H109"/>
  <c r="H108"/>
  <c r="H107"/>
  <c r="H106"/>
  <c r="H105"/>
  <c r="H104"/>
  <c r="H103"/>
  <c r="H102"/>
  <c r="H101"/>
  <c r="H100"/>
  <c r="H99"/>
  <c r="H97"/>
  <c r="H96"/>
  <c r="H95"/>
  <c r="H94"/>
  <c r="H93"/>
  <c r="H92"/>
  <c r="H91"/>
  <c r="H90"/>
  <c r="H89"/>
  <c r="H88"/>
  <c r="H87"/>
  <c r="H86"/>
  <c r="H85"/>
  <c r="H84"/>
  <c r="H83"/>
  <c r="H60"/>
  <c r="H59"/>
  <c r="H58"/>
  <c r="H57"/>
  <c r="H56"/>
  <c r="H55"/>
  <c r="H54"/>
  <c r="H17"/>
  <c r="H16"/>
  <c r="H15"/>
  <c r="H10"/>
  <c r="G247"/>
  <c r="G246"/>
  <c r="G212"/>
  <c r="G211"/>
  <c r="G210"/>
  <c r="G209"/>
  <c r="G208"/>
  <c r="G207"/>
  <c r="G206"/>
  <c r="G205"/>
  <c r="G204"/>
  <c r="G203"/>
  <c r="G202"/>
  <c r="G201"/>
  <c r="G200"/>
  <c r="G199"/>
  <c r="G198"/>
  <c r="G197"/>
  <c r="G195"/>
  <c r="G194"/>
  <c r="G193"/>
  <c r="G192"/>
  <c r="G191"/>
  <c r="G190"/>
  <c r="G189"/>
  <c r="G188"/>
  <c r="G187"/>
  <c r="G186"/>
  <c r="G185"/>
  <c r="G184"/>
  <c r="G183"/>
  <c r="G182"/>
  <c r="G181"/>
  <c r="G179"/>
  <c r="G178"/>
  <c r="G177"/>
  <c r="G176"/>
  <c r="G175"/>
  <c r="G174"/>
  <c r="G173"/>
  <c r="G172"/>
  <c r="G171"/>
  <c r="G170"/>
  <c r="G169"/>
  <c r="G168"/>
  <c r="G167"/>
  <c r="G166"/>
  <c r="G165"/>
  <c r="G163"/>
  <c r="G162"/>
  <c r="G161"/>
  <c r="G160"/>
  <c r="G159"/>
  <c r="G158"/>
  <c r="G157"/>
  <c r="G156"/>
  <c r="G155"/>
  <c r="G154"/>
  <c r="G153"/>
  <c r="G152"/>
  <c r="G151"/>
  <c r="G150"/>
  <c r="G149"/>
  <c r="G146"/>
  <c r="G145"/>
  <c r="G144"/>
  <c r="G143"/>
  <c r="G142"/>
  <c r="G141"/>
  <c r="G140"/>
  <c r="G139"/>
  <c r="G138"/>
  <c r="G137"/>
  <c r="G136"/>
  <c r="G135"/>
  <c r="G134"/>
  <c r="G133"/>
  <c r="G132"/>
  <c r="G131"/>
  <c r="G129"/>
  <c r="G128"/>
  <c r="G127"/>
  <c r="G126"/>
  <c r="G125"/>
  <c r="G124"/>
  <c r="G123"/>
  <c r="G122"/>
  <c r="G121"/>
  <c r="G120"/>
  <c r="G119"/>
  <c r="G118"/>
  <c r="G117"/>
  <c r="G116"/>
  <c r="G115"/>
  <c r="G113"/>
  <c r="G112"/>
  <c r="G111"/>
  <c r="G110"/>
  <c r="G109"/>
  <c r="G108"/>
  <c r="G107"/>
  <c r="G106"/>
  <c r="G105"/>
  <c r="G104"/>
  <c r="G103"/>
  <c r="G102"/>
  <c r="G101"/>
  <c r="G100"/>
  <c r="G99"/>
  <c r="G97"/>
  <c r="G96"/>
  <c r="G95"/>
  <c r="G94"/>
  <c r="G93"/>
  <c r="G92"/>
  <c r="G91"/>
  <c r="G90"/>
  <c r="G89"/>
  <c r="G88"/>
  <c r="G87"/>
  <c r="G86"/>
  <c r="G85"/>
  <c r="G84"/>
  <c r="G83"/>
  <c r="G60"/>
  <c r="G59"/>
  <c r="G58"/>
  <c r="G57"/>
  <c r="G56"/>
  <c r="G55"/>
  <c r="G54"/>
  <c r="G17"/>
  <c r="G16"/>
  <c r="G15"/>
  <c r="G10"/>
  <c r="F247"/>
  <c r="F246"/>
  <c r="F212"/>
  <c r="F211"/>
  <c r="F210"/>
  <c r="F209"/>
  <c r="F208"/>
  <c r="F207"/>
  <c r="F206"/>
  <c r="F205"/>
  <c r="F204"/>
  <c r="F203"/>
  <c r="F202"/>
  <c r="F201"/>
  <c r="F200"/>
  <c r="F199"/>
  <c r="F198"/>
  <c r="F197"/>
  <c r="F195"/>
  <c r="F194"/>
  <c r="F193"/>
  <c r="F192"/>
  <c r="F191"/>
  <c r="F190"/>
  <c r="F189"/>
  <c r="F188"/>
  <c r="F187"/>
  <c r="F186"/>
  <c r="F185"/>
  <c r="F184"/>
  <c r="F183"/>
  <c r="F182"/>
  <c r="F181"/>
  <c r="F179"/>
  <c r="F178"/>
  <c r="F177"/>
  <c r="F176"/>
  <c r="F175"/>
  <c r="F174"/>
  <c r="F173"/>
  <c r="F172"/>
  <c r="F171"/>
  <c r="F170"/>
  <c r="F169"/>
  <c r="F168"/>
  <c r="F167"/>
  <c r="F166"/>
  <c r="F165"/>
  <c r="F163"/>
  <c r="F162"/>
  <c r="F161"/>
  <c r="F160"/>
  <c r="F159"/>
  <c r="F158"/>
  <c r="F157"/>
  <c r="F156"/>
  <c r="F155"/>
  <c r="F154"/>
  <c r="F153"/>
  <c r="F152"/>
  <c r="F151"/>
  <c r="F150"/>
  <c r="F149"/>
  <c r="F146"/>
  <c r="F145"/>
  <c r="F144"/>
  <c r="F143"/>
  <c r="F142"/>
  <c r="F141"/>
  <c r="F140"/>
  <c r="F139"/>
  <c r="F138"/>
  <c r="F137"/>
  <c r="F136"/>
  <c r="F135"/>
  <c r="F134"/>
  <c r="F133"/>
  <c r="F132"/>
  <c r="F131"/>
  <c r="F129"/>
  <c r="F128"/>
  <c r="F127"/>
  <c r="F126"/>
  <c r="F125"/>
  <c r="F124"/>
  <c r="F123"/>
  <c r="F122"/>
  <c r="F121"/>
  <c r="F120"/>
  <c r="F119"/>
  <c r="F118"/>
  <c r="F117"/>
  <c r="F116"/>
  <c r="F115"/>
  <c r="F113"/>
  <c r="F112"/>
  <c r="F111"/>
  <c r="F110"/>
  <c r="F109"/>
  <c r="F108"/>
  <c r="F107"/>
  <c r="F106"/>
  <c r="F105"/>
  <c r="F104"/>
  <c r="F103"/>
  <c r="F102"/>
  <c r="F101"/>
  <c r="F100"/>
  <c r="F99"/>
  <c r="F97"/>
  <c r="F96"/>
  <c r="F95"/>
  <c r="F94"/>
  <c r="F93"/>
  <c r="F92"/>
  <c r="F91"/>
  <c r="F90"/>
  <c r="F89"/>
  <c r="F88"/>
  <c r="F87"/>
  <c r="F86"/>
  <c r="F85"/>
  <c r="F84"/>
  <c r="F83"/>
  <c r="F17"/>
  <c r="F16"/>
  <c r="F15"/>
  <c r="F10"/>
  <c r="E247"/>
  <c r="E246"/>
  <c r="E212"/>
  <c r="E211"/>
  <c r="E210"/>
  <c r="E209"/>
  <c r="E208"/>
  <c r="E207"/>
  <c r="E206"/>
  <c r="E205"/>
  <c r="E204"/>
  <c r="E203"/>
  <c r="E202"/>
  <c r="E201"/>
  <c r="E200"/>
  <c r="E199"/>
  <c r="E198"/>
  <c r="E197"/>
  <c r="E195"/>
  <c r="E194"/>
  <c r="E193"/>
  <c r="E192"/>
  <c r="E191"/>
  <c r="E190"/>
  <c r="E189"/>
  <c r="E188"/>
  <c r="E187"/>
  <c r="E186"/>
  <c r="E185"/>
  <c r="E184"/>
  <c r="E183"/>
  <c r="E182"/>
  <c r="E181"/>
  <c r="E179"/>
  <c r="E178"/>
  <c r="E177"/>
  <c r="E176"/>
  <c r="E175"/>
  <c r="E174"/>
  <c r="E173"/>
  <c r="E172"/>
  <c r="E171"/>
  <c r="E170"/>
  <c r="E169"/>
  <c r="E168"/>
  <c r="E167"/>
  <c r="E166"/>
  <c r="E165"/>
  <c r="E163"/>
  <c r="E162"/>
  <c r="E161"/>
  <c r="E160"/>
  <c r="E159"/>
  <c r="E158"/>
  <c r="E157"/>
  <c r="E156"/>
  <c r="E155"/>
  <c r="E154"/>
  <c r="E153"/>
  <c r="E152"/>
  <c r="E151"/>
  <c r="E150"/>
  <c r="E149"/>
  <c r="E146"/>
  <c r="E145"/>
  <c r="E144"/>
  <c r="E143"/>
  <c r="E142"/>
  <c r="E141"/>
  <c r="E140"/>
  <c r="E139"/>
  <c r="E138"/>
  <c r="E137"/>
  <c r="E136"/>
  <c r="E135"/>
  <c r="E134"/>
  <c r="E133"/>
  <c r="E132"/>
  <c r="E131"/>
  <c r="E129"/>
  <c r="E128"/>
  <c r="E127"/>
  <c r="E126"/>
  <c r="E125"/>
  <c r="E124"/>
  <c r="E123"/>
  <c r="E122"/>
  <c r="E121"/>
  <c r="E120"/>
  <c r="E119"/>
  <c r="E118"/>
  <c r="E117"/>
  <c r="E116"/>
  <c r="E115"/>
  <c r="E113"/>
  <c r="E112"/>
  <c r="E111"/>
  <c r="E110"/>
  <c r="E109"/>
  <c r="E108"/>
  <c r="E107"/>
  <c r="E106"/>
  <c r="E105"/>
  <c r="E104"/>
  <c r="E103"/>
  <c r="E102"/>
  <c r="E101"/>
  <c r="E100"/>
  <c r="E99"/>
  <c r="E97"/>
  <c r="E96"/>
  <c r="E95"/>
  <c r="E94"/>
  <c r="E93"/>
  <c r="E92"/>
  <c r="E91"/>
  <c r="E90"/>
  <c r="E89"/>
  <c r="E88"/>
  <c r="E87"/>
  <c r="E86"/>
  <c r="E85"/>
  <c r="E84"/>
  <c r="E83"/>
  <c r="E60"/>
  <c r="E59"/>
  <c r="E58"/>
  <c r="E57"/>
  <c r="E56"/>
  <c r="E55"/>
  <c r="E54"/>
  <c r="E17"/>
  <c r="E16"/>
  <c r="E15"/>
  <c r="E10"/>
  <c r="D247"/>
  <c r="D246"/>
  <c r="D212"/>
  <c r="D211"/>
  <c r="D210"/>
  <c r="D209"/>
  <c r="D208"/>
  <c r="D207"/>
  <c r="D206"/>
  <c r="D205"/>
  <c r="D204"/>
  <c r="D203"/>
  <c r="D202"/>
  <c r="D201"/>
  <c r="D200"/>
  <c r="D199"/>
  <c r="D198"/>
  <c r="D197"/>
  <c r="D195"/>
  <c r="D194"/>
  <c r="D193"/>
  <c r="D192"/>
  <c r="D191"/>
  <c r="D190"/>
  <c r="D189"/>
  <c r="D188"/>
  <c r="D187"/>
  <c r="D186"/>
  <c r="D185"/>
  <c r="D184"/>
  <c r="D183"/>
  <c r="D182"/>
  <c r="D181"/>
  <c r="D179"/>
  <c r="D178"/>
  <c r="D177"/>
  <c r="D176"/>
  <c r="D175"/>
  <c r="D174"/>
  <c r="D173"/>
  <c r="D172"/>
  <c r="D171"/>
  <c r="D170"/>
  <c r="D169"/>
  <c r="D168"/>
  <c r="D167"/>
  <c r="D166"/>
  <c r="D165"/>
  <c r="D163"/>
  <c r="D162"/>
  <c r="D161"/>
  <c r="D160"/>
  <c r="D159"/>
  <c r="D158"/>
  <c r="D157"/>
  <c r="D156"/>
  <c r="D155"/>
  <c r="D154"/>
  <c r="D153"/>
  <c r="D152"/>
  <c r="D151"/>
  <c r="D150"/>
  <c r="D149"/>
  <c r="D146"/>
  <c r="D145"/>
  <c r="D144"/>
  <c r="D143"/>
  <c r="D142"/>
  <c r="D141"/>
  <c r="D140"/>
  <c r="D139"/>
  <c r="D138"/>
  <c r="D137"/>
  <c r="D136"/>
  <c r="D135"/>
  <c r="D134"/>
  <c r="D133"/>
  <c r="D132"/>
  <c r="D131"/>
  <c r="D129"/>
  <c r="D128"/>
  <c r="D127"/>
  <c r="D126"/>
  <c r="D125"/>
  <c r="D124"/>
  <c r="D123"/>
  <c r="D122"/>
  <c r="D121"/>
  <c r="D120"/>
  <c r="D119"/>
  <c r="D118"/>
  <c r="D117"/>
  <c r="D116"/>
  <c r="D115"/>
  <c r="D113"/>
  <c r="D112"/>
  <c r="D111"/>
  <c r="D110"/>
  <c r="D109"/>
  <c r="D108"/>
  <c r="D107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17"/>
  <c r="D16"/>
  <c r="D15"/>
  <c r="D10"/>
  <c r="C247"/>
  <c r="C246"/>
  <c r="C212"/>
  <c r="C211"/>
  <c r="C210"/>
  <c r="C209"/>
  <c r="C208"/>
  <c r="C207"/>
  <c r="C206"/>
  <c r="C205"/>
  <c r="C204"/>
  <c r="C203"/>
  <c r="C202"/>
  <c r="C201"/>
  <c r="C200"/>
  <c r="C199"/>
  <c r="C198"/>
  <c r="C197"/>
  <c r="C195"/>
  <c r="C194"/>
  <c r="C193"/>
  <c r="C192"/>
  <c r="C191"/>
  <c r="C190"/>
  <c r="C189"/>
  <c r="C188"/>
  <c r="C187"/>
  <c r="C186"/>
  <c r="C185"/>
  <c r="C184"/>
  <c r="C183"/>
  <c r="C182"/>
  <c r="C181"/>
  <c r="C179"/>
  <c r="C178"/>
  <c r="C177"/>
  <c r="C176"/>
  <c r="C175"/>
  <c r="C174"/>
  <c r="C173"/>
  <c r="C172"/>
  <c r="C171"/>
  <c r="C170"/>
  <c r="C169"/>
  <c r="C168"/>
  <c r="C167"/>
  <c r="C166"/>
  <c r="C165"/>
  <c r="C163"/>
  <c r="C162"/>
  <c r="C161"/>
  <c r="C160"/>
  <c r="C159"/>
  <c r="C158"/>
  <c r="C157"/>
  <c r="C156"/>
  <c r="C155"/>
  <c r="C154"/>
  <c r="C153"/>
  <c r="C152"/>
  <c r="C151"/>
  <c r="C150"/>
  <c r="C149"/>
  <c r="C146"/>
  <c r="C145"/>
  <c r="C144"/>
  <c r="C143"/>
  <c r="C142"/>
  <c r="C141"/>
  <c r="C140"/>
  <c r="C139"/>
  <c r="C138"/>
  <c r="C137"/>
  <c r="C136"/>
  <c r="C135"/>
  <c r="C134"/>
  <c r="C133"/>
  <c r="C132"/>
  <c r="C131"/>
  <c r="C129"/>
  <c r="C128"/>
  <c r="C127"/>
  <c r="C126"/>
  <c r="C125"/>
  <c r="C124"/>
  <c r="C123"/>
  <c r="C122"/>
  <c r="C121"/>
  <c r="C120"/>
  <c r="C119"/>
  <c r="C118"/>
  <c r="C117"/>
  <c r="C116"/>
  <c r="C115"/>
  <c r="C113"/>
  <c r="C112"/>
  <c r="C111"/>
  <c r="C110"/>
  <c r="C109"/>
  <c r="C108"/>
  <c r="C107"/>
  <c r="C106"/>
  <c r="C105"/>
  <c r="C104"/>
  <c r="C103"/>
  <c r="C102"/>
  <c r="C101"/>
  <c r="C100"/>
  <c r="C99"/>
  <c r="C97"/>
  <c r="C96"/>
  <c r="C95"/>
  <c r="C94"/>
  <c r="C93"/>
  <c r="C92"/>
  <c r="C91"/>
  <c r="C90"/>
  <c r="C89"/>
  <c r="C88"/>
  <c r="C87"/>
  <c r="C86"/>
  <c r="C85"/>
  <c r="C84"/>
  <c r="C83"/>
  <c r="C17"/>
  <c r="C16"/>
  <c r="C15"/>
  <c r="C10"/>
  <c r="C40" i="8"/>
  <c r="D28" i="10"/>
  <c r="E28"/>
  <c r="G28"/>
  <c r="H28"/>
  <c r="J28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Sch_pri/nrel/pre1980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2" name="Connection1" type="4" refreshedVersion="3" background="1" saveData="1">
    <webPr sourceData="1" parsePre="1" consecutive="1" xl2000="1" url="file:///C:/Projects/Benchmarks/branches/v1.2_4.0/Sch_pri/nrel/pre1980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3" name="Connection10" type="4" refreshedVersion="3" background="1" saveData="1">
    <webPr sourceData="1" parsePre="1" consecutive="1" xl2000="1" url="file:///C:/Projects/Benchmarks/branches/v1.2_4.0/Sch_pri/nrel/pre1980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4" name="Connection11" type="4" refreshedVersion="3" background="1" saveData="1">
    <webPr sourceData="1" parsePre="1" consecutive="1" xl2000="1" url="file:///C:/Projects/Benchmarks/branches/v1.2_4.0/Sch_pri/nrel/pre1980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5" name="Connection12" type="4" refreshedVersion="3" background="1" saveData="1">
    <webPr sourceData="1" parsePre="1" consecutive="1" xl2000="1" url="file:///C:/Projects/Benchmarks/branches/v1.2_4.0/Sch_pri/nrel/pre1980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6" name="Connection13" type="4" refreshedVersion="3" background="1" saveData="1">
    <webPr sourceData="1" parsePre="1" consecutive="1" xl2000="1" url="file:///C:/Projects/Benchmarks/branches/v1.2_4.0/Sch_pri/nrel/pre1980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7" name="Connection14" type="4" refreshedVersion="3" background="1" saveData="1">
    <webPr sourceData="1" parsePre="1" consecutive="1" xl2000="1" url="file:///C:/Projects/Benchmarks/branches/v1.2_4.0/Sch_pri/nrel/pre1980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8" name="Connection15" type="4" refreshedVersion="3" background="1" saveData="1">
    <webPr sourceData="1" parsePre="1" consecutive="1" xl2000="1" url="file:///C:/Projects/Benchmarks/branches/v1.2_4.0/Sch_pri/nrel/pre1980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9" name="Connection2" type="4" refreshedVersion="3" background="1" saveData="1">
    <webPr sourceData="1" parsePre="1" consecutive="1" xl2000="1" url="file:///C:/Projects/Benchmarks/branches/v1.2_4.0/Sch_pri/nrel/pre1980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0" name="Connection3" type="4" refreshedVersion="3" background="1" saveData="1">
    <webPr sourceData="1" parsePre="1" consecutive="1" xl2000="1" url="file:///C:/Projects/Benchmarks/branches/v1.2_4.0/Sch_pri/nrel/pre1980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1" name="Connection4" type="4" refreshedVersion="3" background="1" saveData="1">
    <webPr sourceData="1" parsePre="1" consecutive="1" xl2000="1" url="file:///C:/Projects/Benchmarks/branches/v1.2_4.0/Sch_pri/nrel/pre1980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2" name="Connection5" type="4" refreshedVersion="3" background="1" saveData="1">
    <webPr sourceData="1" parsePre="1" consecutive="1" xl2000="1" url="file:///C:/Projects/Benchmarks/branches/v1.2_4.0/Sch_pri/nrel/pre1980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3" name="Connection6" type="4" refreshedVersion="3" background="1" saveData="1">
    <webPr sourceData="1" parsePre="1" consecutive="1" xl2000="1" url="file:///C:/Projects/Benchmarks/branches/v1.2_4.0/Sch_pri/nrel/pre1980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4" name="Connection7" type="4" refreshedVersion="3" background="1" saveData="1">
    <webPr sourceData="1" parsePre="1" consecutive="1" xl2000="1" url="file:///C:/Projects/Benchmarks/branches/v1.2_4.0/Sch_pri/nrel/pre1980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5" name="Connection8" type="4" refreshedVersion="3" background="1" saveData="1">
    <webPr sourceData="1" parsePre="1" consecutive="1" xl2000="1" url="file:///C:/Projects/Benchmarks/branches/v1.2_4.0/Sch_pri/nrel/pre1980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  <connection id="16" name="Connection9" type="4" refreshedVersion="3" background="1" saveData="1">
    <webPr sourceData="1" parsePre="1" consecutive="1" xl2000="1" url="file:///C:/Projects/Benchmarks/branches/v1.2_4.0/Sch_pri/nrel/pre1980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97"/>
        <x v="156"/>
        <x v="287"/>
      </tables>
    </webPr>
  </connection>
</connections>
</file>

<file path=xl/sharedStrings.xml><?xml version="1.0" encoding="utf-8"?>
<sst xmlns="http://schemas.openxmlformats.org/spreadsheetml/2006/main" count="12399" uniqueCount="840">
  <si>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</si>
  <si>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</si>
  <si>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</si>
  <si>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</si>
  <si>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</si>
  <si>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</si>
  <si>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</si>
  <si>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</si>
  <si>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</si>
  <si>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</si>
  <si>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</si>
  <si>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</si>
  <si>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</si>
  <si>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</si>
  <si>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</si>
  <si>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</si>
  <si>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</si>
  <si>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</si>
  <si>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</si>
  <si>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</si>
  <si>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</si>
  <si>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</si>
  <si>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</si>
  <si>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</si>
  <si>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</si>
  <si>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</si>
  <si>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</si>
  <si>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</si>
  <si>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</si>
  <si>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</si>
  <si>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</si>
  <si>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</si>
  <si>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</si>
  <si>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</si>
  <si>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</si>
  <si>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</si>
  <si>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</si>
  <si>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</si>
  <si>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</si>
  <si>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</si>
  <si>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</si>
  <si>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</si>
  <si>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</si>
  <si>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</si>
  <si>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</si>
  <si>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</si>
  <si>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</si>
  <si>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</si>
  <si>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</si>
  <si>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</si>
  <si>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</si>
  <si>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</si>
  <si>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</si>
  <si>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</si>
  <si>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</si>
  <si>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</si>
  <si>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</si>
  <si>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</si>
  <si>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</si>
  <si>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</si>
  <si>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</si>
  <si>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</si>
  <si>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</si>
  <si>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</si>
  <si>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</si>
  <si>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</si>
  <si>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</si>
  <si>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</si>
  <si>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</si>
  <si>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</si>
  <si>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</si>
  <si>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</si>
  <si>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</si>
  <si>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</si>
  <si>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</si>
  <si>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</si>
  <si>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</si>
  <si>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</si>
  <si>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</si>
  <si>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</si>
  <si>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</si>
  <si>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</si>
  <si>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</si>
  <si>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</si>
  <si>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</si>
  <si>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</si>
  <si>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</si>
  <si>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</si>
  <si>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</si>
  <si>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</si>
  <si>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</si>
  <si>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</si>
  <si>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</si>
  <si>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</si>
  <si>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</si>
  <si>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</si>
  <si>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</si>
  <si>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</si>
  <si>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</si>
  <si>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</si>
  <si>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</si>
  <si>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</si>
  <si>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</si>
  <si>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</si>
  <si>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</si>
  <si>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</si>
  <si>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</si>
  <si>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</si>
  <si>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</si>
  <si>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</si>
  <si>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</si>
  <si>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</si>
  <si>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</si>
  <si>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</si>
  <si>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</si>
  <si>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</si>
  <si>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</si>
  <si>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</si>
  <si>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</si>
  <si>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</si>
  <si>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</si>
  <si>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</si>
  <si>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</si>
  <si>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</si>
  <si>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</si>
  <si>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</si>
  <si>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</si>
  <si>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</si>
  <si>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</si>
  <si>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</si>
  <si>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</si>
  <si>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</si>
  <si>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</si>
  <si>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</si>
  <si>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</si>
  <si>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</si>
  <si>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</si>
  <si>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</si>
  <si>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</si>
  <si>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</si>
  <si>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</si>
  <si>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</si>
  <si>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</si>
  <si>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</si>
  <si>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</si>
  <si>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</si>
  <si>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</si>
  <si>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</si>
  <si>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</si>
  <si>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</si>
  <si>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</si>
  <si>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</si>
  <si>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</si>
  <si>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</si>
  <si>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</si>
  <si>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</si>
  <si>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</si>
  <si>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BLDG_OCC_SCH_Extend</t>
  </si>
  <si>
    <t>HTGSETP_SCH_Setback</t>
  </si>
  <si>
    <t>BLDG_OCC_SCH_Offices</t>
  </si>
  <si>
    <t>BLDG_OCC_SCH_Gym</t>
  </si>
  <si>
    <t>BLDG_OCC_SCH_Cafeteria</t>
  </si>
  <si>
    <t>SHADING_SCH</t>
  </si>
  <si>
    <t>ReheatCoilAvailSched</t>
  </si>
  <si>
    <t>CoolingCoilAvailSched</t>
  </si>
  <si>
    <t>Humidity Setpoint Schedule</t>
  </si>
  <si>
    <t>Humidity</t>
  </si>
  <si>
    <t>Seasonal-Reset-Supply-Air-Temp-Sch</t>
  </si>
  <si>
    <t>Through 03/31</t>
  </si>
  <si>
    <t>CW-Loop-Temp-Schedule</t>
  </si>
  <si>
    <t>HW-Loop-Temp-Schedule</t>
  </si>
  <si>
    <t>Heating-Supply-Air-Temp-Sch</t>
  </si>
  <si>
    <t>WE, WinterDesign, Hol, Other</t>
  </si>
  <si>
    <t>WE, Hol, Other</t>
  </si>
  <si>
    <t>WE</t>
  </si>
  <si>
    <t>WD, Hol, Other</t>
  </si>
  <si>
    <t>CLGSETP_SCH_Setup</t>
  </si>
  <si>
    <t>Through 6/30</t>
  </si>
  <si>
    <t>Through 9/1</t>
  </si>
  <si>
    <t>Through 6/15</t>
  </si>
  <si>
    <t>Through 9/15</t>
  </si>
  <si>
    <t>Building 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</si>
  <si>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</si>
  <si>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</si>
  <si>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</si>
  <si>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</si>
  <si>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</si>
  <si>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</si>
  <si>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</si>
  <si>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</si>
  <si>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</si>
  <si>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</si>
  <si>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</si>
  <si>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</si>
  <si>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</si>
  <si>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</si>
  <si>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</si>
  <si>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</si>
  <si>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</si>
  <si>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</si>
  <si>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</si>
  <si>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</si>
  <si>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</si>
  <si>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</si>
  <si>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</si>
  <si>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</si>
  <si>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</si>
  <si>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</si>
  <si>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</si>
  <si>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</si>
  <si>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</si>
  <si>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Benchmark Primary School New</t>
  </si>
  <si>
    <t>MULT_CLASS_1_POD_1_ZN_1_FLR_1</t>
  </si>
  <si>
    <t>CORRIDOR_POD_1_ZN_1_FLR_1</t>
  </si>
  <si>
    <t>CORNER_CLASS_2_POD_1_ZN_1_FLR_1</t>
  </si>
  <si>
    <t>MULT_CLASS_2_POD_1_ZN_1_FLR_1</t>
  </si>
  <si>
    <t>CORNER_CLASS_1_POD_2_ZN_1_FLR_1</t>
  </si>
  <si>
    <t>MULT_CLASS_1_POD_2_ZN_1_FLR_1</t>
  </si>
  <si>
    <t>CORRIDOR_POD_2_ZN_1_FLR_1</t>
  </si>
  <si>
    <t>CORNER_CLASS_2_POD_2_ZN_1_FLR_1</t>
  </si>
  <si>
    <t>MULT_CLASS_2_POD_2_ZN_1_FLR_1</t>
  </si>
  <si>
    <t>CORNER_CLASS_1_POD_3_ZN_1_FLR_1</t>
  </si>
  <si>
    <t>MULT_CLASS_1_POD_3_ZN_1_FLR_1</t>
  </si>
  <si>
    <t>CORRIDOR_POD_3_ZN_1_FLR_1</t>
  </si>
  <si>
    <t>CORNER_CLASS_2_POD_3_ZN_1_FLR_1</t>
  </si>
  <si>
    <t>MULT_CLASS_2_POD_3_ZN_1_FLR_1</t>
  </si>
  <si>
    <t>COMPUTER_CLASS_ZN_1_FLR_1</t>
  </si>
  <si>
    <t>MAIN_CORRIDOR_ZN_1_FLR_1</t>
  </si>
  <si>
    <t>LOBBY_ZN_1_FLR_1</t>
  </si>
  <si>
    <t>MECH_ZN_1_FLR_1</t>
  </si>
  <si>
    <t>BATH_ZN_1_FLR_1</t>
  </si>
  <si>
    <t>OFFICES_ZN_1_FLR_1</t>
  </si>
  <si>
    <t>GYM_ZN_1_FLR_1</t>
  </si>
  <si>
    <t>KITCHEN_ZN_1_FLR_1</t>
  </si>
  <si>
    <t>CAFETERIA_ZN_1_FLR_1</t>
  </si>
  <si>
    <t>LIBRARY_MEDIA_CENTER_ZN_1_FLR_1</t>
  </si>
  <si>
    <t>DOE Commercial Building Benchmark - Primary School</t>
  </si>
  <si>
    <t>CAV, PSZ-AC (gym, kitchen, &amp; cafeteria)</t>
  </si>
  <si>
    <t>gas boiler, gas furnace (gym, kitchen, &amp; cafeteria)</t>
  </si>
  <si>
    <t>PACU</t>
  </si>
  <si>
    <t>Constant</t>
  </si>
  <si>
    <t xml:space="preserve">CORNER_CLASS_1_POD_1_ZN_1_FLR_1 </t>
  </si>
  <si>
    <t>[3] ASHRAE Standard 62-1999 Table 6-1, Atlanta, GA:  American Society of Heating, Refrigerating and Air-Conditioning Engineers.</t>
  </si>
  <si>
    <t>[4] DOE Benchmark Report</t>
  </si>
  <si>
    <t>[1] Pless, S.; Torcellini, P.; Long, N. (2007). Technical Support Document: Development of the Advanced Energy Design Guide for K-12 Schools--30% Energy Savings. 178 pp.; NREL Report No. TP-550-42114. http://www.nrel.gov/docs/fy07osti/42114.pdf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</si>
  <si>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</si>
  <si>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</si>
  <si>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</si>
  <si>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</si>
  <si>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</si>
  <si>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</si>
  <si>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</si>
  <si>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</si>
  <si>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</si>
  <si>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</si>
  <si>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</si>
  <si>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</si>
  <si>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</si>
  <si>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</si>
  <si>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</si>
  <si>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</si>
  <si>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</si>
  <si>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</si>
  <si>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t>Total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</si>
  <si>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</si>
  <si>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Kitchen_Exhaust_SCH</t>
  </si>
  <si>
    <t>MinOA_Kitchen_Sched</t>
  </si>
  <si>
    <t>Bath_ZN_1_FLR_1 SHW_default Latent fract sched</t>
  </si>
  <si>
    <t>Bath_ZN_1_FLR_1 SHW_default Sensible fract sched</t>
  </si>
  <si>
    <t>Bath_ZN_1_FLR_1 SHW_default Temp Sched</t>
  </si>
  <si>
    <t>Bath_ZN_1_FLR_1 SHW_default Hot Supply Temp Sched</t>
  </si>
  <si>
    <t>Kitchen_ZN_1_FLR_1 SHW_default Latent fract sched</t>
  </si>
  <si>
    <t>Kitchen_ZN_1_FLR_1 SHW_default Sensible fract sched</t>
  </si>
  <si>
    <t>Kitchen_ZN_1_FLR_1 SHW_default Temp Sched</t>
  </si>
  <si>
    <t>Kitchen_ZN_1_FLR_1 SHW_default Hot Supply Temp 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</si>
  <si>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</si>
  <si>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</si>
  <si>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</si>
  <si>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Tue, Fri</t>
  </si>
  <si>
    <t>Kitchen_ZN_1_FLR_1_Case:1_WALKINFREEZER_CaseCreditReduxSched</t>
  </si>
  <si>
    <t>Kitchen_ZN_1_FLR_1_Case:2_SELFCONTAINEDDISPLAYCASE_CaseStockingSched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</si>
  <si>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</si>
  <si>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</si>
  <si>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</si>
  <si>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</si>
  <si>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</si>
  <si>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</si>
  <si>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</si>
  <si>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</si>
  <si>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</si>
  <si>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</si>
  <si>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</si>
  <si>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</si>
  <si>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</si>
  <si>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</si>
  <si>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</si>
  <si>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</si>
  <si>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</si>
  <si>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</si>
  <si>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</si>
  <si>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</si>
  <si>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</si>
  <si>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</si>
  <si>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</si>
  <si>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</si>
  <si>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</si>
  <si>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</si>
  <si>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</si>
  <si>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Air Barrier System</t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</si>
  <si>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</si>
  <si>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</si>
  <si>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</si>
  <si>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4, 5</t>
  </si>
  <si>
    <t>[5] Smith, V. A. and D.R. Fisher. (2001). Estimating Food Service Loads and Profiles. ASHRAE Transactions 2001. V. 107. Pt 2. Atlanta, GA: American Society of Heating, Refrigerating and Air-Conditioning Engineers.</t>
  </si>
  <si>
    <t>KITCHEN_ELEC_EQUIP_SCH</t>
  </si>
  <si>
    <t>KITCHEN_GAS_EQUIP_SCH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</si>
  <si>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</si>
  <si>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</si>
  <si>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</si>
  <si>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</si>
  <si>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</si>
  <si>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</si>
  <si>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</si>
  <si>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</si>
  <si>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</si>
  <si>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</si>
  <si>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</si>
  <si>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</si>
  <si>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</si>
  <si>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</si>
  <si>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</si>
  <si>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</si>
  <si>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</si>
  <si>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</si>
  <si>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</si>
  <si>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</si>
  <si>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</si>
  <si>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</si>
  <si>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</si>
  <si>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</si>
  <si>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IEAD</t>
  </si>
  <si>
    <t>Chicago</t>
  </si>
  <si>
    <t>HVAC Control - Economizer</t>
  </si>
  <si>
    <t>NoEconomizer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</si>
  <si>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</si>
  <si>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</si>
  <si>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</si>
  <si>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</si>
  <si>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</si>
  <si>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</si>
  <si>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</si>
  <si>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</si>
  <si>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</si>
  <si>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</si>
  <si>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</si>
  <si>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</si>
  <si>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</si>
  <si>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</si>
  <si>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</si>
  <si>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</si>
  <si>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</si>
  <si>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</si>
  <si>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</si>
  <si>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</si>
  <si>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</si>
  <si>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</si>
  <si>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</si>
  <si>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</si>
  <si>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</si>
  <si>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</si>
  <si>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</si>
  <si>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</si>
  <si>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</si>
  <si>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</si>
  <si>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CORNER_CLASS_1_POD_1_ZN_1_FLR_1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</si>
  <si>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</si>
  <si>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</si>
  <si>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</si>
  <si>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</si>
  <si>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</si>
  <si>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</si>
  <si>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</si>
  <si>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</si>
  <si>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</si>
  <si>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CORNER_CLASS_1_POD_1_ZN_1_FLR_1_WALL_1</t>
  </si>
  <si>
    <t>S</t>
  </si>
  <si>
    <t>CORNER_CLASS_1_POD_1_ZN_1_FLR_1_WALL_4</t>
  </si>
  <si>
    <t>W</t>
  </si>
  <si>
    <t>CORNER_CLASS_1_POD_1_ZN_1_FLR_1_FLOOR</t>
  </si>
  <si>
    <t>CORNER_CLASS_1_POD_1_ZN_1_FLR_1_CEILING</t>
  </si>
  <si>
    <t>MULT_CLASS_1_POD_1_ZN_1_FLR_1_WALL_1</t>
  </si>
  <si>
    <t>MULT_CLASS_1_POD_1_ZN_1_FLR_1_FLOOR</t>
  </si>
  <si>
    <t>MULT_CLASS_1_POD_1_ZN_1_FLR_1_CEILING</t>
  </si>
  <si>
    <t>CORRIDOR_POD_1_ZN_1_FLR_1_WALL_6</t>
  </si>
  <si>
    <t>CORRIDOR_POD_1_ZN_1_FLR_1_FLOOR</t>
  </si>
  <si>
    <t>CORRIDOR_POD_1_ZN_1_FLR_1_CEILING</t>
  </si>
  <si>
    <t>CORNER_CLASS_2_POD_1_ZN_1_FLR_1_WALL_3</t>
  </si>
  <si>
    <t>N</t>
  </si>
  <si>
    <t>CORNER_CLASS_2_POD_1_ZN_1_FLR_1_WALL_4</t>
  </si>
  <si>
    <t>CORNER_CLASS_2_POD_1_ZN_1_FLR_1_FLOOR</t>
  </si>
  <si>
    <t>CORNER_CLASS_2_POD_1_ZN_1_FLR_1_CEILING</t>
  </si>
  <si>
    <t>MULT_CLASS_2_POD_1_ZN_1_FLR_1_WALL_3</t>
  </si>
  <si>
    <t>MULT_CLASS_2_POD_1_ZN_1_FLR_1_FLOOR</t>
  </si>
  <si>
    <t>MULT_CLASS_2_POD_1_ZN_1_FLR_1_CEILING</t>
  </si>
  <si>
    <t>CORNER_CLASS_1_POD_2_ZN_1_FLR_1_WALL_1</t>
  </si>
  <si>
    <t>CORNER_CLASS_1_POD_2_ZN_1_FLR_1_WALL_4</t>
  </si>
  <si>
    <t>CORNER_CLASS_1_POD_2_ZN_1_FLR_1_FLOOR</t>
  </si>
  <si>
    <t>CORNER_CLASS_1_POD_2_ZN_1_FLR_1_CEILING</t>
  </si>
  <si>
    <t>MULT_CLASS_1_POD_2_ZN_1_FLR_1_WALL_1</t>
  </si>
  <si>
    <t>MULT_CLASS_1_POD_2_ZN_1_FLR_1_FLOOR</t>
  </si>
  <si>
    <t>MULT_CLASS_1_POD_2_ZN_1_FLR_1_CEILING</t>
  </si>
  <si>
    <t>CORRIDOR_POD_2_ZN_1_FLR_1_WALL_6</t>
  </si>
  <si>
    <t>CORRIDOR_POD_2_ZN_1_FLR_1_FLOOR</t>
  </si>
  <si>
    <t>CORRIDOR_POD_2_ZN_1_FLR_1_CEILING</t>
  </si>
  <si>
    <t>CORNER_CLASS_2_POD_2_ZN_1_FLR_1_WALL_3</t>
  </si>
  <si>
    <t>CORNER_CLASS_2_POD_2_ZN_1_FLR_1_WALL_4</t>
  </si>
  <si>
    <t>CORNER_CLASS_2_POD_2_ZN_1_FLR_1_FLOOR</t>
  </si>
  <si>
    <t>CORNER_CLASS_2_POD_2_ZN_1_FLR_1_CEILING</t>
  </si>
  <si>
    <t>MULT_CLASS_2_POD_2_ZN_1_FLR_1_WALL_3</t>
  </si>
  <si>
    <t>MULT_CLASS_2_POD_2_ZN_1_FLR_1_FLOOR</t>
  </si>
  <si>
    <t>MULT_CLASS_2_POD_2_ZN_1_FLR_1_CEILING</t>
  </si>
  <si>
    <t>CORNER_CLASS_1_POD_3_ZN_1_FLR_1_WALL_1</t>
  </si>
  <si>
    <t>CORNER_CLASS_1_POD_3_ZN_1_FLR_1_WALL_4</t>
  </si>
  <si>
    <t>CORNER_CLASS_1_POD_3_ZN_1_FLR_1_FLOOR</t>
  </si>
  <si>
    <t>CORNER_CLASS_1_POD_3_ZN_1_FLR_1_CEILING</t>
  </si>
  <si>
    <t>MULT_CLASS_1_POD_3_ZN_1_FLR_1_WALL_1</t>
  </si>
  <si>
    <t>MULT_CLASS_1_POD_3_ZN_1_FLR_1_FLOOR</t>
  </si>
  <si>
    <t>MULT_CLASS_1_POD_3_ZN_1_FLR_1_CEILING</t>
  </si>
  <si>
    <t>CORRIDOR_POD_3_ZN_1_FLR_1_WALL_7</t>
  </si>
  <si>
    <t>CORRIDOR_POD_3_ZN_1_FLR_1_FLOOR</t>
  </si>
  <si>
    <t>CORRIDOR_POD_3_ZN_1_FLR_1_CEILING</t>
  </si>
  <si>
    <t>CORNER_CLASS_2_POD_3_ZN_1_FLR_1_WALL_3</t>
  </si>
  <si>
    <t>CORNER_CLASS_2_POD_3_ZN_1_FLR_1_WALL_4</t>
  </si>
  <si>
    <t>CORNER_CLASS_2_POD_3_ZN_1_FLR_1_FLOOR</t>
  </si>
  <si>
    <t>CORNER_CLASS_2_POD_3_ZN_1_FLR_1_CEILING</t>
  </si>
  <si>
    <t>MULT_CLASS_2_POD_3_ZN_1_FLR_1_WALL_3</t>
  </si>
  <si>
    <t>MULT_CLASS_2_POD_3_ZN_1_FLR_1_FLOOR</t>
  </si>
  <si>
    <t>MULT_CLASS_2_POD_3_ZN_1_FLR_1_CEILING</t>
  </si>
  <si>
    <t>COMPUTER_CLASS_ZN_1_FLR_1_WALL_3</t>
  </si>
  <si>
    <t>COMPUTER_CLASS_ZN_1_FLR_1_FLOOR</t>
  </si>
  <si>
    <t>COMPUTER_CLASS_ZN_1_FLR_1_CEILING</t>
  </si>
  <si>
    <t>MAIN_CORRIDOR_ZN_1_FLR_1_WALL_7</t>
  </si>
  <si>
    <t>MAIN_CORRIDOR_ZN_1_FLR_1_FLOOR</t>
  </si>
  <si>
    <t>MAIN_CORRIDOR_ZN_1_FLR_1_CEILING</t>
  </si>
  <si>
    <t>LOBBY_ZN_1_FLR_1_WALL_1</t>
  </si>
  <si>
    <t>LOBBY_ZN_1_FLR_1_FLOOR</t>
  </si>
  <si>
    <t>LOBBY_ZN_1_FLR_1_CEILING</t>
  </si>
  <si>
    <t>MECH_ZN_1_FLR_1_FLOOR</t>
  </si>
  <si>
    <t>MECH_ZN_1_FLR_1_CEILING</t>
  </si>
  <si>
    <t>BATH_ZN_1_FLR_1_WALL_5</t>
  </si>
  <si>
    <t>BATH_ZN_1_FLR_1_FLOOR</t>
  </si>
  <si>
    <t>BATH_ZN_1_FLR_1_CEILING</t>
  </si>
  <si>
    <t>OFFICES_ZN_1_FLR_1_WALL_1</t>
  </si>
  <si>
    <t>OFFICES_ZN_1_FLR_1_WALL_2</t>
  </si>
  <si>
    <t>E</t>
  </si>
  <si>
    <t>OFFICES_ZN_1_FLR_1_FLOOR</t>
  </si>
  <si>
    <t>OFFICES_ZN_1_FLR_1_CEILING</t>
  </si>
  <si>
    <t>GYM_ZN_1_FLR_1_WALL_2</t>
  </si>
  <si>
    <t>GYM_ZN_1_FLR_1_FLOOR</t>
  </si>
  <si>
    <t>GYM_ZN_1_FLR_1_CEILING</t>
  </si>
  <si>
    <t>KITCHEN_ZN_1_FLR_1_WALL_2</t>
  </si>
  <si>
    <t>KITCHEN_ZN_1_FLR_1_FLOOR</t>
  </si>
  <si>
    <t>KITCHEN_ZN_1_FLR_1_CEILING</t>
  </si>
  <si>
    <t>CAFETERIA_ZN_1_FLR_1_WALL_2</t>
  </si>
  <si>
    <t>CAFETERIA_ZN_1_FLR_1_WALL_3</t>
  </si>
  <si>
    <t>CAFETERIA_ZN_1_FLR_1_FLOOR</t>
  </si>
  <si>
    <t>CAFETERIA_ZN_1_FLR_1_CEILING</t>
  </si>
  <si>
    <t>LIBRARY_MEDIA_CENTER_ZN_1_FLR_1_WALL_2</t>
  </si>
  <si>
    <t>LIBRARY_MEDIA_CENTER_ZN_1_FLR_1_WALL_3</t>
  </si>
  <si>
    <t>LIBRARY_MEDIA_CENTER_ZN_1_FLR_1_FLOOR</t>
  </si>
  <si>
    <t>LIBRARY_MEDIA_CENTER_ZN_1_FLR_1_CEILING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</si>
  <si>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</si>
  <si>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</si>
  <si>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</si>
  <si>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</si>
  <si>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</si>
  <si>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</si>
  <si>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CORNER_CLASS_1_POD_1_ZN_1_FLR_1_WALL_1_WINDOW_1</t>
  </si>
  <si>
    <t>No</t>
  </si>
  <si>
    <t>CORNER_CLASS_1_POD_1_ZN_1_FLR_1_WALL_4_WINDOW_1</t>
  </si>
  <si>
    <t>MULT_CLASS_1_POD_1_ZN_1_FLR_1_WALL_1_WINDOW_1</t>
  </si>
  <si>
    <t>CORRIDOR_POD_1_ZN_1_FLR_1_WALL_6_WINDOW_1</t>
  </si>
  <si>
    <t>CORNER_CLASS_2_POD_1_ZN_1_FLR_1_WALL_3_WINDOW_1</t>
  </si>
  <si>
    <t>CORNER_CLASS_2_POD_1_ZN_1_FLR_1_WALL_4_WINDOW_1</t>
  </si>
  <si>
    <t>MULT_CLASS_2_POD_1_ZN_1_FLR_1_WALL_3_WINDOW_1</t>
  </si>
  <si>
    <t>CORNER_CLASS_1_POD_2_ZN_1_FLR_1_WALL_1_WINDOW_1</t>
  </si>
  <si>
    <t>CORNER_CLASS_1_POD_2_ZN_1_FLR_1_WALL_4_WINDOW_1</t>
  </si>
  <si>
    <t>MULT_CLASS_1_POD_2_ZN_1_FLR_1_WALL_1_WINDOW_1</t>
  </si>
  <si>
    <t>CORRIDOR_POD_2_ZN_1_FLR_1_WALL_6_WINDOW_1</t>
  </si>
  <si>
    <t>CORNER_CLASS_2_POD_2_ZN_1_FLR_1_WALL_3_WINDOW_1</t>
  </si>
  <si>
    <t>CORNER_CLASS_2_POD_2_ZN_1_FLR_1_WALL_4_WINDOW_1</t>
  </si>
  <si>
    <t>MULT_CLASS_2_POD_2_ZN_1_FLR_1_WALL_3_WINDOW_1</t>
  </si>
  <si>
    <t>CORNER_CLASS_1_POD_3_ZN_1_FLR_1_WALL_1_WINDOW_1</t>
  </si>
  <si>
    <t>CORNER_CLASS_1_POD_3_ZN_1_FLR_1_WALL_4_WINDOW_1</t>
  </si>
  <si>
    <t>MULT_CLASS_1_POD_3_ZN_1_FLR_1_WALL_1_WINDOW_1</t>
  </si>
  <si>
    <t>CORRIDOR_POD_3_ZN_1_FLR_1_WALL_7_WINDOW_1</t>
  </si>
  <si>
    <t>CORNER_CLASS_2_POD_3_ZN_1_FLR_1_WALL_3_WINDOW_1</t>
  </si>
  <si>
    <t>CORNER_CLASS_2_POD_3_ZN_1_FLR_1_WALL_4_WINDOW_1</t>
  </si>
  <si>
    <t>MULT_CLASS_2_POD_3_ZN_1_FLR_1_WALL_3_WINDOW_1</t>
  </si>
  <si>
    <t>COMPUTER_CLASS_ZN_1_FLR_1_WALL_3_WINDOW_1</t>
  </si>
  <si>
    <t>MAIN_CORRIDOR_ZN_1_FLR_1_WALL_7_WINDOW_1</t>
  </si>
  <si>
    <t>LOBBY_ZN_1_FLR_1_WALL_1_WINDOW_1</t>
  </si>
  <si>
    <t>BATH_ZN_1_FLR_1_WALL_5_WINDOW_1</t>
  </si>
  <si>
    <t>OFFICES_ZN_1_FLR_1_WALL_1_WINDOW_1</t>
  </si>
  <si>
    <t>OFFICES_ZN_1_FLR_1_WALL_2_WINDOW_1</t>
  </si>
  <si>
    <t>GYM_ZN_1_FLR_1_WALL_2_WINDOW_1</t>
  </si>
  <si>
    <t>KITCHEN_ZN_1_FLR_1_WALL_2_WINDOW_1</t>
  </si>
  <si>
    <t>CAFETERIA_ZN_1_FLR_1_WALL_2_WINDOW_1</t>
  </si>
  <si>
    <t>CAFETERIA_ZN_1_FLR_1_WALL_3_WINDOW_1</t>
  </si>
  <si>
    <t>LIBRARY_MEDIA_CENTER_ZN_1_FLR_1_WALL_2_WINDOW_1</t>
  </si>
  <si>
    <t>LIBRARY_MEDIA_CENTER_ZN_1_FLR_1_WALL_3_WINDOW_1</t>
  </si>
  <si>
    <t>Total or Average</t>
  </si>
  <si>
    <t>North Total or Average</t>
  </si>
  <si>
    <t>Non-North Total or Average</t>
  </si>
  <si>
    <t>Nominal Capacity [W]</t>
  </si>
  <si>
    <t>Nominal Efficiency [W/W]</t>
  </si>
  <si>
    <t>HEATSYS1 BOILER</t>
  </si>
  <si>
    <t>Boiler:HotWater</t>
  </si>
  <si>
    <t>Nominal Total Capacity [W]</t>
  </si>
  <si>
    <t>Nominal Sensible Capacity [W]</t>
  </si>
  <si>
    <t>Nominal Latent Capacity [W]</t>
  </si>
  <si>
    <t>Nominal Sensible Heat Ratio</t>
  </si>
  <si>
    <t>VAV_POD_1_COOLC DXCOIL</t>
  </si>
  <si>
    <t>Coil:Cooling:DX:TwoSpeed</t>
  </si>
  <si>
    <t>VAV_POD_2_COOLC DXCOIL</t>
  </si>
  <si>
    <t>VAV_POD_3_COOLC DXCOIL</t>
  </si>
  <si>
    <t>VAV_OTHER_COOLC DXCOIL</t>
  </si>
  <si>
    <t>Coil:Cooling:DX:SingleSpeed</t>
  </si>
  <si>
    <t>CORNER_CLASS_1_POD_1_ZN_1_FLR_1 VAV BOX REHEAT COIL</t>
  </si>
  <si>
    <t>Coil:Heating:Water</t>
  </si>
  <si>
    <t>-</t>
  </si>
  <si>
    <t>MULT_CLASS_1_POD_1_ZN_1_FLR_1 VAV BOX REHEAT COIL</t>
  </si>
  <si>
    <t>CORRIDOR_POD_1_ZN_1_FLR_1 VAV BOX REHEAT COIL</t>
  </si>
  <si>
    <t>CORNER_CLASS_2_POD_1_ZN_1_FLR_1 VAV BOX REHEAT COIL</t>
  </si>
  <si>
    <t>MULT_CLASS_2_POD_1_ZN_1_FLR_1 VAV BOX REHEAT COIL</t>
  </si>
  <si>
    <t>CORNER_CLASS_1_POD_2_ZN_1_FLR_1 VAV BOX REHEAT COIL</t>
  </si>
  <si>
    <t>MULT_CLASS_1_POD_2_ZN_1_FLR_1 VAV BOX REHEAT COIL</t>
  </si>
  <si>
    <t>CORRIDOR_POD_2_ZN_1_FLR_1 VAV BOX REHEAT COIL</t>
  </si>
  <si>
    <t>CORNER_CLASS_2_POD_2_ZN_1_FLR_1 VAV BOX REHEAT COIL</t>
  </si>
  <si>
    <t>MULT_CLASS_2_POD_2_ZN_1_FLR_1 VAV BOX REHEAT COIL</t>
  </si>
  <si>
    <t>CORNER_CLASS_1_POD_3_ZN_1_FLR_1 VAV BOX REHEAT COIL</t>
  </si>
  <si>
    <t>MULT_CLASS_1_POD_3_ZN_1_FLR_1 VAV BOX REHEAT COIL</t>
  </si>
  <si>
    <t>CORRIDOR_POD_3_ZN_1_FLR_1 VAV BOX REHEAT COIL</t>
  </si>
  <si>
    <t>CORNER_CLASS_2_POD_3_ZN_1_FLR_1 VAV BOX REHEAT COIL</t>
  </si>
  <si>
    <t>MULT_CLASS_2_POD_3_ZN_1_FLR_1 VAV BOX REHEAT COIL</t>
  </si>
  <si>
    <t>COMPUTER_CLASS_ZN_1_FLR_1 VAV BOX REHEAT COIL</t>
  </si>
  <si>
    <t>MAIN_CORRIDOR_ZN_1_FLR_1 VAV BOX REHEAT COIL</t>
  </si>
  <si>
    <t>LOBBY_ZN_1_FLR_1 VAV BOX REHEAT COIL</t>
  </si>
  <si>
    <t>MECH_ZN_1_FLR_1 VAV BOX REHEAT COIL</t>
  </si>
  <si>
    <t>BATH_ZN_1_FLR_1 VAV BOX REHEAT COIL</t>
  </si>
  <si>
    <t>OFFICES_ZN_1_FLR_1 VAV BOX REHEAT COIL</t>
  </si>
  <si>
    <t>LIBRARY_MEDIA_CENTER_ZN_1_FLR_1 VAV BOX REHEAT COIL</t>
  </si>
  <si>
    <t>VAV_POD_1_HEATC</t>
  </si>
  <si>
    <t>VAV_POD_2_HEATC</t>
  </si>
  <si>
    <t>VAV_POD_3_HEATC</t>
  </si>
  <si>
    <t>VAV_OTHER_HEATC</t>
  </si>
  <si>
    <t>Coil:Heating:Gas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</si>
  <si>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</si>
  <si>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</si>
  <si>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</si>
  <si>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</si>
  <si>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</si>
  <si>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</si>
  <si>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BATH_ZN_1_FLR_1 EXHAUST FAN</t>
  </si>
  <si>
    <t>Fan:ZoneExhaust</t>
  </si>
  <si>
    <t>Zone Exhaust Fans</t>
  </si>
  <si>
    <t>KITCHEN_ZN_1_FLR_1 EXHAUST FAN</t>
  </si>
  <si>
    <t>CAFETERIA_ZN_1_FLR_1 EXHAUST FAN</t>
  </si>
  <si>
    <t>VAV_POD_1_FAN</t>
  </si>
  <si>
    <t>Fan:VariableVolume</t>
  </si>
  <si>
    <t>Fan Energy</t>
  </si>
  <si>
    <t>VAV_POD_2_FAN</t>
  </si>
  <si>
    <t>VAV_POD_3_FAN</t>
  </si>
  <si>
    <t>VAV_OTHER_FAN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</si>
  <si>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</si>
  <si>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</si>
  <si>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</si>
  <si>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</si>
  <si>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</si>
  <si>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</si>
  <si>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</si>
  <si>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HEATSYS1 PUMP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</si>
  <si>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</si>
  <si>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</si>
  <si>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</si>
  <si>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</si>
  <si>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</si>
  <si>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</si>
  <si>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</si>
  <si>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</si>
  <si>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</si>
  <si>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</si>
  <si>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</si>
  <si>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</si>
  <si>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</si>
  <si>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</si>
  <si>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</si>
  <si>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</si>
  <si>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</si>
  <si>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</si>
  <si>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</si>
  <si>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</si>
  <si>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</si>
  <si>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</si>
  <si>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</si>
  <si>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</si>
  <si>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</si>
  <si>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</si>
  <si>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</si>
  <si>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</si>
  <si>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</si>
  <si>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</si>
  <si>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</si>
  <si>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</si>
  <si>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</si>
  <si>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</si>
  <si>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</si>
  <si>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</si>
  <si>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</si>
  <si>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</si>
  <si>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</si>
  <si>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</si>
  <si>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</si>
  <si>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</si>
  <si>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</si>
  <si>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</si>
  <si>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</si>
  <si>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</si>
  <si>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21-AUG-13:00</t>
  </si>
  <si>
    <t>Electric</t>
  </si>
  <si>
    <t>Gas</t>
  </si>
  <si>
    <t>Cost ($)</t>
  </si>
  <si>
    <t>Cost per Total Building Area ($/m2)</t>
  </si>
  <si>
    <t>Cost per Net Conditioned Building Area ($/m2)</t>
  </si>
  <si>
    <t>29-MAR-11:00</t>
  </si>
  <si>
    <t>19-DEC-14:00</t>
  </si>
  <si>
    <t>27-JAN-14:00</t>
  </si>
  <si>
    <t>28-JUN-15:00</t>
  </si>
  <si>
    <t>13-NOV-14:00</t>
  </si>
  <si>
    <t>13-DEC-12:00</t>
  </si>
  <si>
    <t>12-OCT-15:00</t>
  </si>
  <si>
    <t>26-JAN-12:00</t>
  </si>
  <si>
    <t>13-FEB-11:00</t>
  </si>
  <si>
    <t>20-NOV-12:00</t>
  </si>
  <si>
    <t>19-DEC-12:00</t>
  </si>
  <si>
    <t>27-JUN-15:00</t>
  </si>
  <si>
    <t>10-NOV-12:00</t>
  </si>
  <si>
    <t>01-MAR-12:00</t>
  </si>
  <si>
    <t>17-MAY-13:00</t>
  </si>
  <si>
    <t>15-AUG-11:00</t>
  </si>
  <si>
    <t>07-DEC-14:00</t>
  </si>
  <si>
    <t>25-JAN-14:00</t>
  </si>
  <si>
    <t>02-MAR-14:00</t>
  </si>
  <si>
    <t>21-APR-13:00</t>
  </si>
  <si>
    <t>29-JUN-13:00</t>
  </si>
  <si>
    <t>08-NOV-14:00</t>
  </si>
  <si>
    <t>24-JUL-14:00</t>
  </si>
  <si>
    <t>07-AUG-14:00</t>
  </si>
  <si>
    <t>31-MAR-14:00</t>
  </si>
  <si>
    <t>31-OCT-11:00</t>
  </si>
  <si>
    <t>07-FEB-14:00</t>
  </si>
  <si>
    <t>28-JUN-11:00</t>
  </si>
  <si>
    <t>30-AUG-13:00</t>
  </si>
  <si>
    <t>05-SEP-13:00</t>
  </si>
  <si>
    <t>10-NOV-13:00</t>
  </si>
  <si>
    <t>31-MAY-11:00</t>
  </si>
  <si>
    <t>25-AUG-15:00</t>
  </si>
  <si>
    <t>06-OCT-14:00</t>
  </si>
  <si>
    <t>02-NOV-14:00</t>
  </si>
  <si>
    <t>02-FEB-14:00</t>
  </si>
  <si>
    <t>09-AUG-15:00</t>
  </si>
  <si>
    <t>04-APR-14:00</t>
  </si>
  <si>
    <t>07-SEP-14:00</t>
  </si>
  <si>
    <t>21-JUL-15:00</t>
  </si>
  <si>
    <t>EXT-WALLS-STEELFRAME-NONRES</t>
  </si>
  <si>
    <t>EXT-SLAB</t>
  </si>
  <si>
    <t>ROOF-IEAD-NONRES</t>
  </si>
  <si>
    <t>17-MAR-14:00</t>
  </si>
  <si>
    <t>30-MAY-14:00</t>
  </si>
  <si>
    <t>28-SEP-14:00</t>
  </si>
  <si>
    <t>06-JUL-15:00</t>
  </si>
  <si>
    <t>15-AUG-13:00</t>
  </si>
  <si>
    <t>06-JAN-12:00</t>
  </si>
  <si>
    <t>24-MAY-14:00</t>
  </si>
  <si>
    <t>28-MAR-14:00</t>
  </si>
  <si>
    <t>17-AUG-13:00</t>
  </si>
  <si>
    <t>08-SEP-14:00</t>
  </si>
  <si>
    <t>15-FEB-15:00</t>
  </si>
  <si>
    <t>03-JUL-12:00</t>
  </si>
  <si>
    <t>08-NOV-12:00</t>
  </si>
  <si>
    <t>09-MAR-15:00</t>
  </si>
  <si>
    <t>03-NOV-13:00</t>
  </si>
  <si>
    <t>14-FEB-15:00</t>
  </si>
  <si>
    <t>21-FEB-12:00</t>
  </si>
  <si>
    <t>18-APR-13:00</t>
  </si>
  <si>
    <t>13-SEP-14:00</t>
  </si>
  <si>
    <t>30-MAR-14:00</t>
  </si>
  <si>
    <t>25-APR-14:00</t>
  </si>
  <si>
    <t>05-OCT-14:00</t>
  </si>
  <si>
    <t>23-MAR-14:00</t>
  </si>
  <si>
    <t>14-APR-14:00</t>
  </si>
  <si>
    <t>14-SEP-14:00</t>
  </si>
  <si>
    <t>06-APR-14:00</t>
  </si>
  <si>
    <t>12-SEP-13:00</t>
  </si>
  <si>
    <t>14-JUN-14:00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</si>
  <si>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</si>
  <si>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</si>
  <si>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</si>
  <si>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</si>
  <si>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ON/OFF</t>
  </si>
  <si>
    <t>PSZ-AC_1:6_COOLC DXCOIL</t>
  </si>
  <si>
    <t>PSZ-AC_2:5_COOLC DXCOIL</t>
  </si>
  <si>
    <t>PSZ-AC_2:7_COOLC DXCOIL</t>
  </si>
  <si>
    <t>PSZ-AC_1:6_HEATC</t>
  </si>
  <si>
    <t>PSZ-AC_2:5_HEATC</t>
  </si>
  <si>
    <t>PSZ-AC_2:7_HEATC</t>
  </si>
  <si>
    <t>PSZ-AC_1:6_FAN</t>
  </si>
  <si>
    <t>Fan:ConstantVolume</t>
  </si>
  <si>
    <t>PSZ-AC_2:5_FAN</t>
  </si>
  <si>
    <t>PSZ-AC_2:7_FAN</t>
  </si>
  <si>
    <t>23-MAY-15:00</t>
  </si>
  <si>
    <t>23-FEB-12:00</t>
  </si>
  <si>
    <t>03-APR-13:00</t>
  </si>
  <si>
    <t>06-SEP-11:00</t>
  </si>
  <si>
    <t>01-NOV-11:00</t>
  </si>
  <si>
    <t>21-APR-14:00</t>
  </si>
  <si>
    <t>13-JUN-14:00</t>
  </si>
  <si>
    <t>18-JUL-11:00</t>
  </si>
  <si>
    <t>11-JUL-15:00</t>
  </si>
  <si>
    <t>15-MAY-14:00</t>
  </si>
  <si>
    <t>19-JUN-14:00</t>
  </si>
  <si>
    <t>22-NOV-14:00</t>
  </si>
  <si>
    <t>28-JUN-13:50</t>
  </si>
  <si>
    <t>25-SEP-14:00</t>
  </si>
  <si>
    <t>03-OCT-14:00</t>
  </si>
  <si>
    <t>05-DEC-12:00</t>
  </si>
  <si>
    <t>14-APR-13:00</t>
  </si>
  <si>
    <t>31-MAY-14:00</t>
  </si>
  <si>
    <t>13-OCT-14:00</t>
  </si>
  <si>
    <t>04-MAY-13:00</t>
  </si>
  <si>
    <t>28-FEB-11:20</t>
  </si>
  <si>
    <t>07-APR-13:00</t>
  </si>
  <si>
    <t>13-JUL-14:00</t>
  </si>
  <si>
    <t>17-JUL-15:30</t>
  </si>
  <si>
    <t>03-FEB-11:09</t>
  </si>
  <si>
    <t>13-JUL-15:00</t>
  </si>
  <si>
    <t>05-JAN-08:09</t>
  </si>
  <si>
    <t>16-MAY-14:00</t>
  </si>
  <si>
    <t>21-NOV-11:50</t>
  </si>
  <si>
    <t>18-DEC-08:09</t>
  </si>
  <si>
    <t>09-JAN-11:09</t>
  </si>
  <si>
    <t>01-FEB-11:09</t>
  </si>
  <si>
    <t>11-AUG-15:39</t>
  </si>
  <si>
    <t>02-JAN-11:09</t>
  </si>
  <si>
    <t>14-MAR-07:10</t>
  </si>
  <si>
    <t>29-DEC-11:09</t>
  </si>
  <si>
    <t>Building Summary Primary School pre-1980 construction</t>
  </si>
  <si>
    <t>27-JUN-14:00</t>
  </si>
  <si>
    <t>07-SEP-13:00</t>
  </si>
  <si>
    <t>14-DEC-12:00</t>
  </si>
  <si>
    <t>03-JAN-12:00</t>
  </si>
  <si>
    <t>17-APR-14:00</t>
  </si>
  <si>
    <t>26-MAY-14:00</t>
  </si>
  <si>
    <t>31-AUG-13:00</t>
  </si>
  <si>
    <t>15-SEP-14:00</t>
  </si>
  <si>
    <t>03-NOV-14:30</t>
  </si>
  <si>
    <t>26-JAN-15:39</t>
  </si>
  <si>
    <t>28-FEB-15:39</t>
  </si>
  <si>
    <t>01-AUG-15:50</t>
  </si>
  <si>
    <t>08-SEP-14:30</t>
  </si>
  <si>
    <t>23-JAN-14:00</t>
  </si>
  <si>
    <t>27-FEB-14:00</t>
  </si>
  <si>
    <t>03-JUL-15:09</t>
  </si>
  <si>
    <t>31-MAR-13:00</t>
  </si>
  <si>
    <t>11-APR-13:00</t>
  </si>
  <si>
    <t>24-JUL-13:50</t>
  </si>
  <si>
    <t>09-AUG-14:39</t>
  </si>
  <si>
    <t>05-OCT-13:00</t>
  </si>
  <si>
    <t>24-JUL-15:30</t>
  </si>
  <si>
    <t>04-AUG-14:00</t>
  </si>
  <si>
    <t>15-JUN-12:00</t>
  </si>
  <si>
    <t>15-MAY-12:00</t>
  </si>
  <si>
    <t>30-JUN-14:00</t>
  </si>
  <si>
    <t>25-JUL-13:30</t>
  </si>
  <si>
    <t>31-JUL-14:00</t>
  </si>
  <si>
    <t>01-AUG-13:00</t>
  </si>
  <si>
    <t>05-DEC-14:50</t>
  </si>
  <si>
    <t>29-MAR-13:00</t>
  </si>
  <si>
    <t>08-JUN-12:00</t>
  </si>
  <si>
    <t>04-AUG-15:50</t>
  </si>
  <si>
    <t>02-NOV-14:39</t>
  </si>
  <si>
    <t>27-JAN-12:00</t>
  </si>
  <si>
    <t>07-MAR-11:09</t>
  </si>
  <si>
    <t>10-APR-10:09</t>
  </si>
  <si>
    <t>21-JUN-14:00</t>
  </si>
  <si>
    <t>n/a</t>
  </si>
  <si>
    <t>PSZ-AC_1:6</t>
  </si>
  <si>
    <t>PSZ-AC_2:5</t>
  </si>
  <si>
    <t>PSZ-AC_2:7</t>
  </si>
  <si>
    <t>VAV_OTHER</t>
  </si>
  <si>
    <t>VAV_POD_1</t>
  </si>
  <si>
    <t>VAV_POD_2</t>
  </si>
  <si>
    <t>VAV_POD_3</t>
  </si>
  <si>
    <t>WINDOW-NONRES-FIXED</t>
  </si>
  <si>
    <t>27-MAR-14:00</t>
  </si>
  <si>
    <t>23-FEB-14:00</t>
  </si>
  <si>
    <t>26-APR-14:00</t>
  </si>
  <si>
    <t>11-SEP-13:00</t>
  </si>
  <si>
    <t>01-DEC-14:30</t>
  </si>
  <si>
    <t>30-MAY-11:30</t>
  </si>
  <si>
    <t>08-AUG-12:00</t>
  </si>
  <si>
    <t>18-JAN-14:09</t>
  </si>
  <si>
    <t>27-FEB-14:30</t>
  </si>
  <si>
    <t>31-OCT-13:20</t>
  </si>
  <si>
    <t>09-JAN-11:50</t>
  </si>
  <si>
    <t>15-FEB-14:50</t>
  </si>
  <si>
    <t>12-OCT-14:50</t>
  </si>
  <si>
    <t>06-DEC-11:20</t>
  </si>
  <si>
    <t>10-JAN-16:49</t>
  </si>
  <si>
    <t>17-OCT-13:39</t>
  </si>
  <si>
    <t>03-NOV-11:00</t>
  </si>
  <si>
    <t>14-DEC-16:19</t>
  </si>
  <si>
    <t>27-JAN-16:00</t>
  </si>
  <si>
    <t>13-JUL-12:00</t>
  </si>
  <si>
    <t>13-DEC-16:19</t>
  </si>
  <si>
    <t>21-DEC-14:30</t>
  </si>
  <si>
    <t>04-JAN-16:00</t>
  </si>
  <si>
    <t>29-JUN-14:00</t>
  </si>
  <si>
    <t>29-DEC-16:00</t>
  </si>
  <si>
    <t>09-NOV-11:50</t>
  </si>
  <si>
    <t>20-DEC-16:00</t>
  </si>
  <si>
    <t>03-FEB-08:30</t>
  </si>
  <si>
    <t>27-OCT-07:30</t>
  </si>
  <si>
    <t>30-NOV-10:09</t>
  </si>
  <si>
    <t>See Benchmark Technical Report</t>
  </si>
  <si>
    <t>Built-up flat roof, insulation entirely above deck</t>
  </si>
  <si>
    <t>4in slab-on-grade</t>
  </si>
  <si>
    <t>Winiarski and Halverson, 2008</t>
  </si>
  <si>
    <t>[2] ASHRAE Standard 90.1-1989, Atlanta, GA:  American Society of Heating, Refrigerating and Air-Conditioning Engineers.</t>
  </si>
  <si>
    <t>Pless, et al. 2007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</si>
</sst>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,##0.0000"/>
    <numFmt numFmtId="166" formatCode="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name val="Times New Roman"/>
      <family val="1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  <font>
      <sz val="8"/>
      <color theme="1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109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0" fontId="5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2" applyFont="1"/>
    <xf numFmtId="1" fontId="2" fillId="0" borderId="0" xfId="3" applyNumberFormat="1"/>
    <xf numFmtId="2" fontId="16" fillId="0" borderId="0" xfId="0" applyNumberFormat="1" applyFont="1" applyAlignment="1">
      <alignment horizontal="center" vertical="top" wrapText="1"/>
    </xf>
    <xf numFmtId="4" fontId="16" fillId="0" borderId="0" xfId="0" applyNumberFormat="1" applyFont="1" applyAlignment="1">
      <alignment horizontal="center" vertical="top" wrapText="1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20" fillId="3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164" fontId="17" fillId="0" borderId="0" xfId="2" applyNumberFormat="1" applyFont="1"/>
    <xf numFmtId="164" fontId="14" fillId="0" borderId="0" xfId="2" applyNumberFormat="1" applyFont="1"/>
    <xf numFmtId="0" fontId="16" fillId="0" borderId="0" xfId="0" applyFont="1" applyFill="1" applyAlignment="1" applyProtection="1">
      <alignment horizontal="center" vertical="top"/>
      <protection locked="0"/>
    </xf>
    <xf numFmtId="0" fontId="6" fillId="2" borderId="0" xfId="0" applyFont="1" applyFill="1" applyAlignment="1" applyProtection="1">
      <alignment vertical="top"/>
      <protection locked="0"/>
    </xf>
    <xf numFmtId="0" fontId="16" fillId="2" borderId="0" xfId="0" applyFont="1" applyFill="1" applyAlignment="1" applyProtection="1">
      <alignment vertical="top" wrapText="1"/>
      <protection locked="0"/>
    </xf>
    <xf numFmtId="0" fontId="16" fillId="0" borderId="0" xfId="0" applyFont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16" fillId="0" borderId="0" xfId="0" applyFont="1" applyFill="1" applyAlignment="1" applyProtection="1">
      <alignment vertical="top" wrapText="1"/>
      <protection locked="0"/>
    </xf>
    <xf numFmtId="4" fontId="4" fillId="3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vertical="top" wrapText="1"/>
      <protection locked="0"/>
    </xf>
    <xf numFmtId="4" fontId="16" fillId="3" borderId="0" xfId="0" applyNumberFormat="1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center" vertical="top" wrapText="1"/>
      <protection locked="0"/>
    </xf>
    <xf numFmtId="2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3" borderId="0" xfId="0" applyNumberFormat="1" applyFont="1" applyFill="1" applyAlignment="1" applyProtection="1">
      <alignment horizontal="left" vertical="center"/>
      <protection locked="0"/>
    </xf>
    <xf numFmtId="4" fontId="16" fillId="0" borderId="0" xfId="0" applyNumberFormat="1" applyFont="1" applyFill="1" applyAlignment="1" applyProtection="1">
      <alignment horizontal="center" vertical="top" wrapText="1"/>
      <protection locked="0"/>
    </xf>
    <xf numFmtId="1" fontId="16" fillId="0" borderId="0" xfId="0" applyNumberFormat="1" applyFont="1" applyFill="1" applyAlignment="1" applyProtection="1">
      <alignment horizontal="center" vertical="top" wrapText="1"/>
      <protection locked="0"/>
    </xf>
    <xf numFmtId="4" fontId="4" fillId="2" borderId="0" xfId="0" applyNumberFormat="1" applyFont="1" applyFill="1" applyAlignment="1" applyProtection="1">
      <alignment horizontal="center" vertical="top" wrapText="1"/>
      <protection locked="0"/>
    </xf>
    <xf numFmtId="166" fontId="16" fillId="0" borderId="0" xfId="0" applyNumberFormat="1" applyFont="1" applyFill="1" applyAlignment="1" applyProtection="1">
      <alignment horizontal="center" vertical="top" wrapText="1"/>
      <protection locked="0"/>
    </xf>
    <xf numFmtId="4" fontId="16" fillId="0" borderId="0" xfId="0" applyNumberFormat="1" applyFont="1" applyFill="1" applyAlignment="1" applyProtection="1">
      <alignment vertical="top" wrapText="1"/>
      <protection locked="0"/>
    </xf>
    <xf numFmtId="0" fontId="22" fillId="0" borderId="0" xfId="0" applyFont="1" applyFill="1" applyAlignment="1" applyProtection="1">
      <alignment vertical="top"/>
      <protection locked="0"/>
    </xf>
    <xf numFmtId="4" fontId="16" fillId="0" borderId="0" xfId="0" applyNumberFormat="1" applyFont="1" applyFill="1" applyAlignment="1" applyProtection="1">
      <alignment horizontal="center" vertical="top"/>
      <protection locked="0"/>
    </xf>
    <xf numFmtId="4" fontId="16" fillId="3" borderId="0" xfId="0" applyNumberFormat="1" applyFont="1" applyFill="1" applyAlignment="1" applyProtection="1">
      <alignment horizontal="left" vertical="top" wrapText="1"/>
      <protection locked="0"/>
    </xf>
    <xf numFmtId="4" fontId="16" fillId="0" borderId="0" xfId="0" applyNumberFormat="1" applyFont="1" applyFill="1" applyAlignment="1" applyProtection="1">
      <alignment horizontal="left" vertical="top" wrapText="1"/>
      <protection locked="0"/>
    </xf>
    <xf numFmtId="4" fontId="4" fillId="2" borderId="0" xfId="0" applyNumberFormat="1" applyFont="1" applyFill="1" applyAlignment="1" applyProtection="1">
      <alignment vertical="top"/>
      <protection locked="0"/>
    </xf>
    <xf numFmtId="4" fontId="4" fillId="2" borderId="0" xfId="0" applyNumberFormat="1" applyFont="1" applyFill="1" applyAlignment="1" applyProtection="1">
      <alignment horizontal="left" vertical="top"/>
      <protection locked="0"/>
    </xf>
    <xf numFmtId="4" fontId="16" fillId="2" borderId="0" xfId="0" applyNumberFormat="1" applyFont="1" applyFill="1" applyAlignment="1" applyProtection="1">
      <alignment horizontal="left" vertical="top"/>
      <protection locked="0"/>
    </xf>
    <xf numFmtId="165" fontId="16" fillId="0" borderId="0" xfId="0" applyNumberFormat="1" applyFont="1" applyFill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vertical="top" wrapText="1"/>
      <protection locked="0"/>
    </xf>
    <xf numFmtId="0" fontId="16" fillId="0" borderId="0" xfId="0" applyFont="1" applyFill="1" applyAlignment="1" applyProtection="1">
      <alignment horizontal="left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 wrapText="1"/>
      <protection locked="0"/>
    </xf>
    <xf numFmtId="2" fontId="16" fillId="0" borderId="0" xfId="0" applyNumberFormat="1" applyFont="1" applyAlignment="1" applyProtection="1">
      <alignment horizontal="center" vertical="top"/>
      <protection locked="0"/>
    </xf>
    <xf numFmtId="2" fontId="16" fillId="0" borderId="0" xfId="0" applyNumberFormat="1" applyFont="1" applyAlignment="1" applyProtection="1">
      <alignment horizontal="center" vertical="top" wrapText="1"/>
      <protection locked="0"/>
    </xf>
    <xf numFmtId="1" fontId="16" fillId="0" borderId="0" xfId="0" applyNumberFormat="1" applyFont="1" applyAlignment="1" applyProtection="1">
      <alignment horizontal="center" vertical="top"/>
      <protection locked="0"/>
    </xf>
    <xf numFmtId="1" fontId="16" fillId="0" borderId="0" xfId="0" applyNumberFormat="1" applyFont="1" applyAlignment="1" applyProtection="1">
      <alignment horizontal="center" vertical="top" wrapText="1"/>
      <protection locked="0"/>
    </xf>
    <xf numFmtId="0" fontId="4" fillId="0" borderId="0" xfId="0" applyFont="1" applyFill="1" applyAlignment="1" applyProtection="1">
      <alignment horizontal="left" vertical="top"/>
      <protection locked="0"/>
    </xf>
    <xf numFmtId="3" fontId="16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2" fontId="16" fillId="0" borderId="0" xfId="4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164" fontId="23" fillId="0" borderId="0" xfId="5" applyNumberFormat="1" applyFont="1" applyBorder="1" applyAlignment="1">
      <alignment horizontal="center"/>
    </xf>
    <xf numFmtId="164" fontId="23" fillId="0" borderId="0" xfId="5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4" fontId="4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24" fillId="0" borderId="0" xfId="0" applyFont="1"/>
    <xf numFmtId="0" fontId="0" fillId="0" borderId="0" xfId="0" applyBorder="1" applyAlignment="1">
      <alignment horizontal="right" vertical="top" wrapText="1"/>
    </xf>
    <xf numFmtId="11" fontId="0" fillId="0" borderId="0" xfId="0" applyNumberForma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4" fillId="2" borderId="0" xfId="0" applyFont="1" applyFill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4"/>
    <cellStyle name="Normal 5" xfId="5"/>
    <cellStyle name="Normal_Loads-IP_New_SC" xfId="1"/>
    <cellStyle name="Normal_Schedules_Trans" xfId="2"/>
    <cellStyle name="Normal_ZoneSummary" xfId="3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761E-2"/>
          <c:w val="0.85460599334073784"/>
          <c:h val="0.73735725938010144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LocationSummary!$C$84:$R$84</c:f>
              <c:numCache>
                <c:formatCode>#,##0.00</c:formatCode>
                <c:ptCount val="16"/>
                <c:pt idx="0">
                  <c:v>527863.88888888888</c:v>
                </c:pt>
                <c:pt idx="1">
                  <c:v>405050</c:v>
                </c:pt>
                <c:pt idx="2">
                  <c:v>397147.22222222225</c:v>
                </c:pt>
                <c:pt idx="3">
                  <c:v>252319.44444444444</c:v>
                </c:pt>
                <c:pt idx="4">
                  <c:v>150583.33333333334</c:v>
                </c:pt>
                <c:pt idx="5">
                  <c:v>273341.66666666669</c:v>
                </c:pt>
                <c:pt idx="6">
                  <c:v>69147.222222222219</c:v>
                </c:pt>
                <c:pt idx="7">
                  <c:v>185363.88888888888</c:v>
                </c:pt>
                <c:pt idx="8">
                  <c:v>127780.55555555556</c:v>
                </c:pt>
                <c:pt idx="9">
                  <c:v>45280.555555555555</c:v>
                </c:pt>
                <c:pt idx="10">
                  <c:v>106369.44444444444</c:v>
                </c:pt>
                <c:pt idx="11">
                  <c:v>65633.333333333328</c:v>
                </c:pt>
                <c:pt idx="12">
                  <c:v>81455.555555555562</c:v>
                </c:pt>
                <c:pt idx="13">
                  <c:v>36861.111111111109</c:v>
                </c:pt>
                <c:pt idx="14">
                  <c:v>31947.222222222223</c:v>
                </c:pt>
                <c:pt idx="15">
                  <c:v>16075</c:v>
                </c:pt>
              </c:numCache>
            </c:numRef>
          </c:val>
        </c:ser>
        <c:ser>
          <c:idx val="6"/>
          <c:order val="2"/>
          <c:tx>
            <c:strRef>
              <c:f>LocationSummary!$B$85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514130.55555555556</c:v>
                </c:pt>
                <c:pt idx="1">
                  <c:v>514130.55555555556</c:v>
                </c:pt>
                <c:pt idx="2">
                  <c:v>514130.55555555556</c:v>
                </c:pt>
                <c:pt idx="3">
                  <c:v>514130.55555555556</c:v>
                </c:pt>
                <c:pt idx="4">
                  <c:v>514130.55555555556</c:v>
                </c:pt>
                <c:pt idx="5">
                  <c:v>514130.55555555556</c:v>
                </c:pt>
                <c:pt idx="6">
                  <c:v>514130.55555555556</c:v>
                </c:pt>
                <c:pt idx="7">
                  <c:v>514130.55555555556</c:v>
                </c:pt>
                <c:pt idx="8">
                  <c:v>514130.55555555556</c:v>
                </c:pt>
                <c:pt idx="9">
                  <c:v>514130.55555555556</c:v>
                </c:pt>
                <c:pt idx="10">
                  <c:v>514130.55555555556</c:v>
                </c:pt>
                <c:pt idx="11">
                  <c:v>514130.55555555556</c:v>
                </c:pt>
                <c:pt idx="12">
                  <c:v>514130.55555555556</c:v>
                </c:pt>
                <c:pt idx="13">
                  <c:v>514130.55555555556</c:v>
                </c:pt>
                <c:pt idx="14">
                  <c:v>514130.55555555556</c:v>
                </c:pt>
                <c:pt idx="15">
                  <c:v>514130.55555555556</c:v>
                </c:pt>
              </c:numCache>
            </c:numRef>
          </c:val>
        </c:ser>
        <c:ser>
          <c:idx val="7"/>
          <c:order val="3"/>
          <c:tx>
            <c:strRef>
              <c:f>LocationSummary!$B$86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34400</c:v>
                </c:pt>
                <c:pt idx="1">
                  <c:v>34386.111111111109</c:v>
                </c:pt>
                <c:pt idx="2">
                  <c:v>34380.555555555555</c:v>
                </c:pt>
                <c:pt idx="3">
                  <c:v>34375</c:v>
                </c:pt>
                <c:pt idx="4">
                  <c:v>34350</c:v>
                </c:pt>
                <c:pt idx="5">
                  <c:v>34341.666666666664</c:v>
                </c:pt>
                <c:pt idx="6">
                  <c:v>34358.333333333336</c:v>
                </c:pt>
                <c:pt idx="7">
                  <c:v>34338.888888888891</c:v>
                </c:pt>
                <c:pt idx="8">
                  <c:v>34350</c:v>
                </c:pt>
                <c:pt idx="9">
                  <c:v>34283.333333333336</c:v>
                </c:pt>
                <c:pt idx="10">
                  <c:v>34344.444444444445</c:v>
                </c:pt>
                <c:pt idx="11">
                  <c:v>34325</c:v>
                </c:pt>
                <c:pt idx="12">
                  <c:v>34322.222222222219</c:v>
                </c:pt>
                <c:pt idx="13">
                  <c:v>34313.888888888891</c:v>
                </c:pt>
                <c:pt idx="14">
                  <c:v>34294.444444444445</c:v>
                </c:pt>
                <c:pt idx="15">
                  <c:v>34083.333333333336</c:v>
                </c:pt>
              </c:numCache>
            </c:numRef>
          </c:val>
        </c:ser>
        <c:ser>
          <c:idx val="3"/>
          <c:order val="4"/>
          <c:tx>
            <c:strRef>
              <c:f>LocationSummary!$B$87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341730.55555555556</c:v>
                </c:pt>
                <c:pt idx="1">
                  <c:v>341730.55555555556</c:v>
                </c:pt>
                <c:pt idx="2">
                  <c:v>341730.55555555556</c:v>
                </c:pt>
                <c:pt idx="3">
                  <c:v>341730.55555555556</c:v>
                </c:pt>
                <c:pt idx="4">
                  <c:v>341730.55555555556</c:v>
                </c:pt>
                <c:pt idx="5">
                  <c:v>341730.55555555556</c:v>
                </c:pt>
                <c:pt idx="6">
                  <c:v>341730.55555555556</c:v>
                </c:pt>
                <c:pt idx="7">
                  <c:v>341730.55555555556</c:v>
                </c:pt>
                <c:pt idx="8">
                  <c:v>341730.55555555556</c:v>
                </c:pt>
                <c:pt idx="9">
                  <c:v>341730.55555555556</c:v>
                </c:pt>
                <c:pt idx="10">
                  <c:v>341730.55555555556</c:v>
                </c:pt>
                <c:pt idx="11">
                  <c:v>341730.55555555556</c:v>
                </c:pt>
                <c:pt idx="12">
                  <c:v>341730.55555555556</c:v>
                </c:pt>
                <c:pt idx="13">
                  <c:v>341730.55555555556</c:v>
                </c:pt>
                <c:pt idx="14">
                  <c:v>341730.55555555556</c:v>
                </c:pt>
                <c:pt idx="15">
                  <c:v>341730.55555555556</c:v>
                </c:pt>
              </c:numCache>
            </c:numRef>
          </c:val>
        </c:ser>
        <c:ser>
          <c:idx val="0"/>
          <c:order val="5"/>
          <c:tx>
            <c:strRef>
              <c:f>LocationSummary!$B$89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73394.444444444453</c:v>
                </c:pt>
                <c:pt idx="1">
                  <c:v>64186.111111111109</c:v>
                </c:pt>
                <c:pt idx="2">
                  <c:v>78519.444444444438</c:v>
                </c:pt>
                <c:pt idx="3">
                  <c:v>59613.888888888891</c:v>
                </c:pt>
                <c:pt idx="4">
                  <c:v>51425</c:v>
                </c:pt>
                <c:pt idx="5">
                  <c:v>74347.222222222219</c:v>
                </c:pt>
                <c:pt idx="6">
                  <c:v>47719.444444444445</c:v>
                </c:pt>
                <c:pt idx="7">
                  <c:v>54886.111111111109</c:v>
                </c:pt>
                <c:pt idx="8">
                  <c:v>67283.333333333328</c:v>
                </c:pt>
                <c:pt idx="9">
                  <c:v>43888.888888888891</c:v>
                </c:pt>
                <c:pt idx="10">
                  <c:v>45655.555555555555</c:v>
                </c:pt>
                <c:pt idx="11">
                  <c:v>48138.888888888891</c:v>
                </c:pt>
                <c:pt idx="12">
                  <c:v>44052.777777777781</c:v>
                </c:pt>
                <c:pt idx="13">
                  <c:v>42150</c:v>
                </c:pt>
                <c:pt idx="14">
                  <c:v>40763.888888888891</c:v>
                </c:pt>
                <c:pt idx="15">
                  <c:v>48419.444444444445</c:v>
                </c:pt>
              </c:numCache>
            </c:numRef>
          </c:val>
        </c:ser>
        <c:ser>
          <c:idx val="1"/>
          <c:order val="6"/>
          <c:tx>
            <c:strRef>
              <c:f>LocationSummary!$B$95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21769.444444444445</c:v>
                </c:pt>
                <c:pt idx="1">
                  <c:v>20766.666666666668</c:v>
                </c:pt>
                <c:pt idx="2">
                  <c:v>20763.888888888891</c:v>
                </c:pt>
                <c:pt idx="3">
                  <c:v>19819.444444444445</c:v>
                </c:pt>
                <c:pt idx="4">
                  <c:v>19872.222222222223</c:v>
                </c:pt>
                <c:pt idx="5">
                  <c:v>20091.666666666668</c:v>
                </c:pt>
                <c:pt idx="6">
                  <c:v>18986.111111111109</c:v>
                </c:pt>
                <c:pt idx="7">
                  <c:v>19172.222222222223</c:v>
                </c:pt>
                <c:pt idx="8">
                  <c:v>19180.555555555555</c:v>
                </c:pt>
                <c:pt idx="9">
                  <c:v>18558.333333333332</c:v>
                </c:pt>
                <c:pt idx="10">
                  <c:v>18741.666666666668</c:v>
                </c:pt>
                <c:pt idx="11">
                  <c:v>18636.111111111109</c:v>
                </c:pt>
                <c:pt idx="12">
                  <c:v>18519.444444444445</c:v>
                </c:pt>
                <c:pt idx="13">
                  <c:v>18188.888888888891</c:v>
                </c:pt>
                <c:pt idx="14">
                  <c:v>17811.111111111113</c:v>
                </c:pt>
                <c:pt idx="15">
                  <c:v>17230.555555555555</c:v>
                </c:pt>
              </c:numCache>
            </c:numRef>
          </c:val>
        </c:ser>
        <c:overlap val="100"/>
        <c:axId val="100076928"/>
        <c:axId val="100082816"/>
      </c:barChart>
      <c:catAx>
        <c:axId val="1000769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82816"/>
        <c:crosses val="autoZero"/>
        <c:auto val="1"/>
        <c:lblAlgn val="ctr"/>
        <c:lblOffset val="50"/>
        <c:tickLblSkip val="1"/>
        <c:tickMarkSkip val="1"/>
      </c:catAx>
      <c:valAx>
        <c:axId val="100082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37683523654171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769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056603773585261"/>
          <c:y val="6.1990212071778142E-2"/>
          <c:w val="0.46947835738068777"/>
          <c:h val="0.18270799347471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35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Schedules!$E$46:$AB$46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402880"/>
        <c:axId val="101450112"/>
      </c:barChart>
      <c:catAx>
        <c:axId val="10140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50112"/>
        <c:crosses val="autoZero"/>
        <c:auto val="1"/>
        <c:lblAlgn val="ctr"/>
        <c:lblOffset val="100"/>
        <c:tickLblSkip val="1"/>
        <c:tickMarkSkip val="1"/>
      </c:catAx>
      <c:valAx>
        <c:axId val="101450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028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680355160932727E-2"/>
          <c:y val="0.14192495921696574"/>
          <c:w val="0.31853496115427543"/>
          <c:h val="0.17781402936378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15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Schedules!$E$100:$AB$100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Schedules!$E$101:$AB$101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Schedules!$E$104:$AB$104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1627776"/>
        <c:axId val="101646336"/>
      </c:barChart>
      <c:catAx>
        <c:axId val="10162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46336"/>
        <c:crosses val="autoZero"/>
        <c:auto val="1"/>
        <c:lblAlgn val="ctr"/>
        <c:lblOffset val="100"/>
        <c:tickLblSkip val="1"/>
        <c:tickMarkSkip val="1"/>
      </c:catAx>
      <c:valAx>
        <c:axId val="10164633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277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8697743248261"/>
          <c:y val="0.12126155519303997"/>
          <c:w val="0.21864594894561654"/>
          <c:h val="0.133768352365417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315"/>
          <c:h val="0.77650897226754056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Schedules!$E$109:$AB$109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Schedules!$E$108:$AB$108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Schedules!$E$113:$AB$113</c:f>
              <c:numCache>
                <c:formatCode>General</c:formatCode>
                <c:ptCount val="24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</c:numCache>
            </c:numRef>
          </c:val>
        </c:ser>
        <c:axId val="101734656"/>
        <c:axId val="101740928"/>
      </c:barChart>
      <c:catAx>
        <c:axId val="10173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4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40928"/>
        <c:crosses val="autoZero"/>
        <c:auto val="1"/>
        <c:lblAlgn val="ctr"/>
        <c:lblOffset val="100"/>
        <c:tickLblSkip val="1"/>
        <c:tickMarkSkip val="1"/>
      </c:catAx>
      <c:valAx>
        <c:axId val="10174092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346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5.3833605220228814E-2"/>
          <c:w val="0.21864594894561629"/>
          <c:h val="0.13376835236541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2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51640</c:v>
                </c:pt>
                <c:pt idx="1">
                  <c:v>640570</c:v>
                </c:pt>
                <c:pt idx="2">
                  <c:v>472970</c:v>
                </c:pt>
                <c:pt idx="3">
                  <c:v>1325650</c:v>
                </c:pt>
                <c:pt idx="4">
                  <c:v>345720</c:v>
                </c:pt>
                <c:pt idx="5">
                  <c:v>795630</c:v>
                </c:pt>
                <c:pt idx="6">
                  <c:v>989160</c:v>
                </c:pt>
                <c:pt idx="7">
                  <c:v>2327740</c:v>
                </c:pt>
                <c:pt idx="8">
                  <c:v>1530240</c:v>
                </c:pt>
                <c:pt idx="9">
                  <c:v>2020140</c:v>
                </c:pt>
                <c:pt idx="10">
                  <c:v>2603220</c:v>
                </c:pt>
                <c:pt idx="11">
                  <c:v>1899930</c:v>
                </c:pt>
                <c:pt idx="12">
                  <c:v>3384840</c:v>
                </c:pt>
                <c:pt idx="13">
                  <c:v>2626130</c:v>
                </c:pt>
                <c:pt idx="14">
                  <c:v>4036520</c:v>
                </c:pt>
                <c:pt idx="15">
                  <c:v>7842590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234340</c:v>
                </c:pt>
                <c:pt idx="1">
                  <c:v>234340</c:v>
                </c:pt>
                <c:pt idx="2">
                  <c:v>234340</c:v>
                </c:pt>
                <c:pt idx="3">
                  <c:v>234340</c:v>
                </c:pt>
                <c:pt idx="4">
                  <c:v>234340</c:v>
                </c:pt>
                <c:pt idx="5">
                  <c:v>234340</c:v>
                </c:pt>
                <c:pt idx="6">
                  <c:v>234340</c:v>
                </c:pt>
                <c:pt idx="7">
                  <c:v>234340</c:v>
                </c:pt>
                <c:pt idx="8">
                  <c:v>234340</c:v>
                </c:pt>
                <c:pt idx="9">
                  <c:v>234340</c:v>
                </c:pt>
                <c:pt idx="10">
                  <c:v>234340</c:v>
                </c:pt>
                <c:pt idx="11">
                  <c:v>234340</c:v>
                </c:pt>
                <c:pt idx="12">
                  <c:v>234340</c:v>
                </c:pt>
                <c:pt idx="13">
                  <c:v>234340</c:v>
                </c:pt>
                <c:pt idx="14">
                  <c:v>234340</c:v>
                </c:pt>
                <c:pt idx="15">
                  <c:v>234340</c:v>
                </c:pt>
              </c:numCache>
            </c:numRef>
          </c:val>
        </c:ser>
        <c:ser>
          <c:idx val="6"/>
          <c:order val="2"/>
          <c:tx>
            <c:strRef>
              <c:f>LocationSummary!$B$110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72940</c:v>
                </c:pt>
                <c:pt idx="1">
                  <c:v>96330</c:v>
                </c:pt>
                <c:pt idx="2">
                  <c:v>84750</c:v>
                </c:pt>
                <c:pt idx="3">
                  <c:v>117670</c:v>
                </c:pt>
                <c:pt idx="4">
                  <c:v>111470</c:v>
                </c:pt>
                <c:pt idx="5">
                  <c:v>100330</c:v>
                </c:pt>
                <c:pt idx="6">
                  <c:v>129600</c:v>
                </c:pt>
                <c:pt idx="7">
                  <c:v>134580</c:v>
                </c:pt>
                <c:pt idx="8">
                  <c:v>131350</c:v>
                </c:pt>
                <c:pt idx="9">
                  <c:v>141490</c:v>
                </c:pt>
                <c:pt idx="10">
                  <c:v>149140</c:v>
                </c:pt>
                <c:pt idx="11">
                  <c:v>147980</c:v>
                </c:pt>
                <c:pt idx="12">
                  <c:v>161970</c:v>
                </c:pt>
                <c:pt idx="13">
                  <c:v>163520</c:v>
                </c:pt>
                <c:pt idx="14">
                  <c:v>181790</c:v>
                </c:pt>
                <c:pt idx="15">
                  <c:v>205450</c:v>
                </c:pt>
              </c:numCache>
            </c:numRef>
          </c:val>
        </c:ser>
        <c:overlap val="100"/>
        <c:axId val="100219904"/>
        <c:axId val="100233984"/>
      </c:barChart>
      <c:catAx>
        <c:axId val="1002199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33984"/>
        <c:crosses val="autoZero"/>
        <c:auto val="1"/>
        <c:lblAlgn val="ctr"/>
        <c:lblOffset val="50"/>
        <c:tickLblSkip val="1"/>
        <c:tickMarkSkip val="1"/>
      </c:catAx>
      <c:valAx>
        <c:axId val="100233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1990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82648908620145"/>
          <c:y val="5.4377379010332107E-2"/>
          <c:w val="0.24306326304106693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784"/>
          <c:h val="0.70146818923327858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LocationSummary!$B$169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34.105661475767718</c:v>
                </c:pt>
                <c:pt idx="1">
                  <c:v>34.105661475767718</c:v>
                </c:pt>
                <c:pt idx="2">
                  <c:v>34.105661475767718</c:v>
                </c:pt>
                <c:pt idx="3">
                  <c:v>34.105661475767718</c:v>
                </c:pt>
                <c:pt idx="4">
                  <c:v>34.105661475767718</c:v>
                </c:pt>
                <c:pt idx="5">
                  <c:v>34.105661475767718</c:v>
                </c:pt>
                <c:pt idx="6">
                  <c:v>34.105661475767718</c:v>
                </c:pt>
                <c:pt idx="7">
                  <c:v>34.105661475767718</c:v>
                </c:pt>
                <c:pt idx="8">
                  <c:v>34.105661475767718</c:v>
                </c:pt>
                <c:pt idx="9">
                  <c:v>34.105661475767718</c:v>
                </c:pt>
                <c:pt idx="10">
                  <c:v>34.105661475767718</c:v>
                </c:pt>
                <c:pt idx="11">
                  <c:v>34.105661475767718</c:v>
                </c:pt>
                <c:pt idx="12">
                  <c:v>34.105661475767718</c:v>
                </c:pt>
                <c:pt idx="13">
                  <c:v>34.105661475767718</c:v>
                </c:pt>
                <c:pt idx="14">
                  <c:v>34.105661475767718</c:v>
                </c:pt>
                <c:pt idx="15">
                  <c:v>34.105661475767718</c:v>
                </c:pt>
              </c:numCache>
            </c:numRef>
          </c:val>
        </c:ser>
        <c:ser>
          <c:idx val="7"/>
          <c:order val="1"/>
          <c:tx>
            <c:strRef>
              <c:f>LocationSummary!$B$153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179.04671809052539</c:v>
                </c:pt>
                <c:pt idx="1">
                  <c:v>179.04671809052539</c:v>
                </c:pt>
                <c:pt idx="2">
                  <c:v>179.04671809052539</c:v>
                </c:pt>
                <c:pt idx="3">
                  <c:v>179.04671809052539</c:v>
                </c:pt>
                <c:pt idx="4">
                  <c:v>179.04671809052539</c:v>
                </c:pt>
                <c:pt idx="5">
                  <c:v>179.04671809052539</c:v>
                </c:pt>
                <c:pt idx="6">
                  <c:v>179.04671809052539</c:v>
                </c:pt>
                <c:pt idx="7">
                  <c:v>179.04671809052539</c:v>
                </c:pt>
                <c:pt idx="8">
                  <c:v>179.04671809052539</c:v>
                </c:pt>
                <c:pt idx="9">
                  <c:v>179.04671809052539</c:v>
                </c:pt>
                <c:pt idx="10">
                  <c:v>179.04671809052539</c:v>
                </c:pt>
                <c:pt idx="11">
                  <c:v>179.04671809052539</c:v>
                </c:pt>
                <c:pt idx="12">
                  <c:v>179.04671809052539</c:v>
                </c:pt>
                <c:pt idx="13">
                  <c:v>179.04671809052539</c:v>
                </c:pt>
                <c:pt idx="14">
                  <c:v>179.04671809052539</c:v>
                </c:pt>
                <c:pt idx="15">
                  <c:v>179.04671809052539</c:v>
                </c:pt>
              </c:numCache>
            </c:numRef>
          </c:val>
        </c:ser>
        <c:ser>
          <c:idx val="5"/>
          <c:order val="2"/>
          <c:tx>
            <c:strRef>
              <c:f>LocationSummary!$B$161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11.405908892446515</c:v>
                </c:pt>
                <c:pt idx="1">
                  <c:v>10.880512298064328</c:v>
                </c:pt>
                <c:pt idx="2">
                  <c:v>10.879056905836123</c:v>
                </c:pt>
                <c:pt idx="3">
                  <c:v>10.384223548246252</c:v>
                </c:pt>
                <c:pt idx="4">
                  <c:v>10.411876000582156</c:v>
                </c:pt>
                <c:pt idx="5">
                  <c:v>10.526851986610392</c:v>
                </c:pt>
                <c:pt idx="6">
                  <c:v>9.9476058797846019</c:v>
                </c:pt>
                <c:pt idx="7">
                  <c:v>10.045117159074371</c:v>
                </c:pt>
                <c:pt idx="8">
                  <c:v>10.049483335758987</c:v>
                </c:pt>
                <c:pt idx="9">
                  <c:v>9.7234754766409548</c:v>
                </c:pt>
                <c:pt idx="10">
                  <c:v>9.8195313637025183</c:v>
                </c:pt>
                <c:pt idx="11">
                  <c:v>9.7642264590307093</c:v>
                </c:pt>
                <c:pt idx="12">
                  <c:v>9.7030999854460784</c:v>
                </c:pt>
                <c:pt idx="13">
                  <c:v>9.529908310289624</c:v>
                </c:pt>
                <c:pt idx="14">
                  <c:v>9.3319749672536751</c:v>
                </c:pt>
                <c:pt idx="15">
                  <c:v>9.0277979915587245</c:v>
                </c:pt>
              </c:numCache>
            </c:numRef>
          </c:val>
        </c:ser>
        <c:ser>
          <c:idx val="10"/>
          <c:order val="3"/>
          <c:tx>
            <c:strRef>
              <c:f>LocationSummary!$B$176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10.615630912530927</c:v>
                </c:pt>
                <c:pt idx="1">
                  <c:v>14.019793334303595</c:v>
                </c:pt>
                <c:pt idx="2">
                  <c:v>12.334449134041623</c:v>
                </c:pt>
                <c:pt idx="3">
                  <c:v>17.125600349294135</c:v>
                </c:pt>
                <c:pt idx="4">
                  <c:v>16.223257167806725</c:v>
                </c:pt>
                <c:pt idx="5">
                  <c:v>14.601950225585796</c:v>
                </c:pt>
                <c:pt idx="6">
                  <c:v>18.861883277543299</c:v>
                </c:pt>
                <c:pt idx="7">
                  <c:v>19.586668607189637</c:v>
                </c:pt>
                <c:pt idx="8">
                  <c:v>19.116576917479261</c:v>
                </c:pt>
                <c:pt idx="9">
                  <c:v>20.592344636879638</c:v>
                </c:pt>
                <c:pt idx="10">
                  <c:v>21.705719691456849</c:v>
                </c:pt>
                <c:pt idx="11">
                  <c:v>21.53689419298501</c:v>
                </c:pt>
                <c:pt idx="12">
                  <c:v>23.572987920244508</c:v>
                </c:pt>
                <c:pt idx="13">
                  <c:v>23.79857371561636</c:v>
                </c:pt>
                <c:pt idx="14">
                  <c:v>26.45757531654781</c:v>
                </c:pt>
                <c:pt idx="15">
                  <c:v>29.901033328482026</c:v>
                </c:pt>
              </c:numCache>
            </c:numRef>
          </c:val>
        </c:ser>
        <c:ser>
          <c:idx val="4"/>
          <c:order val="4"/>
          <c:tx>
            <c:strRef>
              <c:f>LocationSummary!$B$151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269.37418134187163</c:v>
                </c:pt>
                <c:pt idx="1">
                  <c:v>269.37418134187163</c:v>
                </c:pt>
                <c:pt idx="2">
                  <c:v>269.37418134187163</c:v>
                </c:pt>
                <c:pt idx="3">
                  <c:v>269.37418134187163</c:v>
                </c:pt>
                <c:pt idx="4">
                  <c:v>269.37418134187163</c:v>
                </c:pt>
                <c:pt idx="5">
                  <c:v>269.37418134187163</c:v>
                </c:pt>
                <c:pt idx="6">
                  <c:v>269.37418134187163</c:v>
                </c:pt>
                <c:pt idx="7">
                  <c:v>269.37418134187163</c:v>
                </c:pt>
                <c:pt idx="8">
                  <c:v>269.37418134187163</c:v>
                </c:pt>
                <c:pt idx="9">
                  <c:v>269.37418134187163</c:v>
                </c:pt>
                <c:pt idx="10">
                  <c:v>269.37418134187163</c:v>
                </c:pt>
                <c:pt idx="11">
                  <c:v>269.37418134187163</c:v>
                </c:pt>
                <c:pt idx="12">
                  <c:v>269.37418134187163</c:v>
                </c:pt>
                <c:pt idx="13">
                  <c:v>269.37418134187163</c:v>
                </c:pt>
                <c:pt idx="14">
                  <c:v>269.37418134187163</c:v>
                </c:pt>
                <c:pt idx="15">
                  <c:v>269.37418134187163</c:v>
                </c:pt>
              </c:numCache>
            </c:numRef>
          </c:val>
        </c:ser>
        <c:ser>
          <c:idx val="6"/>
          <c:order val="5"/>
          <c:tx>
            <c:strRef>
              <c:f>LocationSummary!$B$152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18.023577354096929</c:v>
                </c:pt>
                <c:pt idx="1">
                  <c:v>18.016300392955902</c:v>
                </c:pt>
                <c:pt idx="2">
                  <c:v>18.013389608499491</c:v>
                </c:pt>
                <c:pt idx="3">
                  <c:v>18.01047882404308</c:v>
                </c:pt>
                <c:pt idx="4">
                  <c:v>17.997380293989231</c:v>
                </c:pt>
                <c:pt idx="5">
                  <c:v>17.993014117304615</c:v>
                </c:pt>
                <c:pt idx="6">
                  <c:v>18.001746470673847</c:v>
                </c:pt>
                <c:pt idx="7">
                  <c:v>17.991558725076409</c:v>
                </c:pt>
                <c:pt idx="8">
                  <c:v>17.997380293989231</c:v>
                </c:pt>
                <c:pt idx="9">
                  <c:v>17.962450880512296</c:v>
                </c:pt>
                <c:pt idx="10">
                  <c:v>17.99446950953282</c:v>
                </c:pt>
                <c:pt idx="11">
                  <c:v>17.984281763935382</c:v>
                </c:pt>
                <c:pt idx="12">
                  <c:v>17.982826371707176</c:v>
                </c:pt>
                <c:pt idx="13">
                  <c:v>17.97846019502256</c:v>
                </c:pt>
                <c:pt idx="14">
                  <c:v>17.968272449425122</c:v>
                </c:pt>
                <c:pt idx="15">
                  <c:v>17.857662640081504</c:v>
                </c:pt>
              </c:numCache>
            </c:numRef>
          </c:val>
        </c:ser>
        <c:ser>
          <c:idx val="3"/>
          <c:order val="6"/>
          <c:tx>
            <c:strRef>
              <c:f>LocationSummary!$B$155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38.454373453645758</c:v>
                </c:pt>
                <c:pt idx="1">
                  <c:v>33.629748217144524</c:v>
                </c:pt>
                <c:pt idx="2">
                  <c:v>41.13957211468491</c:v>
                </c:pt>
                <c:pt idx="3">
                  <c:v>31.234172609518264</c:v>
                </c:pt>
                <c:pt idx="4">
                  <c:v>26.943676320768446</c:v>
                </c:pt>
                <c:pt idx="5">
                  <c:v>38.953572987920246</c:v>
                </c:pt>
                <c:pt idx="6">
                  <c:v>25.00218308834231</c:v>
                </c:pt>
                <c:pt idx="7">
                  <c:v>28.757095037112503</c:v>
                </c:pt>
                <c:pt idx="8">
                  <c:v>35.252510551593652</c:v>
                </c:pt>
                <c:pt idx="9">
                  <c:v>22.995197205646921</c:v>
                </c:pt>
                <c:pt idx="10">
                  <c:v>23.920826662785622</c:v>
                </c:pt>
                <c:pt idx="11">
                  <c:v>25.221947314801341</c:v>
                </c:pt>
                <c:pt idx="12">
                  <c:v>23.081065347111046</c:v>
                </c:pt>
                <c:pt idx="13">
                  <c:v>22.084121670790278</c:v>
                </c:pt>
                <c:pt idx="14">
                  <c:v>21.357880948915732</c:v>
                </c:pt>
                <c:pt idx="15">
                  <c:v>25.368941929850095</c:v>
                </c:pt>
              </c:numCache>
            </c:numRef>
          </c:val>
        </c:ser>
        <c:ser>
          <c:idx val="0"/>
          <c:order val="7"/>
          <c:tx>
            <c:strRef>
              <c:f>LocationSummary!$B$156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LocationSummary!$C$156:$R$156</c:f>
              <c:numCache>
                <c:formatCode>0.00</c:formatCode>
                <c:ptCount val="16"/>
                <c:pt idx="0">
                  <c:v>7.2769611410275067E-3</c:v>
                </c:pt>
                <c:pt idx="1">
                  <c:v>0.1091544171154126</c:v>
                </c:pt>
                <c:pt idx="2">
                  <c:v>7.8591180323097073E-2</c:v>
                </c:pt>
                <c:pt idx="3">
                  <c:v>0.23577354096929123</c:v>
                </c:pt>
                <c:pt idx="4">
                  <c:v>4.8027943530781547E-2</c:v>
                </c:pt>
                <c:pt idx="5">
                  <c:v>0.14408383059234464</c:v>
                </c:pt>
                <c:pt idx="6">
                  <c:v>0.13971765390772814</c:v>
                </c:pt>
                <c:pt idx="7">
                  <c:v>0.41333139281036241</c:v>
                </c:pt>
                <c:pt idx="8">
                  <c:v>0.29398923009751127</c:v>
                </c:pt>
                <c:pt idx="9">
                  <c:v>0.2983554067821278</c:v>
                </c:pt>
                <c:pt idx="10">
                  <c:v>0.44971619851549993</c:v>
                </c:pt>
                <c:pt idx="11">
                  <c:v>0.39295590161548538</c:v>
                </c:pt>
                <c:pt idx="12">
                  <c:v>0.70586523067966822</c:v>
                </c:pt>
                <c:pt idx="13">
                  <c:v>0.53558433997962451</c:v>
                </c:pt>
                <c:pt idx="14">
                  <c:v>0.91544171154126042</c:v>
                </c:pt>
                <c:pt idx="15">
                  <c:v>2.2107407946441566</c:v>
                </c:pt>
              </c:numCache>
            </c:numRef>
          </c:val>
        </c:ser>
        <c:ser>
          <c:idx val="1"/>
          <c:order val="8"/>
          <c:tx>
            <c:strRef>
              <c:f>LocationSummary!$B$157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LocationSummary!$C$157:$R$157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9"/>
          <c:tx>
            <c:strRef>
              <c:f>LocationSummary!$B$165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7.5156454664532095</c:v>
                </c:pt>
                <c:pt idx="1">
                  <c:v>93.228059962159804</c:v>
                </c:pt>
                <c:pt idx="2">
                  <c:v>68.835686217435594</c:v>
                </c:pt>
                <c:pt idx="3">
                  <c:v>192.93407073206228</c:v>
                </c:pt>
                <c:pt idx="4">
                  <c:v>50.315820113520594</c:v>
                </c:pt>
                <c:pt idx="5">
                  <c:v>115.79537185271431</c:v>
                </c:pt>
                <c:pt idx="6">
                  <c:v>143.96157764517537</c:v>
                </c:pt>
                <c:pt idx="7">
                  <c:v>338.77747052830739</c:v>
                </c:pt>
                <c:pt idx="8">
                  <c:v>222.70994032891863</c:v>
                </c:pt>
                <c:pt idx="9">
                  <c:v>294.00960558870617</c:v>
                </c:pt>
                <c:pt idx="10">
                  <c:v>378.87061563091254</c:v>
                </c:pt>
                <c:pt idx="11">
                  <c:v>276.51433561344783</c:v>
                </c:pt>
                <c:pt idx="12">
                  <c:v>492.62698297191093</c:v>
                </c:pt>
                <c:pt idx="13">
                  <c:v>382.20491922573132</c:v>
                </c:pt>
                <c:pt idx="14">
                  <c:v>587.47198369960699</c:v>
                </c:pt>
                <c:pt idx="15">
                  <c:v>1141.4044535002183</c:v>
                </c:pt>
              </c:numCache>
            </c:numRef>
          </c:val>
        </c:ser>
        <c:ser>
          <c:idx val="2"/>
          <c:order val="10"/>
          <c:tx>
            <c:strRef>
              <c:f>LocationSummary!$B$150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LocationSummary!$C$150:$R$150</c:f>
              <c:numCache>
                <c:formatCode>0.00</c:formatCode>
                <c:ptCount val="16"/>
                <c:pt idx="0">
                  <c:v>276.56964051811963</c:v>
                </c:pt>
                <c:pt idx="1">
                  <c:v>212.2223839324698</c:v>
                </c:pt>
                <c:pt idx="2">
                  <c:v>208.08179304322516</c:v>
                </c:pt>
                <c:pt idx="3">
                  <c:v>132.20055304904673</c:v>
                </c:pt>
                <c:pt idx="4">
                  <c:v>78.89681269102023</c:v>
                </c:pt>
                <c:pt idx="5">
                  <c:v>143.21496143210595</c:v>
                </c:pt>
                <c:pt idx="6">
                  <c:v>36.229078736719543</c:v>
                </c:pt>
                <c:pt idx="7">
                  <c:v>97.11977878038131</c:v>
                </c:pt>
                <c:pt idx="8">
                  <c:v>66.949497889681268</c:v>
                </c:pt>
                <c:pt idx="9">
                  <c:v>23.724348711977878</c:v>
                </c:pt>
                <c:pt idx="10">
                  <c:v>55.731334594673264</c:v>
                </c:pt>
                <c:pt idx="11">
                  <c:v>34.388007568039583</c:v>
                </c:pt>
                <c:pt idx="12">
                  <c:v>42.677921699898121</c:v>
                </c:pt>
                <c:pt idx="13">
                  <c:v>19.313054868287004</c:v>
                </c:pt>
                <c:pt idx="14">
                  <c:v>16.73846601659147</c:v>
                </c:pt>
                <c:pt idx="15">
                  <c:v>8.422354824625236</c:v>
                </c:pt>
              </c:numCache>
            </c:numRef>
          </c:val>
        </c:ser>
        <c:overlap val="100"/>
        <c:axId val="100295808"/>
        <c:axId val="100297344"/>
      </c:barChart>
      <c:catAx>
        <c:axId val="1002958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97344"/>
        <c:crosses val="autoZero"/>
        <c:auto val="1"/>
        <c:lblAlgn val="ctr"/>
        <c:lblOffset val="50"/>
        <c:tickLblSkip val="1"/>
        <c:tickMarkSkip val="1"/>
      </c:catAx>
      <c:valAx>
        <c:axId val="100297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44045676998363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295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08657047724823"/>
          <c:y val="0.10114192495921755"/>
          <c:w val="0.58453570107288255"/>
          <c:h val="0.25557368134855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25490196078433"/>
          <c:y val="4.2414355628058717E-2"/>
          <c:w val="0.80503144654088576"/>
          <c:h val="0.75040783034258318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LocationSummary!$C$247:$R$247</c:f>
              <c:numCache>
                <c:formatCode>#,##0.00</c:formatCode>
                <c:ptCount val="16"/>
                <c:pt idx="0">
                  <c:v>971.75</c:v>
                </c:pt>
                <c:pt idx="1">
                  <c:v>971.75</c:v>
                </c:pt>
                <c:pt idx="2">
                  <c:v>971.75</c:v>
                </c:pt>
                <c:pt idx="3">
                  <c:v>971.75</c:v>
                </c:pt>
                <c:pt idx="4">
                  <c:v>971.75</c:v>
                </c:pt>
                <c:pt idx="5">
                  <c:v>971.75</c:v>
                </c:pt>
                <c:pt idx="6">
                  <c:v>971.75</c:v>
                </c:pt>
                <c:pt idx="7">
                  <c:v>971.75</c:v>
                </c:pt>
                <c:pt idx="8">
                  <c:v>971.75</c:v>
                </c:pt>
                <c:pt idx="9">
                  <c:v>971.75</c:v>
                </c:pt>
                <c:pt idx="10">
                  <c:v>971.75</c:v>
                </c:pt>
                <c:pt idx="11">
                  <c:v>971.75</c:v>
                </c:pt>
                <c:pt idx="12">
                  <c:v>971.75</c:v>
                </c:pt>
                <c:pt idx="13">
                  <c:v>971.75</c:v>
                </c:pt>
                <c:pt idx="14">
                  <c:v>971.75</c:v>
                </c:pt>
                <c:pt idx="15">
                  <c:v>971.75</c:v>
                </c:pt>
              </c:numCache>
            </c:numRef>
          </c:val>
        </c:ser>
        <c:ser>
          <c:idx val="0"/>
          <c:order val="1"/>
          <c:tx>
            <c:strRef>
              <c:f>LocationSummary!$B$255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LocationSummary!$C$255:$R$255</c:f>
              <c:numCache>
                <c:formatCode>#,##0.00</c:formatCode>
                <c:ptCount val="16"/>
                <c:pt idx="0">
                  <c:v>801.68357300000002</c:v>
                </c:pt>
                <c:pt idx="1">
                  <c:v>2246.17</c:v>
                </c:pt>
                <c:pt idx="2">
                  <c:v>41194.700000000004</c:v>
                </c:pt>
                <c:pt idx="3">
                  <c:v>7632.4000000000005</c:v>
                </c:pt>
                <c:pt idx="4">
                  <c:v>19527.400000000001</c:v>
                </c:pt>
                <c:pt idx="5">
                  <c:v>34519</c:v>
                </c:pt>
                <c:pt idx="6">
                  <c:v>18020.3</c:v>
                </c:pt>
                <c:pt idx="7">
                  <c:v>261.18620079999999</c:v>
                </c:pt>
                <c:pt idx="8">
                  <c:v>5017.67</c:v>
                </c:pt>
                <c:pt idx="9">
                  <c:v>10200.9</c:v>
                </c:pt>
                <c:pt idx="10">
                  <c:v>1647.3700000000001</c:v>
                </c:pt>
                <c:pt idx="11">
                  <c:v>4646.79</c:v>
                </c:pt>
                <c:pt idx="12">
                  <c:v>1606.6000000000001</c:v>
                </c:pt>
                <c:pt idx="13">
                  <c:v>62609</c:v>
                </c:pt>
                <c:pt idx="14">
                  <c:v>1524.17</c:v>
                </c:pt>
                <c:pt idx="15">
                  <c:v>997.04581600000006</c:v>
                </c:pt>
              </c:numCache>
            </c:numRef>
          </c:val>
        </c:ser>
        <c:overlap val="100"/>
        <c:axId val="100355456"/>
        <c:axId val="100369536"/>
      </c:barChart>
      <c:catAx>
        <c:axId val="1003554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69536"/>
        <c:crosses val="autoZero"/>
        <c:auto val="1"/>
        <c:lblAlgn val="ctr"/>
        <c:lblOffset val="50"/>
        <c:tickLblSkip val="1"/>
        <c:tickMarkSkip val="1"/>
      </c:catAx>
      <c:valAx>
        <c:axId val="100369536"/>
        <c:scaling>
          <c:orientation val="minMax"/>
          <c:max val="6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554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7233007361316238"/>
          <c:y val="5.4377379010332016E-2"/>
          <c:w val="0.30023310349247412"/>
          <c:h val="0.10110630135344012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5040783034258296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421494.84590000001</c:v>
                </c:pt>
                <c:pt idx="1">
                  <c:v>477980.734</c:v>
                </c:pt>
                <c:pt idx="2">
                  <c:v>432929.91720000003</c:v>
                </c:pt>
                <c:pt idx="3">
                  <c:v>406807.90299999999</c:v>
                </c:pt>
                <c:pt idx="4">
                  <c:v>142446.38370000001</c:v>
                </c:pt>
                <c:pt idx="5">
                  <c:v>444761.09330000001</c:v>
                </c:pt>
                <c:pt idx="6">
                  <c:v>144344.55410000001</c:v>
                </c:pt>
                <c:pt idx="7">
                  <c:v>359072.43900000001</c:v>
                </c:pt>
                <c:pt idx="8">
                  <c:v>485587.38699999999</c:v>
                </c:pt>
                <c:pt idx="9">
                  <c:v>115926.52439999999</c:v>
                </c:pt>
                <c:pt idx="10">
                  <c:v>619972.39690000005</c:v>
                </c:pt>
                <c:pt idx="11">
                  <c:v>459188.2732</c:v>
                </c:pt>
                <c:pt idx="12">
                  <c:v>422647.98839999997</c:v>
                </c:pt>
                <c:pt idx="13">
                  <c:v>415726.94219999999</c:v>
                </c:pt>
                <c:pt idx="14">
                  <c:v>416570.73149999999</c:v>
                </c:pt>
                <c:pt idx="15">
                  <c:v>423956.49829999998</c:v>
                </c:pt>
              </c:numCache>
            </c:numRef>
          </c:val>
        </c:ser>
        <c:overlap val="100"/>
        <c:axId val="100684544"/>
        <c:axId val="100686080"/>
      </c:barChart>
      <c:catAx>
        <c:axId val="1006845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6080"/>
        <c:crosses val="autoZero"/>
        <c:auto val="1"/>
        <c:lblAlgn val="ctr"/>
        <c:lblOffset val="50"/>
        <c:tickLblSkip val="1"/>
        <c:tickMarkSkip val="1"/>
      </c:catAx>
      <c:valAx>
        <c:axId val="100686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615008156606851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454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18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35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Schedules!$E$2:$AB$2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Schedules!$E$3:$AB$3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100940032"/>
        <c:axId val="100966784"/>
      </c:barChart>
      <c:catAx>
        <c:axId val="100940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6784"/>
        <c:crosses val="autoZero"/>
        <c:auto val="1"/>
        <c:lblAlgn val="ctr"/>
        <c:lblOffset val="100"/>
        <c:tickLblSkip val="1"/>
        <c:tickMarkSkip val="1"/>
      </c:catAx>
      <c:valAx>
        <c:axId val="100966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0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044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35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1051392"/>
        <c:axId val="101057664"/>
      </c:barChart>
      <c:catAx>
        <c:axId val="10105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7664"/>
        <c:crosses val="autoZero"/>
        <c:auto val="1"/>
        <c:lblAlgn val="ctr"/>
        <c:lblOffset val="100"/>
        <c:tickLblSkip val="1"/>
        <c:tickMarkSkip val="1"/>
      </c:catAx>
      <c:valAx>
        <c:axId val="101057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0513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19"/>
          <c:w val="0.23307436182020091"/>
          <c:h val="0.177814029363784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687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35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107200"/>
        <c:axId val="101109120"/>
      </c:barChart>
      <c:catAx>
        <c:axId val="101107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09120"/>
        <c:crosses val="autoZero"/>
        <c:auto val="1"/>
        <c:lblAlgn val="ctr"/>
        <c:lblOffset val="100"/>
        <c:tickLblSkip val="1"/>
        <c:tickMarkSkip val="1"/>
      </c:catAx>
      <c:valAx>
        <c:axId val="101109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1072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31"/>
          <c:w val="0.23085460599334068"/>
          <c:h val="8.972267536704799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297"/>
          <c:y val="1.957585644371954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352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Schedules!$E$38:$AB$38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331712"/>
        <c:axId val="101333632"/>
      </c:barChart>
      <c:catAx>
        <c:axId val="10133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7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33632"/>
        <c:crosses val="autoZero"/>
        <c:auto val="1"/>
        <c:lblAlgn val="ctr"/>
        <c:lblOffset val="100"/>
        <c:tickLblSkip val="1"/>
        <c:tickMarkSkip val="1"/>
      </c:catAx>
      <c:valAx>
        <c:axId val="10133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317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31"/>
          <c:w val="0.23085460599334068"/>
          <c:h val="8.972267536704822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57150</xdr:rowOff>
    </xdr:from>
    <xdr:to>
      <xdr:col>11</xdr:col>
      <xdr:colOff>485775</xdr:colOff>
      <xdr:row>27</xdr:row>
      <xdr:rowOff>9525</xdr:rowOff>
    </xdr:to>
    <xdr:pic>
      <xdr:nvPicPr>
        <xdr:cNvPr id="1076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523875"/>
          <a:ext cx="63246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chpri01miami_12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chpri10seattle_12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chpri11chicago_12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chpri12boulder_12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chpri13minneapolis_12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chpri14helena_12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chpri15duluth_12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chpri16fairbanks_12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hpri02houston_12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pri03phoenix_12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chpri04atlanta_12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chpri05losangeles_12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chpri06lasvegas_12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chpri07sanfrancisco_12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chpri08baltimore_12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hpri09albuquerque_12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5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756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0</v>
      </c>
      <c r="D2" s="27" t="s">
        <v>146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6</v>
      </c>
    </row>
    <row r="4" spans="1:18">
      <c r="B4" s="23" t="s">
        <v>7</v>
      </c>
      <c r="C4" s="1" t="s">
        <v>211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22</v>
      </c>
      <c r="C5" s="1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24</v>
      </c>
      <c r="C6" s="1" t="s">
        <v>154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25</v>
      </c>
    </row>
    <row r="8" spans="1:18" ht="76.5">
      <c r="B8" s="23" t="s">
        <v>295</v>
      </c>
      <c r="C8" s="48">
        <v>6871</v>
      </c>
      <c r="D8" s="1" t="s">
        <v>182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26</v>
      </c>
      <c r="C9" s="1" t="s">
        <v>155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27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28</v>
      </c>
      <c r="C11" s="9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29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296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297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298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46" t="s">
        <v>299</v>
      </c>
      <c r="C16" s="1">
        <v>0.35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263</v>
      </c>
      <c r="C17" s="1">
        <v>0.35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30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31</v>
      </c>
      <c r="C19" s="1" t="s">
        <v>32</v>
      </c>
      <c r="D19" s="7"/>
    </row>
    <row r="20" spans="1:18">
      <c r="B20" s="23" t="s">
        <v>33</v>
      </c>
      <c r="C20" s="11">
        <v>0</v>
      </c>
      <c r="D20" s="12"/>
    </row>
    <row r="21" spans="1:18">
      <c r="B21" s="23" t="s">
        <v>34</v>
      </c>
      <c r="C21" s="1" t="s">
        <v>156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300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145</v>
      </c>
      <c r="C23" s="1" t="s">
        <v>835</v>
      </c>
      <c r="D23" s="7" t="s">
        <v>148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35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36</v>
      </c>
    </row>
    <row r="26" spans="1:18">
      <c r="B26" s="23" t="s">
        <v>37</v>
      </c>
      <c r="C26" s="1" t="s">
        <v>153</v>
      </c>
      <c r="D26" s="7" t="s">
        <v>148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301</v>
      </c>
      <c r="C27" s="48">
        <v>2512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302</v>
      </c>
      <c r="C28" s="48">
        <v>1619.42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38</v>
      </c>
      <c r="C29" s="11">
        <v>0.27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39</v>
      </c>
    </row>
    <row r="31" spans="1:18">
      <c r="B31" s="23" t="s">
        <v>37</v>
      </c>
      <c r="C31" s="1" t="s">
        <v>340</v>
      </c>
      <c r="D31" s="7" t="s">
        <v>148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301</v>
      </c>
      <c r="C32" s="48">
        <v>6871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47"/>
      <c r="B33" s="23" t="s">
        <v>302</v>
      </c>
      <c r="C33" s="48">
        <v>6871</v>
      </c>
      <c r="D33" s="7"/>
    </row>
    <row r="34" spans="1:18">
      <c r="A34" s="47"/>
      <c r="B34" s="23" t="s">
        <v>40</v>
      </c>
      <c r="C34" s="11">
        <v>0.73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47"/>
      <c r="B35" s="22" t="s">
        <v>303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47"/>
      <c r="B36" s="23" t="s">
        <v>296</v>
      </c>
      <c r="C36" s="1">
        <v>324.79000000000002</v>
      </c>
      <c r="D36" s="1" t="s">
        <v>839</v>
      </c>
    </row>
    <row r="37" spans="1:18">
      <c r="A37" s="47"/>
      <c r="B37" s="23" t="s">
        <v>297</v>
      </c>
      <c r="C37" s="1">
        <v>114.8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47"/>
      <c r="B38" s="23" t="s">
        <v>298</v>
      </c>
      <c r="C38" s="1">
        <v>324.79000000000002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47"/>
      <c r="B39" s="23" t="s">
        <v>299</v>
      </c>
      <c r="C39" s="1">
        <v>114.8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47"/>
      <c r="B40" s="23" t="s">
        <v>304</v>
      </c>
      <c r="C40" s="1">
        <f>SUM(C36:C39)</f>
        <v>879.18000000000006</v>
      </c>
    </row>
    <row r="41" spans="1:18" ht="14.25">
      <c r="A41" s="47"/>
      <c r="B41" s="23" t="s">
        <v>305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47"/>
      <c r="B42" s="22" t="s">
        <v>44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47"/>
      <c r="B43" s="23" t="s">
        <v>306</v>
      </c>
      <c r="D43" s="7"/>
    </row>
    <row r="44" spans="1:18" ht="14.25">
      <c r="A44" s="47"/>
      <c r="B44" s="23" t="s">
        <v>305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47"/>
      <c r="B45" s="22" t="s">
        <v>45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47"/>
      <c r="B46" s="23" t="s">
        <v>46</v>
      </c>
      <c r="C46" s="1" t="s">
        <v>47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47"/>
      <c r="B47" s="23" t="s">
        <v>48</v>
      </c>
      <c r="C47" s="31" t="s">
        <v>836</v>
      </c>
      <c r="D47" s="7"/>
    </row>
    <row r="48" spans="1:18" ht="14.25">
      <c r="A48" s="47"/>
      <c r="B48" s="23" t="s">
        <v>306</v>
      </c>
      <c r="C48" s="48">
        <v>6871</v>
      </c>
      <c r="D48" s="7"/>
    </row>
    <row r="49" spans="1:18">
      <c r="B49" s="22" t="s">
        <v>49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23" t="s">
        <v>48</v>
      </c>
      <c r="C50" s="1" t="s">
        <v>50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23" t="s">
        <v>306</v>
      </c>
      <c r="C51" s="48">
        <v>2932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51</v>
      </c>
    </row>
    <row r="53" spans="1:18">
      <c r="B53" s="23" t="s">
        <v>48</v>
      </c>
      <c r="C53" s="1" t="s">
        <v>311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306</v>
      </c>
      <c r="C54" s="48">
        <v>13742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23" t="s">
        <v>307</v>
      </c>
      <c r="C55" s="49">
        <v>1.8400000000000001E-7</v>
      </c>
      <c r="D55" s="7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>
      <c r="B56" s="22" t="s">
        <v>308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52</v>
      </c>
      <c r="C57" s="11">
        <v>1.3933751764547631</v>
      </c>
      <c r="D57" s="12" t="s">
        <v>834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22" t="s">
        <v>53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54</v>
      </c>
      <c r="C59" s="31" t="s">
        <v>237</v>
      </c>
      <c r="D59" s="7" t="s">
        <v>148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55</v>
      </c>
      <c r="C60" s="31" t="s">
        <v>238</v>
      </c>
      <c r="D60" s="7" t="s">
        <v>148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23" t="s">
        <v>56</v>
      </c>
      <c r="C61" s="31" t="s">
        <v>239</v>
      </c>
      <c r="D61" s="7" t="s">
        <v>148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23" t="s">
        <v>57</v>
      </c>
      <c r="C62" s="31" t="s">
        <v>240</v>
      </c>
      <c r="D62" s="7" t="s">
        <v>148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63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64</v>
      </c>
      <c r="C64" s="1" t="s">
        <v>110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65</v>
      </c>
      <c r="C65" s="1" t="s">
        <v>111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66</v>
      </c>
      <c r="C66" s="11">
        <v>80</v>
      </c>
      <c r="D66" s="12" t="s">
        <v>837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309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310</v>
      </c>
      <c r="C68" s="8">
        <v>971.75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3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7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2:18">
      <c r="B74" s="24"/>
      <c r="C74" s="3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24"/>
      <c r="C76" s="1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13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13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5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3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6" spans="2:18">
      <c r="B86" s="22"/>
    </row>
    <row r="87" spans="2:18">
      <c r="B87" s="24"/>
      <c r="C87" s="13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24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3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3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5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3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7" spans="2:18">
      <c r="B117" s="22"/>
    </row>
    <row r="118" spans="2:18">
      <c r="B118" s="24"/>
      <c r="C118" s="13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24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3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3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5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3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8" spans="2:18">
      <c r="B148" s="22"/>
    </row>
    <row r="149" spans="2:18">
      <c r="B149" s="24"/>
      <c r="C149" s="13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24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3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3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5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3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9" spans="2:18">
      <c r="B179" s="22"/>
    </row>
    <row r="180" spans="2:18">
      <c r="B180" s="24"/>
      <c r="C180" s="13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24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3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3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5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3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10" spans="2:18">
      <c r="B210" s="22"/>
    </row>
    <row r="211" spans="2:18">
      <c r="B211" s="24"/>
      <c r="C211" s="13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24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3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3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5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3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1" spans="2:18">
      <c r="B241" s="22"/>
    </row>
    <row r="242" spans="2:18">
      <c r="B242" s="24"/>
      <c r="C242" s="13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24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3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3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5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3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2" spans="2:18">
      <c r="B272" s="22"/>
    </row>
    <row r="273" spans="2:18">
      <c r="B273" s="24"/>
      <c r="C273" s="13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24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3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3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5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3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3" spans="2:18">
      <c r="B303" s="22"/>
    </row>
    <row r="304" spans="2:18">
      <c r="B304" s="24"/>
      <c r="C304" s="13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24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3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3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3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4" spans="2:18">
      <c r="B334" s="22"/>
    </row>
    <row r="335" spans="2:18">
      <c r="B335" s="24"/>
      <c r="C335" s="13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24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3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5" spans="2:18">
      <c r="B365" s="22"/>
    </row>
    <row r="366" spans="2:18">
      <c r="B366" s="24"/>
      <c r="C366" s="1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24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6" spans="2:18">
      <c r="B396" s="22"/>
    </row>
    <row r="397" spans="2:18">
      <c r="B397" s="24"/>
      <c r="C397" s="1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24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</sheetData>
  <phoneticPr fontId="0" type="noConversion"/>
  <conditionalFormatting sqref="A1:XFD1048576">
    <cfRule type="cellIs" dxfId="7" priority="5" stopIfTrue="1" operator="notEqual">
      <formula>INDIRECT("Dummy_for_Comparison1!"&amp;ADDRESS(ROW(),COLUMN()))</formula>
    </cfRule>
  </conditionalFormatting>
  <conditionalFormatting sqref="C57:C68 D59:D68">
    <cfRule type="cellIs" dxfId="6" priority="4" stopIfTrue="1" operator="notEqual">
      <formula>INDIRECT("Dummy_for_Comparison1!"&amp;ADDRESS(ROW(),COLUMN()))</formula>
    </cfRule>
  </conditionalFormatting>
  <conditionalFormatting sqref="C23">
    <cfRule type="cellIs" dxfId="5" priority="3" stopIfTrue="1" operator="notEqual">
      <formula>INDIRECT("Dummy_for_Comparison1!"&amp;ADDRESS(ROW(),COLUMN()))</formula>
    </cfRule>
  </conditionalFormatting>
  <conditionalFormatting sqref="C57">
    <cfRule type="cellIs" dxfId="4" priority="2" stopIfTrue="1" operator="notEqual">
      <formula>INDIRECT("Dummy_for_Comparison1!"&amp;ADDRESS(ROW(),COLUMN()))</formula>
    </cfRule>
  </conditionalFormatting>
  <conditionalFormatting sqref="C57">
    <cfRule type="cellIs" dxfId="3" priority="1" stopIfTrue="1" operator="notEqual">
      <formula>INDIRECT("Dummy_for_Comparison1!"&amp;ADDRESS(ROW(),COLUMN()))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0"/>
  <dimension ref="A1:S294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5047.9399999999996</v>
      </c>
      <c r="C2" s="105">
        <v>734.67</v>
      </c>
      <c r="D2" s="105">
        <v>734.67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5047.9399999999996</v>
      </c>
      <c r="C3" s="105">
        <v>734.67</v>
      </c>
      <c r="D3" s="105">
        <v>734.67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12913.1</v>
      </c>
      <c r="C4" s="105">
        <v>1879.36</v>
      </c>
      <c r="D4" s="105">
        <v>1879.36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12913.1</v>
      </c>
      <c r="C5" s="105">
        <v>1879.36</v>
      </c>
      <c r="D5" s="105">
        <v>1879.36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989.16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248.93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123.69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171.79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0.96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129.6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68.349999999999994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3694.83</v>
      </c>
      <c r="C28" s="105">
        <v>1353.11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1.272</v>
      </c>
      <c r="E61" s="105">
        <v>1.571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0.56899999999999995</v>
      </c>
      <c r="E63" s="105">
        <v>0.63700000000000001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1.272</v>
      </c>
      <c r="E64" s="105">
        <v>1.571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1.272</v>
      </c>
      <c r="E65" s="105">
        <v>1.571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0.56899999999999995</v>
      </c>
      <c r="E67" s="105">
        <v>0.63700000000000001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1.272</v>
      </c>
      <c r="E68" s="105">
        <v>1.571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0.56899999999999995</v>
      </c>
      <c r="E70" s="105">
        <v>0.63700000000000001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1.272</v>
      </c>
      <c r="E71" s="105">
        <v>1.571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1.272</v>
      </c>
      <c r="E72" s="105">
        <v>1.571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0.56899999999999995</v>
      </c>
      <c r="E74" s="105">
        <v>0.63700000000000001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1.272</v>
      </c>
      <c r="E75" s="105">
        <v>1.571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1.272</v>
      </c>
      <c r="E76" s="105">
        <v>1.571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0.56899999999999995</v>
      </c>
      <c r="E78" s="105">
        <v>0.63700000000000001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1.272</v>
      </c>
      <c r="E79" s="105">
        <v>1.571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1.272</v>
      </c>
      <c r="E80" s="105">
        <v>1.571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0.56899999999999995</v>
      </c>
      <c r="E82" s="105">
        <v>0.63700000000000001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1.272</v>
      </c>
      <c r="E83" s="105">
        <v>1.571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1.272</v>
      </c>
      <c r="E84" s="105">
        <v>1.571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0.56899999999999995</v>
      </c>
      <c r="E86" s="105">
        <v>0.63700000000000001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1.272</v>
      </c>
      <c r="E87" s="105">
        <v>1.571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1.272</v>
      </c>
      <c r="E88" s="105">
        <v>1.571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0.56899999999999995</v>
      </c>
      <c r="E90" s="105">
        <v>0.63700000000000001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1.272</v>
      </c>
      <c r="E91" s="105">
        <v>1.571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1.272</v>
      </c>
      <c r="E92" s="105">
        <v>1.571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0.56899999999999995</v>
      </c>
      <c r="E94" s="105">
        <v>0.63700000000000001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1.272</v>
      </c>
      <c r="E95" s="105">
        <v>1.571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0.56899999999999995</v>
      </c>
      <c r="E97" s="105">
        <v>0.63700000000000001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1.272</v>
      </c>
      <c r="E98" s="105">
        <v>1.571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0.56899999999999995</v>
      </c>
      <c r="E100" s="105">
        <v>0.63700000000000001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1.272</v>
      </c>
      <c r="E101" s="105">
        <v>1.571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0.56899999999999995</v>
      </c>
      <c r="E103" s="105">
        <v>0.63700000000000001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1.272</v>
      </c>
      <c r="E104" s="105">
        <v>1.571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0.56899999999999995</v>
      </c>
      <c r="E106" s="105">
        <v>0.63700000000000001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1.272</v>
      </c>
      <c r="E107" s="105">
        <v>1.571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0.56899999999999995</v>
      </c>
      <c r="E109" s="105">
        <v>0.63700000000000001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1.272</v>
      </c>
      <c r="E110" s="105">
        <v>1.571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1.272</v>
      </c>
      <c r="E111" s="105">
        <v>1.571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0.56899999999999995</v>
      </c>
      <c r="E113" s="105">
        <v>0.63700000000000001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1.272</v>
      </c>
      <c r="E114" s="105">
        <v>1.571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0.56899999999999995</v>
      </c>
      <c r="E116" s="105">
        <v>0.63700000000000001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1.272</v>
      </c>
      <c r="E117" s="105">
        <v>1.571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0.56899999999999995</v>
      </c>
      <c r="E119" s="105">
        <v>0.63700000000000001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0.56899999999999995</v>
      </c>
      <c r="E121" s="105">
        <v>0.63700000000000001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1.272</v>
      </c>
      <c r="E122" s="105">
        <v>1.571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0.56899999999999995</v>
      </c>
      <c r="E124" s="105">
        <v>0.63700000000000001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1.272</v>
      </c>
      <c r="E125" s="105">
        <v>1.571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0.56899999999999995</v>
      </c>
      <c r="E127" s="105">
        <v>0.63700000000000001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1.272</v>
      </c>
      <c r="E128" s="105">
        <v>1.571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0.56899999999999995</v>
      </c>
      <c r="E130" s="105">
        <v>0.63700000000000001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1.272</v>
      </c>
      <c r="E131" s="105">
        <v>1.571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0.56899999999999995</v>
      </c>
      <c r="E133" s="105">
        <v>0.63700000000000001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1.272</v>
      </c>
      <c r="E134" s="105">
        <v>1.571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0.56899999999999995</v>
      </c>
      <c r="E136" s="105">
        <v>0.63700000000000001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1.272</v>
      </c>
      <c r="E137" s="105">
        <v>1.571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0.56899999999999995</v>
      </c>
      <c r="E139" s="105">
        <v>0.63700000000000001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1.272</v>
      </c>
      <c r="E140" s="105">
        <v>1.571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1.272</v>
      </c>
      <c r="E141" s="105">
        <v>1.571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0.56899999999999995</v>
      </c>
      <c r="E143" s="105">
        <v>0.63700000000000001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612640.17000000004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20815.830000000002</v>
      </c>
      <c r="D187" s="105">
        <v>15492.54</v>
      </c>
      <c r="E187" s="105">
        <v>5323.29</v>
      </c>
      <c r="F187" s="105">
        <v>0.74</v>
      </c>
      <c r="G187" s="105">
        <v>3.46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24814.03</v>
      </c>
      <c r="D188" s="105">
        <v>18861.689999999999</v>
      </c>
      <c r="E188" s="105">
        <v>5952.34</v>
      </c>
      <c r="F188" s="105">
        <v>0.76</v>
      </c>
      <c r="G188" s="105">
        <v>3.49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44026.36</v>
      </c>
      <c r="D189" s="105">
        <v>32767.37</v>
      </c>
      <c r="E189" s="105">
        <v>11258.98</v>
      </c>
      <c r="F189" s="105">
        <v>0.74</v>
      </c>
      <c r="G189" s="105">
        <v>3.24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161836.88</v>
      </c>
      <c r="D190" s="105">
        <v>129251.88</v>
      </c>
      <c r="E190" s="105">
        <v>32585</v>
      </c>
      <c r="F190" s="105">
        <v>0.8</v>
      </c>
      <c r="G190" s="105">
        <v>3.72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186547.56</v>
      </c>
      <c r="D191" s="105">
        <v>148987.19</v>
      </c>
      <c r="E191" s="105">
        <v>37560.370000000003</v>
      </c>
      <c r="F191" s="105">
        <v>0.8</v>
      </c>
      <c r="G191" s="105">
        <v>3.7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143312.68</v>
      </c>
      <c r="D192" s="105">
        <v>114457.42</v>
      </c>
      <c r="E192" s="105">
        <v>28855.25</v>
      </c>
      <c r="F192" s="105">
        <v>0.8</v>
      </c>
      <c r="G192" s="105">
        <v>3.89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151908.06</v>
      </c>
      <c r="D193" s="105">
        <v>121322.17</v>
      </c>
      <c r="E193" s="105">
        <v>30585.89</v>
      </c>
      <c r="F193" s="105">
        <v>0.8</v>
      </c>
      <c r="G193" s="105">
        <v>3.89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10249.799999999999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11848.36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15618.37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15489.46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15501.43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11680.96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11688.9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11808.08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11572.57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11518.83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11622.49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26071.66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13235.13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23642.04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5233.34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54136.480000000003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53219.49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53374.22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29734.74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29768.11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20258.32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29641.52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47688.08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53916.33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100862.31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31207.48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36002.83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31540.93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28568.12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0.55000000000000004</v>
      </c>
      <c r="D230" s="105">
        <v>622</v>
      </c>
      <c r="E230" s="105">
        <v>1.07</v>
      </c>
      <c r="F230" s="105">
        <v>1220.5999999999999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1.34</v>
      </c>
      <c r="F231" s="105">
        <v>1528.69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1017.59</v>
      </c>
      <c r="E233" s="105">
        <v>9.7799999999999994</v>
      </c>
      <c r="F233" s="105">
        <v>16819.2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0.6</v>
      </c>
      <c r="D234" s="105">
        <v>1017.59</v>
      </c>
      <c r="E234" s="105">
        <v>11.27</v>
      </c>
      <c r="F234" s="105">
        <v>19093.55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8.66</v>
      </c>
      <c r="F235" s="105">
        <v>16241.42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9.18</v>
      </c>
      <c r="F236" s="105">
        <v>17215.52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3373.46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39205.555500000002</v>
      </c>
      <c r="C246" s="105">
        <v>34.183100000000003</v>
      </c>
      <c r="D246" s="105">
        <v>252.55520000000001</v>
      </c>
      <c r="E246" s="105">
        <v>0</v>
      </c>
      <c r="F246" s="105">
        <v>1E-4</v>
      </c>
      <c r="G246" s="106">
        <v>1523500</v>
      </c>
      <c r="H246" s="105">
        <v>14339.6445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31019.510699999999</v>
      </c>
      <c r="C247" s="105">
        <v>26.866099999999999</v>
      </c>
      <c r="D247" s="105">
        <v>231.96</v>
      </c>
      <c r="E247" s="105">
        <v>0</v>
      </c>
      <c r="F247" s="105">
        <v>1E-4</v>
      </c>
      <c r="G247" s="106">
        <v>1399420</v>
      </c>
      <c r="H247" s="105">
        <v>11443.6057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36571.100200000001</v>
      </c>
      <c r="C248" s="105">
        <v>31.723199999999999</v>
      </c>
      <c r="D248" s="105">
        <v>264.74919999999997</v>
      </c>
      <c r="E248" s="105">
        <v>0</v>
      </c>
      <c r="F248" s="105">
        <v>1E-4</v>
      </c>
      <c r="G248" s="106">
        <v>1597200</v>
      </c>
      <c r="H248" s="105">
        <v>13465.058499999999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31981.352599999998</v>
      </c>
      <c r="C249" s="105">
        <v>27.646999999999998</v>
      </c>
      <c r="D249" s="105">
        <v>248.49979999999999</v>
      </c>
      <c r="E249" s="105">
        <v>0</v>
      </c>
      <c r="F249" s="105">
        <v>1E-4</v>
      </c>
      <c r="G249" s="106">
        <v>1499240</v>
      </c>
      <c r="H249" s="105">
        <v>11826.963100000001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33753.468000000001</v>
      </c>
      <c r="C250" s="105">
        <v>29.113199999999999</v>
      </c>
      <c r="D250" s="105">
        <v>274.0249</v>
      </c>
      <c r="E250" s="105">
        <v>0</v>
      </c>
      <c r="F250" s="105">
        <v>1E-4</v>
      </c>
      <c r="G250" s="106">
        <v>1653290</v>
      </c>
      <c r="H250" s="105">
        <v>12518.171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33048.866900000001</v>
      </c>
      <c r="C251" s="105">
        <v>28.481200000000001</v>
      </c>
      <c r="D251" s="105">
        <v>272.63830000000002</v>
      </c>
      <c r="E251" s="105">
        <v>0</v>
      </c>
      <c r="F251" s="105">
        <v>1E-4</v>
      </c>
      <c r="G251" s="106">
        <v>1644940</v>
      </c>
      <c r="H251" s="105">
        <v>12270.076999999999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23359.3469</v>
      </c>
      <c r="C252" s="105">
        <v>20.153400000000001</v>
      </c>
      <c r="D252" s="105">
        <v>188.6859</v>
      </c>
      <c r="E252" s="105">
        <v>0</v>
      </c>
      <c r="F252" s="105">
        <v>1E-4</v>
      </c>
      <c r="G252" s="106">
        <v>1138400</v>
      </c>
      <c r="H252" s="105">
        <v>8660.3824000000004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25298.3694</v>
      </c>
      <c r="C253" s="105">
        <v>21.8414</v>
      </c>
      <c r="D253" s="105">
        <v>201.6448</v>
      </c>
      <c r="E253" s="105">
        <v>0</v>
      </c>
      <c r="F253" s="105">
        <v>1E-4</v>
      </c>
      <c r="G253" s="106">
        <v>1216580</v>
      </c>
      <c r="H253" s="105">
        <v>9371.0185999999994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32673.266800000001</v>
      </c>
      <c r="C254" s="105">
        <v>28.126000000000001</v>
      </c>
      <c r="D254" s="105">
        <v>275.1782</v>
      </c>
      <c r="E254" s="105">
        <v>0</v>
      </c>
      <c r="F254" s="105">
        <v>1E-4</v>
      </c>
      <c r="G254" s="106">
        <v>1660280</v>
      </c>
      <c r="H254" s="105">
        <v>12147.8303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33733.116499999996</v>
      </c>
      <c r="C255" s="105">
        <v>29.085799999999999</v>
      </c>
      <c r="D255" s="105">
        <v>275.61919999999998</v>
      </c>
      <c r="E255" s="105">
        <v>0</v>
      </c>
      <c r="F255" s="105">
        <v>1E-4</v>
      </c>
      <c r="G255" s="106">
        <v>1662910</v>
      </c>
      <c r="H255" s="105">
        <v>12515.9915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33628.132400000002</v>
      </c>
      <c r="C256" s="105">
        <v>29.1038</v>
      </c>
      <c r="D256" s="105">
        <v>255.35599999999999</v>
      </c>
      <c r="E256" s="105">
        <v>0</v>
      </c>
      <c r="F256" s="105">
        <v>1E-4</v>
      </c>
      <c r="G256" s="106">
        <v>1540580</v>
      </c>
      <c r="H256" s="105">
        <v>12417.8343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36456.013500000001</v>
      </c>
      <c r="C257" s="105">
        <v>31.723600000000001</v>
      </c>
      <c r="D257" s="105">
        <v>245.9847</v>
      </c>
      <c r="E257" s="105">
        <v>0</v>
      </c>
      <c r="F257" s="105">
        <v>1E-4</v>
      </c>
      <c r="G257" s="106">
        <v>1483920</v>
      </c>
      <c r="H257" s="105">
        <v>13367.9773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390728.09940000001</v>
      </c>
      <c r="C259" s="105">
        <v>338.0478</v>
      </c>
      <c r="D259" s="105">
        <v>2986.8960999999999</v>
      </c>
      <c r="E259" s="105">
        <v>0</v>
      </c>
      <c r="F259" s="105">
        <v>1.5E-3</v>
      </c>
      <c r="G259" s="106">
        <v>18020300</v>
      </c>
      <c r="H259" s="105">
        <v>144344.55410000001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23359.3469</v>
      </c>
      <c r="C260" s="105">
        <v>20.153400000000001</v>
      </c>
      <c r="D260" s="105">
        <v>188.6859</v>
      </c>
      <c r="E260" s="105">
        <v>0</v>
      </c>
      <c r="F260" s="105">
        <v>1E-4</v>
      </c>
      <c r="G260" s="106">
        <v>1138400</v>
      </c>
      <c r="H260" s="105">
        <v>8660.3824000000004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39205.555500000002</v>
      </c>
      <c r="C261" s="105">
        <v>34.183100000000003</v>
      </c>
      <c r="D261" s="105">
        <v>275.61919999999998</v>
      </c>
      <c r="E261" s="105">
        <v>0</v>
      </c>
      <c r="F261" s="105">
        <v>1E-4</v>
      </c>
      <c r="G261" s="106">
        <v>1662910</v>
      </c>
      <c r="H261" s="105">
        <v>14339.6445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312375000000</v>
      </c>
      <c r="C264" s="105">
        <v>232283.179</v>
      </c>
      <c r="D264" s="105" t="s">
        <v>636</v>
      </c>
      <c r="E264" s="105">
        <v>120876.129</v>
      </c>
      <c r="F264" s="105">
        <v>75091.737999999998</v>
      </c>
      <c r="G264" s="105">
        <v>15002.191999999999</v>
      </c>
      <c r="H264" s="105">
        <v>0</v>
      </c>
      <c r="I264" s="105">
        <v>18999.939999999999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2313.1799999999998</v>
      </c>
      <c r="R264" s="105">
        <v>0</v>
      </c>
      <c r="S264" s="105">
        <v>0</v>
      </c>
    </row>
    <row r="265" spans="1:19">
      <c r="A265" s="105" t="s">
        <v>597</v>
      </c>
      <c r="B265" s="106">
        <v>286934000000</v>
      </c>
      <c r="C265" s="105">
        <v>280187.36200000002</v>
      </c>
      <c r="D265" s="105" t="s">
        <v>687</v>
      </c>
      <c r="E265" s="105">
        <v>120876.129</v>
      </c>
      <c r="F265" s="105">
        <v>73092.044999999998</v>
      </c>
      <c r="G265" s="105">
        <v>16806.328000000001</v>
      </c>
      <c r="H265" s="105">
        <v>0</v>
      </c>
      <c r="I265" s="105">
        <v>66906.066000000006</v>
      </c>
      <c r="J265" s="105">
        <v>0</v>
      </c>
      <c r="K265" s="105">
        <v>0.01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2506.7840000000001</v>
      </c>
      <c r="R265" s="105">
        <v>0</v>
      </c>
      <c r="S265" s="105">
        <v>0</v>
      </c>
    </row>
    <row r="266" spans="1:19">
      <c r="A266" s="105" t="s">
        <v>598</v>
      </c>
      <c r="B266" s="106">
        <v>327486000000</v>
      </c>
      <c r="C266" s="105">
        <v>259973.17300000001</v>
      </c>
      <c r="D266" s="105" t="s">
        <v>647</v>
      </c>
      <c r="E266" s="105">
        <v>120876.129</v>
      </c>
      <c r="F266" s="105">
        <v>79091.122000000003</v>
      </c>
      <c r="G266" s="105">
        <v>14936.47</v>
      </c>
      <c r="H266" s="105">
        <v>0</v>
      </c>
      <c r="I266" s="105">
        <v>42640.622000000003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2428.8290000000002</v>
      </c>
      <c r="R266" s="105">
        <v>0</v>
      </c>
      <c r="S266" s="105">
        <v>0</v>
      </c>
    </row>
    <row r="267" spans="1:19">
      <c r="A267" s="105" t="s">
        <v>599</v>
      </c>
      <c r="B267" s="106">
        <v>307401000000</v>
      </c>
      <c r="C267" s="105">
        <v>284148.288</v>
      </c>
      <c r="D267" s="105" t="s">
        <v>736</v>
      </c>
      <c r="E267" s="105">
        <v>120876.129</v>
      </c>
      <c r="F267" s="105">
        <v>75091.737999999998</v>
      </c>
      <c r="G267" s="105">
        <v>17354.07</v>
      </c>
      <c r="H267" s="105">
        <v>0</v>
      </c>
      <c r="I267" s="105">
        <v>68313.676999999996</v>
      </c>
      <c r="J267" s="105">
        <v>0</v>
      </c>
      <c r="K267" s="105">
        <v>6.0000000000000001E-3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2512.6680000000001</v>
      </c>
      <c r="R267" s="105">
        <v>0</v>
      </c>
      <c r="S267" s="105">
        <v>0</v>
      </c>
    </row>
    <row r="268" spans="1:19">
      <c r="A268" s="105" t="s">
        <v>316</v>
      </c>
      <c r="B268" s="106">
        <v>338986000000</v>
      </c>
      <c r="C268" s="105">
        <v>305669.19500000001</v>
      </c>
      <c r="D268" s="105" t="s">
        <v>648</v>
      </c>
      <c r="E268" s="105">
        <v>120876.129</v>
      </c>
      <c r="F268" s="105">
        <v>75091.737999999998</v>
      </c>
      <c r="G268" s="105">
        <v>18002.561000000002</v>
      </c>
      <c r="H268" s="105">
        <v>0</v>
      </c>
      <c r="I268" s="105">
        <v>89110.414000000004</v>
      </c>
      <c r="J268" s="105">
        <v>0</v>
      </c>
      <c r="K268" s="105">
        <v>8.0000000000000002E-3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2588.3449999999998</v>
      </c>
      <c r="R268" s="105">
        <v>0</v>
      </c>
      <c r="S268" s="105">
        <v>0</v>
      </c>
    </row>
    <row r="269" spans="1:19">
      <c r="A269" s="105" t="s">
        <v>600</v>
      </c>
      <c r="B269" s="106">
        <v>337274000000</v>
      </c>
      <c r="C269" s="105">
        <v>312173.13400000002</v>
      </c>
      <c r="D269" s="105" t="s">
        <v>780</v>
      </c>
      <c r="E269" s="105">
        <v>120876.129</v>
      </c>
      <c r="F269" s="105">
        <v>75091.737999999998</v>
      </c>
      <c r="G269" s="105">
        <v>18245.613000000001</v>
      </c>
      <c r="H269" s="105">
        <v>0</v>
      </c>
      <c r="I269" s="105">
        <v>95361.508000000002</v>
      </c>
      <c r="J269" s="105">
        <v>0</v>
      </c>
      <c r="K269" s="105">
        <v>1.2999999999999999E-2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2598.1329999999998</v>
      </c>
      <c r="R269" s="105">
        <v>0</v>
      </c>
      <c r="S269" s="105">
        <v>0</v>
      </c>
    </row>
    <row r="270" spans="1:19">
      <c r="A270" s="105" t="s">
        <v>601</v>
      </c>
      <c r="B270" s="106">
        <v>233416000000</v>
      </c>
      <c r="C270" s="105">
        <v>217904.804</v>
      </c>
      <c r="D270" s="105" t="s">
        <v>688</v>
      </c>
      <c r="E270" s="105">
        <v>67153.404999999999</v>
      </c>
      <c r="F270" s="105">
        <v>41836.601000000002</v>
      </c>
      <c r="G270" s="105">
        <v>13095.633</v>
      </c>
      <c r="H270" s="105">
        <v>0</v>
      </c>
      <c r="I270" s="105">
        <v>93294.930999999997</v>
      </c>
      <c r="J270" s="105">
        <v>0</v>
      </c>
      <c r="K270" s="105">
        <v>0.01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2524.2249999999999</v>
      </c>
      <c r="R270" s="105">
        <v>0</v>
      </c>
      <c r="S270" s="105">
        <v>0</v>
      </c>
    </row>
    <row r="271" spans="1:19">
      <c r="A271" s="105" t="s">
        <v>602</v>
      </c>
      <c r="B271" s="106">
        <v>249444000000</v>
      </c>
      <c r="C271" s="105">
        <v>208405.484</v>
      </c>
      <c r="D271" s="105" t="s">
        <v>649</v>
      </c>
      <c r="E271" s="105">
        <v>67153.404999999999</v>
      </c>
      <c r="F271" s="105">
        <v>44636.17</v>
      </c>
      <c r="G271" s="105">
        <v>11804.273999999999</v>
      </c>
      <c r="H271" s="105">
        <v>0</v>
      </c>
      <c r="I271" s="105">
        <v>82332.225999999995</v>
      </c>
      <c r="J271" s="105">
        <v>0</v>
      </c>
      <c r="K271" s="105">
        <v>5.0000000000000001E-3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2479.4029999999998</v>
      </c>
      <c r="R271" s="105">
        <v>0</v>
      </c>
      <c r="S271" s="105">
        <v>0</v>
      </c>
    </row>
    <row r="272" spans="1:19">
      <c r="A272" s="105" t="s">
        <v>603</v>
      </c>
      <c r="B272" s="106">
        <v>340420000000</v>
      </c>
      <c r="C272" s="105">
        <v>386445.55800000002</v>
      </c>
      <c r="D272" s="105" t="s">
        <v>679</v>
      </c>
      <c r="E272" s="105">
        <v>120876.129</v>
      </c>
      <c r="F272" s="105">
        <v>73092.044999999998</v>
      </c>
      <c r="G272" s="105">
        <v>32865.436000000002</v>
      </c>
      <c r="H272" s="105">
        <v>0</v>
      </c>
      <c r="I272" s="105">
        <v>156900.649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2711.299</v>
      </c>
      <c r="R272" s="105">
        <v>0</v>
      </c>
      <c r="S272" s="105">
        <v>0</v>
      </c>
    </row>
    <row r="273" spans="1:19">
      <c r="A273" s="105" t="s">
        <v>604</v>
      </c>
      <c r="B273" s="106">
        <v>340960000000</v>
      </c>
      <c r="C273" s="105">
        <v>309411.15899999999</v>
      </c>
      <c r="D273" s="105" t="s">
        <v>813</v>
      </c>
      <c r="E273" s="105">
        <v>120876.129</v>
      </c>
      <c r="F273" s="105">
        <v>75091.737999999998</v>
      </c>
      <c r="G273" s="105">
        <v>19656.665000000001</v>
      </c>
      <c r="H273" s="105">
        <v>0</v>
      </c>
      <c r="I273" s="105">
        <v>91232.638000000006</v>
      </c>
      <c r="J273" s="105">
        <v>0</v>
      </c>
      <c r="K273" s="105">
        <v>8.0000000000000002E-3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2553.98</v>
      </c>
      <c r="R273" s="105">
        <v>0</v>
      </c>
      <c r="S273" s="105">
        <v>0</v>
      </c>
    </row>
    <row r="274" spans="1:19">
      <c r="A274" s="105" t="s">
        <v>605</v>
      </c>
      <c r="B274" s="106">
        <v>315878000000</v>
      </c>
      <c r="C274" s="105">
        <v>253036.54199999999</v>
      </c>
      <c r="D274" s="105" t="s">
        <v>689</v>
      </c>
      <c r="E274" s="105">
        <v>120876.129</v>
      </c>
      <c r="F274" s="105">
        <v>79091.122000000003</v>
      </c>
      <c r="G274" s="105">
        <v>14699.393</v>
      </c>
      <c r="H274" s="105">
        <v>0</v>
      </c>
      <c r="I274" s="105">
        <v>35961.669000000002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2408.2269999999999</v>
      </c>
      <c r="R274" s="105">
        <v>0</v>
      </c>
      <c r="S274" s="105">
        <v>0</v>
      </c>
    </row>
    <row r="275" spans="1:19">
      <c r="A275" s="105" t="s">
        <v>606</v>
      </c>
      <c r="B275" s="106">
        <v>304259000000</v>
      </c>
      <c r="C275" s="105">
        <v>237360.802</v>
      </c>
      <c r="D275" s="105" t="s">
        <v>650</v>
      </c>
      <c r="E275" s="105">
        <v>120876.129</v>
      </c>
      <c r="F275" s="105">
        <v>75091.737999999998</v>
      </c>
      <c r="G275" s="105">
        <v>13731.903</v>
      </c>
      <c r="H275" s="105">
        <v>0</v>
      </c>
      <c r="I275" s="105">
        <v>25307.269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2353.7629999999999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3694830000000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233416000000</v>
      </c>
      <c r="C278" s="105">
        <v>208405.484</v>
      </c>
      <c r="D278" s="105"/>
      <c r="E278" s="105">
        <v>67153.404999999999</v>
      </c>
      <c r="F278" s="105">
        <v>41836.601000000002</v>
      </c>
      <c r="G278" s="105">
        <v>11804.273999999999</v>
      </c>
      <c r="H278" s="105">
        <v>0</v>
      </c>
      <c r="I278" s="105">
        <v>18999.939999999999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2313.1799999999998</v>
      </c>
      <c r="R278" s="105">
        <v>0</v>
      </c>
      <c r="S278" s="105">
        <v>0</v>
      </c>
    </row>
    <row r="279" spans="1:19">
      <c r="A279" s="105" t="s">
        <v>609</v>
      </c>
      <c r="B279" s="106">
        <v>340960000000</v>
      </c>
      <c r="C279" s="105">
        <v>386445.55800000002</v>
      </c>
      <c r="D279" s="105"/>
      <c r="E279" s="105">
        <v>120876.129</v>
      </c>
      <c r="F279" s="105">
        <v>79091.122000000003</v>
      </c>
      <c r="G279" s="105">
        <v>32865.436000000002</v>
      </c>
      <c r="H279" s="105">
        <v>0</v>
      </c>
      <c r="I279" s="105">
        <v>156900.649</v>
      </c>
      <c r="J279" s="105">
        <v>0</v>
      </c>
      <c r="K279" s="105">
        <v>1.2999999999999999E-2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2711.299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151272.22</v>
      </c>
      <c r="C282" s="105">
        <v>11546.92</v>
      </c>
      <c r="D282" s="105">
        <v>0</v>
      </c>
      <c r="E282" s="105">
        <v>162819.14000000001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22.02</v>
      </c>
      <c r="C283" s="105">
        <v>1.68</v>
      </c>
      <c r="D283" s="105">
        <v>0</v>
      </c>
      <c r="E283" s="105">
        <v>23.7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22.02</v>
      </c>
      <c r="C284" s="105">
        <v>1.68</v>
      </c>
      <c r="D284" s="105">
        <v>0</v>
      </c>
      <c r="E284" s="105">
        <v>23.7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9"/>
  <dimension ref="A1:S294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6838.14</v>
      </c>
      <c r="C2" s="105">
        <v>995.22</v>
      </c>
      <c r="D2" s="105">
        <v>995.22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6838.14</v>
      </c>
      <c r="C3" s="105">
        <v>995.22</v>
      </c>
      <c r="D3" s="105">
        <v>995.22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17754.669999999998</v>
      </c>
      <c r="C4" s="105">
        <v>2584</v>
      </c>
      <c r="D4" s="105">
        <v>2584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17754.669999999998</v>
      </c>
      <c r="C5" s="105">
        <v>2584</v>
      </c>
      <c r="D5" s="105">
        <v>2584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2327.7399999999998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667.31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123.62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197.59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2.84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134.58000000000001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69.02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4141.47</v>
      </c>
      <c r="C28" s="105">
        <v>2696.66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1.0109999999999999</v>
      </c>
      <c r="E61" s="105">
        <v>1.1910000000000001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0.48899999999999999</v>
      </c>
      <c r="E63" s="105">
        <v>0.53900000000000003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1.0109999999999999</v>
      </c>
      <c r="E64" s="105">
        <v>1.1910000000000001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1.0109999999999999</v>
      </c>
      <c r="E65" s="105">
        <v>1.1910000000000001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0.48899999999999999</v>
      </c>
      <c r="E67" s="105">
        <v>0.53900000000000003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1.0109999999999999</v>
      </c>
      <c r="E68" s="105">
        <v>1.1910000000000001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0.48899999999999999</v>
      </c>
      <c r="E70" s="105">
        <v>0.53900000000000003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1.0109999999999999</v>
      </c>
      <c r="E71" s="105">
        <v>1.1910000000000001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1.0109999999999999</v>
      </c>
      <c r="E72" s="105">
        <v>1.1910000000000001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0.48899999999999999</v>
      </c>
      <c r="E74" s="105">
        <v>0.53900000000000003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1.0109999999999999</v>
      </c>
      <c r="E75" s="105">
        <v>1.1910000000000001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1.0109999999999999</v>
      </c>
      <c r="E76" s="105">
        <v>1.1910000000000001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0.48899999999999999</v>
      </c>
      <c r="E78" s="105">
        <v>0.53900000000000003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1.0109999999999999</v>
      </c>
      <c r="E79" s="105">
        <v>1.1910000000000001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1.0109999999999999</v>
      </c>
      <c r="E80" s="105">
        <v>1.1910000000000001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0.48899999999999999</v>
      </c>
      <c r="E82" s="105">
        <v>0.53900000000000003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1.0109999999999999</v>
      </c>
      <c r="E83" s="105">
        <v>1.1910000000000001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1.0109999999999999</v>
      </c>
      <c r="E84" s="105">
        <v>1.1910000000000001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0.48899999999999999</v>
      </c>
      <c r="E86" s="105">
        <v>0.53900000000000003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1.0109999999999999</v>
      </c>
      <c r="E87" s="105">
        <v>1.1910000000000001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1.0109999999999999</v>
      </c>
      <c r="E88" s="105">
        <v>1.1910000000000001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0.48899999999999999</v>
      </c>
      <c r="E90" s="105">
        <v>0.53900000000000003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1.0109999999999999</v>
      </c>
      <c r="E91" s="105">
        <v>1.1910000000000001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1.0109999999999999</v>
      </c>
      <c r="E92" s="105">
        <v>1.1910000000000001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0.48899999999999999</v>
      </c>
      <c r="E94" s="105">
        <v>0.53900000000000003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1.0109999999999999</v>
      </c>
      <c r="E95" s="105">
        <v>1.1910000000000001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0.48899999999999999</v>
      </c>
      <c r="E97" s="105">
        <v>0.53900000000000003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1.0109999999999999</v>
      </c>
      <c r="E98" s="105">
        <v>1.1910000000000001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0.48899999999999999</v>
      </c>
      <c r="E100" s="105">
        <v>0.53900000000000003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1.0109999999999999</v>
      </c>
      <c r="E101" s="105">
        <v>1.1910000000000001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0.48899999999999999</v>
      </c>
      <c r="E103" s="105">
        <v>0.53900000000000003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1.0109999999999999</v>
      </c>
      <c r="E104" s="105">
        <v>1.1910000000000001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0.48899999999999999</v>
      </c>
      <c r="E106" s="105">
        <v>0.53900000000000003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1.0109999999999999</v>
      </c>
      <c r="E107" s="105">
        <v>1.1910000000000001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0.48899999999999999</v>
      </c>
      <c r="E109" s="105">
        <v>0.53900000000000003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1.0109999999999999</v>
      </c>
      <c r="E110" s="105">
        <v>1.1910000000000001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1.0109999999999999</v>
      </c>
      <c r="E111" s="105">
        <v>1.1910000000000001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0.48899999999999999</v>
      </c>
      <c r="E113" s="105">
        <v>0.53900000000000003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1.0109999999999999</v>
      </c>
      <c r="E114" s="105">
        <v>1.1910000000000001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0.48899999999999999</v>
      </c>
      <c r="E116" s="105">
        <v>0.53900000000000003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1.0109999999999999</v>
      </c>
      <c r="E117" s="105">
        <v>1.1910000000000001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0.48899999999999999</v>
      </c>
      <c r="E119" s="105">
        <v>0.53900000000000003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0.48899999999999999</v>
      </c>
      <c r="E121" s="105">
        <v>0.53900000000000003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1.0109999999999999</v>
      </c>
      <c r="E122" s="105">
        <v>1.1910000000000001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0.48899999999999999</v>
      </c>
      <c r="E124" s="105">
        <v>0.53900000000000003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1.0109999999999999</v>
      </c>
      <c r="E125" s="105">
        <v>1.1910000000000001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0.48899999999999999</v>
      </c>
      <c r="E127" s="105">
        <v>0.53900000000000003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1.0109999999999999</v>
      </c>
      <c r="E128" s="105">
        <v>1.1910000000000001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0.48899999999999999</v>
      </c>
      <c r="E130" s="105">
        <v>0.53900000000000003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1.0109999999999999</v>
      </c>
      <c r="E131" s="105">
        <v>1.1910000000000001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0.48899999999999999</v>
      </c>
      <c r="E133" s="105">
        <v>0.53900000000000003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1.0109999999999999</v>
      </c>
      <c r="E134" s="105">
        <v>1.1910000000000001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0.48899999999999999</v>
      </c>
      <c r="E136" s="105">
        <v>0.53900000000000003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1.0109999999999999</v>
      </c>
      <c r="E137" s="105">
        <v>1.1910000000000001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0.48899999999999999</v>
      </c>
      <c r="E139" s="105">
        <v>0.53900000000000003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1.0109999999999999</v>
      </c>
      <c r="E140" s="105">
        <v>1.1910000000000001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1.0109999999999999</v>
      </c>
      <c r="E141" s="105">
        <v>1.1910000000000001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0.48899999999999999</v>
      </c>
      <c r="E143" s="105">
        <v>0.53900000000000003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676864.27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20636.68</v>
      </c>
      <c r="D187" s="105">
        <v>13952.12</v>
      </c>
      <c r="E187" s="105">
        <v>6684.57</v>
      </c>
      <c r="F187" s="105">
        <v>0.68</v>
      </c>
      <c r="G187" s="105">
        <v>3.31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30990.3</v>
      </c>
      <c r="D188" s="105">
        <v>20952.02</v>
      </c>
      <c r="E188" s="105">
        <v>10038.280000000001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207109.52</v>
      </c>
      <c r="D190" s="105">
        <v>143002.76999999999</v>
      </c>
      <c r="E190" s="105">
        <v>64106.75</v>
      </c>
      <c r="F190" s="105">
        <v>0.69</v>
      </c>
      <c r="G190" s="105">
        <v>3.37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217325.56</v>
      </c>
      <c r="D191" s="105">
        <v>146930.16</v>
      </c>
      <c r="E191" s="105">
        <v>70395.39</v>
      </c>
      <c r="F191" s="105">
        <v>0.68</v>
      </c>
      <c r="G191" s="105">
        <v>3.31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165739.45000000001</v>
      </c>
      <c r="D192" s="105">
        <v>112053.66</v>
      </c>
      <c r="E192" s="105">
        <v>53685.79</v>
      </c>
      <c r="F192" s="105">
        <v>0.68</v>
      </c>
      <c r="G192" s="105">
        <v>3.31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174622.26</v>
      </c>
      <c r="D193" s="105">
        <v>118195.82</v>
      </c>
      <c r="E193" s="105">
        <v>56426.43</v>
      </c>
      <c r="F193" s="105">
        <v>0.68</v>
      </c>
      <c r="G193" s="105">
        <v>3.31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11510.42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9645.57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12351.32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12181.61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12196.31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11674.01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11684.62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11841.62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10059.99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9993.64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10089.41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22375.43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10229.4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22249.84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6361.52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35041.360000000001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34230.75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34379.65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25510.45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25554.38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17596.48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25400.62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51005.05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69821.2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139087.26999999999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59649.39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68075.520000000004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52396.73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54456.1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0.83</v>
      </c>
      <c r="F230" s="105">
        <v>963.93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1.25</v>
      </c>
      <c r="F231" s="105">
        <v>1421.69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8.83</v>
      </c>
      <c r="F233" s="105">
        <v>16564.740000000002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8.75</v>
      </c>
      <c r="F234" s="105">
        <v>16418.099999999999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6.67</v>
      </c>
      <c r="F235" s="105">
        <v>12520.97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7.05</v>
      </c>
      <c r="F236" s="105">
        <v>13234.15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3727.1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89309.432400000005</v>
      </c>
      <c r="C246" s="105">
        <v>140.78739999999999</v>
      </c>
      <c r="D246" s="105">
        <v>330.13040000000001</v>
      </c>
      <c r="E246" s="105">
        <v>0</v>
      </c>
      <c r="F246" s="105">
        <v>1.4E-3</v>
      </c>
      <c r="G246" s="105">
        <v>20521.473999999998</v>
      </c>
      <c r="H246" s="105">
        <v>36370.896200000003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74456.408200000005</v>
      </c>
      <c r="C247" s="105">
        <v>121.18600000000001</v>
      </c>
      <c r="D247" s="105">
        <v>296.27949999999998</v>
      </c>
      <c r="E247" s="105">
        <v>0</v>
      </c>
      <c r="F247" s="105">
        <v>1.1999999999999999E-3</v>
      </c>
      <c r="G247" s="105">
        <v>18419.071100000001</v>
      </c>
      <c r="H247" s="105">
        <v>30670.7019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72722.281099999993</v>
      </c>
      <c r="C248" s="105">
        <v>127.48560000000001</v>
      </c>
      <c r="D248" s="105">
        <v>339.74700000000001</v>
      </c>
      <c r="E248" s="105">
        <v>0</v>
      </c>
      <c r="F248" s="105">
        <v>1.4E-3</v>
      </c>
      <c r="G248" s="105">
        <v>21125.4041</v>
      </c>
      <c r="H248" s="105">
        <v>30790.458900000001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59286.4228</v>
      </c>
      <c r="C249" s="105">
        <v>111.0844</v>
      </c>
      <c r="D249" s="105">
        <v>316.46969999999999</v>
      </c>
      <c r="E249" s="105">
        <v>0</v>
      </c>
      <c r="F249" s="105">
        <v>1.2999999999999999E-3</v>
      </c>
      <c r="G249" s="105">
        <v>19680.730500000001</v>
      </c>
      <c r="H249" s="105">
        <v>25755.746800000001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65258.683599999997</v>
      </c>
      <c r="C250" s="105">
        <v>126.5643</v>
      </c>
      <c r="D250" s="105">
        <v>372.03559999999999</v>
      </c>
      <c r="E250" s="105">
        <v>0</v>
      </c>
      <c r="F250" s="105">
        <v>1.5E-3</v>
      </c>
      <c r="G250" s="105">
        <v>23137.705699999999</v>
      </c>
      <c r="H250" s="105">
        <v>28742.5128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77544.046000000002</v>
      </c>
      <c r="C251" s="105">
        <v>153.03729999999999</v>
      </c>
      <c r="D251" s="105">
        <v>456.68630000000002</v>
      </c>
      <c r="E251" s="105">
        <v>0</v>
      </c>
      <c r="F251" s="105">
        <v>1.8E-3</v>
      </c>
      <c r="G251" s="105">
        <v>28403.1368</v>
      </c>
      <c r="H251" s="105">
        <v>34395.458500000001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57722.5262</v>
      </c>
      <c r="C252" s="105">
        <v>114.1463</v>
      </c>
      <c r="D252" s="105">
        <v>341.20769999999999</v>
      </c>
      <c r="E252" s="105">
        <v>0</v>
      </c>
      <c r="F252" s="105">
        <v>1.4E-3</v>
      </c>
      <c r="G252" s="105">
        <v>21221.1348</v>
      </c>
      <c r="H252" s="105">
        <v>25624.250400000001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60921.868600000002</v>
      </c>
      <c r="C253" s="105">
        <v>120.36060000000001</v>
      </c>
      <c r="D253" s="105">
        <v>359.49900000000002</v>
      </c>
      <c r="E253" s="105">
        <v>0</v>
      </c>
      <c r="F253" s="105">
        <v>1.5E-3</v>
      </c>
      <c r="G253" s="105">
        <v>22358.712599999999</v>
      </c>
      <c r="H253" s="105">
        <v>27034.2294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65638.986000000004</v>
      </c>
      <c r="C254" s="105">
        <v>128.97720000000001</v>
      </c>
      <c r="D254" s="105">
        <v>383.45429999999999</v>
      </c>
      <c r="E254" s="105">
        <v>0</v>
      </c>
      <c r="F254" s="105">
        <v>1.5E-3</v>
      </c>
      <c r="G254" s="105">
        <v>23848.378000000001</v>
      </c>
      <c r="H254" s="105">
        <v>29063.203000000001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65381.974600000001</v>
      </c>
      <c r="C255" s="105">
        <v>123.98779999999999</v>
      </c>
      <c r="D255" s="105">
        <v>357.19200000000001</v>
      </c>
      <c r="E255" s="105">
        <v>0</v>
      </c>
      <c r="F255" s="105">
        <v>1.5E-3</v>
      </c>
      <c r="G255" s="105">
        <v>22213.679599999999</v>
      </c>
      <c r="H255" s="105">
        <v>28539.366300000002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66795.688299999994</v>
      </c>
      <c r="C256" s="105">
        <v>119.55200000000001</v>
      </c>
      <c r="D256" s="105">
        <v>325.6198</v>
      </c>
      <c r="E256" s="105">
        <v>0</v>
      </c>
      <c r="F256" s="105">
        <v>1.2999999999999999E-3</v>
      </c>
      <c r="G256" s="105">
        <v>20247.9097</v>
      </c>
      <c r="H256" s="105">
        <v>28505.721399999999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81639.685700000002</v>
      </c>
      <c r="C257" s="105">
        <v>132.3329</v>
      </c>
      <c r="D257" s="105">
        <v>321.85599999999999</v>
      </c>
      <c r="E257" s="105">
        <v>0</v>
      </c>
      <c r="F257" s="105">
        <v>1.4E-3</v>
      </c>
      <c r="G257" s="105">
        <v>20008.863799999999</v>
      </c>
      <c r="H257" s="105">
        <v>33579.893300000003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836678.00349999999</v>
      </c>
      <c r="C259" s="105">
        <v>1519.5016000000001</v>
      </c>
      <c r="D259" s="105">
        <v>4200.1773999999996</v>
      </c>
      <c r="E259" s="105">
        <v>0</v>
      </c>
      <c r="F259" s="105">
        <v>1.72E-2</v>
      </c>
      <c r="G259" s="105">
        <v>261186.20079999999</v>
      </c>
      <c r="H259" s="105">
        <v>359072.43900000001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57722.5262</v>
      </c>
      <c r="C260" s="105">
        <v>111.0844</v>
      </c>
      <c r="D260" s="105">
        <v>296.27949999999998</v>
      </c>
      <c r="E260" s="105">
        <v>0</v>
      </c>
      <c r="F260" s="105">
        <v>1.1999999999999999E-3</v>
      </c>
      <c r="G260" s="105">
        <v>18419.071100000001</v>
      </c>
      <c r="H260" s="105">
        <v>25624.250400000001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89309.432400000005</v>
      </c>
      <c r="C261" s="105">
        <v>153.03729999999999</v>
      </c>
      <c r="D261" s="105">
        <v>456.68630000000002</v>
      </c>
      <c r="E261" s="105">
        <v>0</v>
      </c>
      <c r="F261" s="105">
        <v>1.8E-3</v>
      </c>
      <c r="G261" s="105">
        <v>28403.1368</v>
      </c>
      <c r="H261" s="105">
        <v>36370.896200000003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325397000000</v>
      </c>
      <c r="C264" s="105">
        <v>237422.462</v>
      </c>
      <c r="D264" s="105" t="s">
        <v>814</v>
      </c>
      <c r="E264" s="105">
        <v>120876.129</v>
      </c>
      <c r="F264" s="105">
        <v>79091.122000000003</v>
      </c>
      <c r="G264" s="105">
        <v>10025.525</v>
      </c>
      <c r="H264" s="105">
        <v>0</v>
      </c>
      <c r="I264" s="105">
        <v>23987.151999999998</v>
      </c>
      <c r="J264" s="105">
        <v>0</v>
      </c>
      <c r="K264" s="105">
        <v>1.9059999999999999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3440.6280000000002</v>
      </c>
      <c r="R264" s="105">
        <v>0</v>
      </c>
      <c r="S264" s="105">
        <v>0</v>
      </c>
    </row>
    <row r="265" spans="1:19">
      <c r="A265" s="105" t="s">
        <v>597</v>
      </c>
      <c r="B265" s="106">
        <v>292060000000</v>
      </c>
      <c r="C265" s="105">
        <v>229695.77</v>
      </c>
      <c r="D265" s="105" t="s">
        <v>815</v>
      </c>
      <c r="E265" s="105">
        <v>120876.129</v>
      </c>
      <c r="F265" s="105">
        <v>75091.737999999998</v>
      </c>
      <c r="G265" s="105">
        <v>10656.637000000001</v>
      </c>
      <c r="H265" s="105">
        <v>0</v>
      </c>
      <c r="I265" s="105">
        <v>20753.633999999998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2317.6320000000001</v>
      </c>
      <c r="R265" s="105">
        <v>0</v>
      </c>
      <c r="S265" s="105">
        <v>0</v>
      </c>
    </row>
    <row r="266" spans="1:19">
      <c r="A266" s="105" t="s">
        <v>598</v>
      </c>
      <c r="B266" s="106">
        <v>334973000000</v>
      </c>
      <c r="C266" s="105">
        <v>300934.64500000002</v>
      </c>
      <c r="D266" s="105" t="s">
        <v>690</v>
      </c>
      <c r="E266" s="105">
        <v>120876.129</v>
      </c>
      <c r="F266" s="105">
        <v>73092.044999999998</v>
      </c>
      <c r="G266" s="105">
        <v>15062.529</v>
      </c>
      <c r="H266" s="105">
        <v>0</v>
      </c>
      <c r="I266" s="105">
        <v>89324.955000000002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2578.9870000000001</v>
      </c>
      <c r="R266" s="105">
        <v>0</v>
      </c>
      <c r="S266" s="105">
        <v>0</v>
      </c>
    </row>
    <row r="267" spans="1:19">
      <c r="A267" s="105" t="s">
        <v>599</v>
      </c>
      <c r="B267" s="106">
        <v>312066000000</v>
      </c>
      <c r="C267" s="105">
        <v>307406.07799999998</v>
      </c>
      <c r="D267" s="105" t="s">
        <v>671</v>
      </c>
      <c r="E267" s="105">
        <v>120876.129</v>
      </c>
      <c r="F267" s="105">
        <v>73092.044999999998</v>
      </c>
      <c r="G267" s="105">
        <v>18818.276000000002</v>
      </c>
      <c r="H267" s="105">
        <v>0</v>
      </c>
      <c r="I267" s="105">
        <v>92060.72</v>
      </c>
      <c r="J267" s="105">
        <v>0</v>
      </c>
      <c r="K267" s="105">
        <v>8.0000000000000002E-3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2558.9</v>
      </c>
      <c r="R267" s="105">
        <v>0</v>
      </c>
      <c r="S267" s="105">
        <v>0</v>
      </c>
    </row>
    <row r="268" spans="1:19">
      <c r="A268" s="105" t="s">
        <v>316</v>
      </c>
      <c r="B268" s="106">
        <v>366881000000</v>
      </c>
      <c r="C268" s="105">
        <v>380503.26699999999</v>
      </c>
      <c r="D268" s="105" t="s">
        <v>781</v>
      </c>
      <c r="E268" s="105">
        <v>120876.129</v>
      </c>
      <c r="F268" s="105">
        <v>75091.737999999998</v>
      </c>
      <c r="G268" s="105">
        <v>21781.633999999998</v>
      </c>
      <c r="H268" s="105">
        <v>0</v>
      </c>
      <c r="I268" s="105">
        <v>160131.52299999999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2622.2429999999999</v>
      </c>
      <c r="R268" s="105">
        <v>0</v>
      </c>
      <c r="S268" s="105">
        <v>0</v>
      </c>
    </row>
    <row r="269" spans="1:19">
      <c r="A269" s="105" t="s">
        <v>600</v>
      </c>
      <c r="B269" s="106">
        <v>450372000000</v>
      </c>
      <c r="C269" s="105">
        <v>493671.68900000001</v>
      </c>
      <c r="D269" s="105" t="s">
        <v>782</v>
      </c>
      <c r="E269" s="105">
        <v>120876.129</v>
      </c>
      <c r="F269" s="105">
        <v>73092.044999999998</v>
      </c>
      <c r="G269" s="105">
        <v>44571.201000000001</v>
      </c>
      <c r="H269" s="105">
        <v>0</v>
      </c>
      <c r="I269" s="105">
        <v>252404.266</v>
      </c>
      <c r="J269" s="105">
        <v>0</v>
      </c>
      <c r="K269" s="105">
        <v>1E-3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2728.047</v>
      </c>
      <c r="R269" s="105">
        <v>0</v>
      </c>
      <c r="S269" s="105">
        <v>0</v>
      </c>
    </row>
    <row r="270" spans="1:19">
      <c r="A270" s="105" t="s">
        <v>601</v>
      </c>
      <c r="B270" s="106">
        <v>336491000000</v>
      </c>
      <c r="C270" s="105">
        <v>367661.141</v>
      </c>
      <c r="D270" s="105" t="s">
        <v>783</v>
      </c>
      <c r="E270" s="105">
        <v>67153.404999999999</v>
      </c>
      <c r="F270" s="105">
        <v>41836.601000000002</v>
      </c>
      <c r="G270" s="105">
        <v>22515.119999999999</v>
      </c>
      <c r="H270" s="105">
        <v>0</v>
      </c>
      <c r="I270" s="105">
        <v>233548.902</v>
      </c>
      <c r="J270" s="105">
        <v>0</v>
      </c>
      <c r="K270" s="105">
        <v>3.0000000000000001E-3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2607.1109999999999</v>
      </c>
      <c r="R270" s="105">
        <v>0</v>
      </c>
      <c r="S270" s="105">
        <v>0</v>
      </c>
    </row>
    <row r="271" spans="1:19">
      <c r="A271" s="105" t="s">
        <v>602</v>
      </c>
      <c r="B271" s="106">
        <v>354529000000</v>
      </c>
      <c r="C271" s="105">
        <v>374030.11099999998</v>
      </c>
      <c r="D271" s="105" t="s">
        <v>776</v>
      </c>
      <c r="E271" s="105">
        <v>67153.404999999999</v>
      </c>
      <c r="F271" s="105">
        <v>40636.785000000003</v>
      </c>
      <c r="G271" s="105">
        <v>22825.505000000001</v>
      </c>
      <c r="H271" s="105">
        <v>0</v>
      </c>
      <c r="I271" s="105">
        <v>240833.70300000001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2580.7130000000002</v>
      </c>
      <c r="R271" s="105">
        <v>0</v>
      </c>
      <c r="S271" s="105">
        <v>0</v>
      </c>
    </row>
    <row r="272" spans="1:19">
      <c r="A272" s="105" t="s">
        <v>603</v>
      </c>
      <c r="B272" s="106">
        <v>378150000000</v>
      </c>
      <c r="C272" s="105">
        <v>435920.78499999997</v>
      </c>
      <c r="D272" s="105" t="s">
        <v>686</v>
      </c>
      <c r="E272" s="105">
        <v>120876.129</v>
      </c>
      <c r="F272" s="105">
        <v>73092.044999999998</v>
      </c>
      <c r="G272" s="105">
        <v>42111.525999999998</v>
      </c>
      <c r="H272" s="105">
        <v>0</v>
      </c>
      <c r="I272" s="105">
        <v>197135.65299999999</v>
      </c>
      <c r="J272" s="105">
        <v>0</v>
      </c>
      <c r="K272" s="105">
        <v>2.8000000000000001E-2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2705.404</v>
      </c>
      <c r="R272" s="105">
        <v>0</v>
      </c>
      <c r="S272" s="105">
        <v>0</v>
      </c>
    </row>
    <row r="273" spans="1:19">
      <c r="A273" s="105" t="s">
        <v>604</v>
      </c>
      <c r="B273" s="106">
        <v>352229000000</v>
      </c>
      <c r="C273" s="105">
        <v>364323.40700000001</v>
      </c>
      <c r="D273" s="105" t="s">
        <v>816</v>
      </c>
      <c r="E273" s="105">
        <v>120876.129</v>
      </c>
      <c r="F273" s="105">
        <v>73092.044999999998</v>
      </c>
      <c r="G273" s="105">
        <v>30394.082999999999</v>
      </c>
      <c r="H273" s="105">
        <v>0</v>
      </c>
      <c r="I273" s="105">
        <v>137363.147</v>
      </c>
      <c r="J273" s="105">
        <v>0</v>
      </c>
      <c r="K273" s="105">
        <v>8.9999999999999993E-3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2597.9949999999999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321059000000</v>
      </c>
      <c r="C274" s="105">
        <v>325515.69099999999</v>
      </c>
      <c r="D274" s="105" t="s">
        <v>691</v>
      </c>
      <c r="E274" s="105">
        <v>120876.129</v>
      </c>
      <c r="F274" s="105">
        <v>75091.737999999998</v>
      </c>
      <c r="G274" s="105">
        <v>19986.973999999998</v>
      </c>
      <c r="H274" s="105">
        <v>0</v>
      </c>
      <c r="I274" s="105">
        <v>106999.04300000001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2561.8069999999998</v>
      </c>
      <c r="R274" s="105">
        <v>0</v>
      </c>
      <c r="S274" s="105">
        <v>0</v>
      </c>
    </row>
    <row r="275" spans="1:19">
      <c r="A275" s="105" t="s">
        <v>606</v>
      </c>
      <c r="B275" s="106">
        <v>317269000000</v>
      </c>
      <c r="C275" s="105">
        <v>214191.65100000001</v>
      </c>
      <c r="D275" s="105" t="s">
        <v>817</v>
      </c>
      <c r="E275" s="105">
        <v>120876.129</v>
      </c>
      <c r="F275" s="105">
        <v>79091.122000000003</v>
      </c>
      <c r="G275" s="105">
        <v>10674.816999999999</v>
      </c>
      <c r="H275" s="105">
        <v>0</v>
      </c>
      <c r="I275" s="105">
        <v>0</v>
      </c>
      <c r="J275" s="105">
        <v>0</v>
      </c>
      <c r="K275" s="105">
        <v>66.132999999999996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3483.4490000000001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4141470000000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292060000000</v>
      </c>
      <c r="C278" s="105">
        <v>214191.65100000001</v>
      </c>
      <c r="D278" s="105"/>
      <c r="E278" s="105">
        <v>67153.404999999999</v>
      </c>
      <c r="F278" s="105">
        <v>40636.785000000003</v>
      </c>
      <c r="G278" s="105">
        <v>10025.525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2317.6320000000001</v>
      </c>
      <c r="R278" s="105">
        <v>0</v>
      </c>
      <c r="S278" s="105">
        <v>0</v>
      </c>
    </row>
    <row r="279" spans="1:19">
      <c r="A279" s="105" t="s">
        <v>609</v>
      </c>
      <c r="B279" s="106">
        <v>450372000000</v>
      </c>
      <c r="C279" s="105">
        <v>493671.68900000001</v>
      </c>
      <c r="D279" s="105"/>
      <c r="E279" s="105">
        <v>120876.129</v>
      </c>
      <c r="F279" s="105">
        <v>79091.122000000003</v>
      </c>
      <c r="G279" s="105">
        <v>44571.201000000001</v>
      </c>
      <c r="H279" s="105">
        <v>0</v>
      </c>
      <c r="I279" s="105">
        <v>252404.266</v>
      </c>
      <c r="J279" s="105">
        <v>0</v>
      </c>
      <c r="K279" s="105">
        <v>66.132999999999996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3483.4490000000001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90842.7</v>
      </c>
      <c r="C282" s="105">
        <v>26202.31</v>
      </c>
      <c r="D282" s="105">
        <v>0</v>
      </c>
      <c r="E282" s="105">
        <v>117045.01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13.22</v>
      </c>
      <c r="C283" s="105">
        <v>3.81</v>
      </c>
      <c r="D283" s="105">
        <v>0</v>
      </c>
      <c r="E283" s="105">
        <v>17.03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13.22</v>
      </c>
      <c r="C284" s="105">
        <v>3.81</v>
      </c>
      <c r="D284" s="105">
        <v>0</v>
      </c>
      <c r="E284" s="105">
        <v>17.03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8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5874.01</v>
      </c>
      <c r="C2" s="105">
        <v>854.9</v>
      </c>
      <c r="D2" s="105">
        <v>854.9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5874.01</v>
      </c>
      <c r="C3" s="105">
        <v>854.9</v>
      </c>
      <c r="D3" s="105">
        <v>854.9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15269.61</v>
      </c>
      <c r="C4" s="105">
        <v>2222.33</v>
      </c>
      <c r="D4" s="105">
        <v>2222.33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15269.61</v>
      </c>
      <c r="C5" s="105">
        <v>2222.33</v>
      </c>
      <c r="D5" s="105">
        <v>2222.33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1530.24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460.01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123.66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242.22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2.02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131.35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69.05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3978.07</v>
      </c>
      <c r="C28" s="105">
        <v>1895.94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1.0449999999999999</v>
      </c>
      <c r="E61" s="105">
        <v>1.238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0.50600000000000001</v>
      </c>
      <c r="E63" s="105">
        <v>0.56000000000000005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1.0449999999999999</v>
      </c>
      <c r="E64" s="105">
        <v>1.238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1.0449999999999999</v>
      </c>
      <c r="E65" s="105">
        <v>1.238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0.50600000000000001</v>
      </c>
      <c r="E67" s="105">
        <v>0.56000000000000005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1.0449999999999999</v>
      </c>
      <c r="E68" s="105">
        <v>1.238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0.50600000000000001</v>
      </c>
      <c r="E70" s="105">
        <v>0.56000000000000005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1.0449999999999999</v>
      </c>
      <c r="E71" s="105">
        <v>1.238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1.0449999999999999</v>
      </c>
      <c r="E72" s="105">
        <v>1.238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0.50600000000000001</v>
      </c>
      <c r="E74" s="105">
        <v>0.56000000000000005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1.0449999999999999</v>
      </c>
      <c r="E75" s="105">
        <v>1.238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1.0449999999999999</v>
      </c>
      <c r="E76" s="105">
        <v>1.238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0.50600000000000001</v>
      </c>
      <c r="E78" s="105">
        <v>0.56000000000000005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1.0449999999999999</v>
      </c>
      <c r="E79" s="105">
        <v>1.238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1.0449999999999999</v>
      </c>
      <c r="E80" s="105">
        <v>1.238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0.50600000000000001</v>
      </c>
      <c r="E82" s="105">
        <v>0.56000000000000005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1.0449999999999999</v>
      </c>
      <c r="E83" s="105">
        <v>1.238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1.0449999999999999</v>
      </c>
      <c r="E84" s="105">
        <v>1.238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0.50600000000000001</v>
      </c>
      <c r="E86" s="105">
        <v>0.56000000000000005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1.0449999999999999</v>
      </c>
      <c r="E87" s="105">
        <v>1.238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1.0449999999999999</v>
      </c>
      <c r="E88" s="105">
        <v>1.238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0.50600000000000001</v>
      </c>
      <c r="E90" s="105">
        <v>0.56000000000000005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1.0449999999999999</v>
      </c>
      <c r="E91" s="105">
        <v>1.238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1.0449999999999999</v>
      </c>
      <c r="E92" s="105">
        <v>1.238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0.50600000000000001</v>
      </c>
      <c r="E94" s="105">
        <v>0.56000000000000005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1.0449999999999999</v>
      </c>
      <c r="E95" s="105">
        <v>1.238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0.50600000000000001</v>
      </c>
      <c r="E97" s="105">
        <v>0.56000000000000005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1.0449999999999999</v>
      </c>
      <c r="E98" s="105">
        <v>1.238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0.50600000000000001</v>
      </c>
      <c r="E100" s="105">
        <v>0.56000000000000005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1.0449999999999999</v>
      </c>
      <c r="E101" s="105">
        <v>1.238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0.50600000000000001</v>
      </c>
      <c r="E103" s="105">
        <v>0.56000000000000005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1.0449999999999999</v>
      </c>
      <c r="E104" s="105">
        <v>1.238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0.50600000000000001</v>
      </c>
      <c r="E106" s="105">
        <v>0.56000000000000005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1.0449999999999999</v>
      </c>
      <c r="E107" s="105">
        <v>1.238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0.50600000000000001</v>
      </c>
      <c r="E109" s="105">
        <v>0.56000000000000005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1.0449999999999999</v>
      </c>
      <c r="E110" s="105">
        <v>1.238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1.0449999999999999</v>
      </c>
      <c r="E111" s="105">
        <v>1.238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0.50600000000000001</v>
      </c>
      <c r="E113" s="105">
        <v>0.56000000000000005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1.0449999999999999</v>
      </c>
      <c r="E114" s="105">
        <v>1.238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0.50600000000000001</v>
      </c>
      <c r="E116" s="105">
        <v>0.56000000000000005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1.0449999999999999</v>
      </c>
      <c r="E117" s="105">
        <v>1.238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0.50600000000000001</v>
      </c>
      <c r="E119" s="105">
        <v>0.56000000000000005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0.50600000000000001</v>
      </c>
      <c r="E121" s="105">
        <v>0.56000000000000005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1.0449999999999999</v>
      </c>
      <c r="E122" s="105">
        <v>1.238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0.50600000000000001</v>
      </c>
      <c r="E124" s="105">
        <v>0.56000000000000005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1.0449999999999999</v>
      </c>
      <c r="E125" s="105">
        <v>1.238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0.50600000000000001</v>
      </c>
      <c r="E127" s="105">
        <v>0.56000000000000005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1.0449999999999999</v>
      </c>
      <c r="E128" s="105">
        <v>1.238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0.50600000000000001</v>
      </c>
      <c r="E130" s="105">
        <v>0.56000000000000005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1.0449999999999999</v>
      </c>
      <c r="E131" s="105">
        <v>1.238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0.50600000000000001</v>
      </c>
      <c r="E133" s="105">
        <v>0.56000000000000005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1.0449999999999999</v>
      </c>
      <c r="E134" s="105">
        <v>1.238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0.50600000000000001</v>
      </c>
      <c r="E136" s="105">
        <v>0.56000000000000005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1.0449999999999999</v>
      </c>
      <c r="E137" s="105">
        <v>1.238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0.50600000000000001</v>
      </c>
      <c r="E139" s="105">
        <v>0.56000000000000005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1.0449999999999999</v>
      </c>
      <c r="E140" s="105">
        <v>1.238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1.0449999999999999</v>
      </c>
      <c r="E141" s="105">
        <v>1.238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0.50600000000000001</v>
      </c>
      <c r="E143" s="105">
        <v>0.56000000000000005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535619.47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19420.330000000002</v>
      </c>
      <c r="D187" s="105">
        <v>13528.25</v>
      </c>
      <c r="E187" s="105">
        <v>5892.08</v>
      </c>
      <c r="F187" s="105">
        <v>0.7</v>
      </c>
      <c r="G187" s="105">
        <v>3.35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27687.48</v>
      </c>
      <c r="D188" s="105">
        <v>19687.11</v>
      </c>
      <c r="E188" s="105">
        <v>8000.38</v>
      </c>
      <c r="F188" s="105">
        <v>0.71</v>
      </c>
      <c r="G188" s="105">
        <v>3.38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53271.5</v>
      </c>
      <c r="D189" s="105">
        <v>36752.03</v>
      </c>
      <c r="E189" s="105">
        <v>16519.47</v>
      </c>
      <c r="F189" s="105">
        <v>0.69</v>
      </c>
      <c r="G189" s="105">
        <v>3.13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144495.99</v>
      </c>
      <c r="D190" s="105">
        <v>115402.48</v>
      </c>
      <c r="E190" s="105">
        <v>29093.51</v>
      </c>
      <c r="F190" s="105">
        <v>0.8</v>
      </c>
      <c r="G190" s="105">
        <v>3.89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143070.68</v>
      </c>
      <c r="D191" s="105">
        <v>114264.15</v>
      </c>
      <c r="E191" s="105">
        <v>28806.53</v>
      </c>
      <c r="F191" s="105">
        <v>0.8</v>
      </c>
      <c r="G191" s="105">
        <v>3.89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107347.75</v>
      </c>
      <c r="D192" s="105">
        <v>85733.85</v>
      </c>
      <c r="E192" s="105">
        <v>21613.91</v>
      </c>
      <c r="F192" s="105">
        <v>0.8</v>
      </c>
      <c r="G192" s="105">
        <v>3.89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114700.61</v>
      </c>
      <c r="D193" s="105">
        <v>91606.24</v>
      </c>
      <c r="E193" s="105">
        <v>23094.36</v>
      </c>
      <c r="F193" s="105">
        <v>0.8</v>
      </c>
      <c r="G193" s="105">
        <v>3.89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9923.11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8074.62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10585.65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10411.41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10427.219999999999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10249.73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10260.370000000001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10419.59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8578.52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8509.61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8618.44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18812.68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7127.78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19030.46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5159.63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26659.86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25873.02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26022.54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20812.57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20857.599999999999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14499.32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20121.080000000002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41330.639999999999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56100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110512.48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46393.98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53000.31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39766.81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42440.93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0.85</v>
      </c>
      <c r="F230" s="105">
        <v>983.06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1.27</v>
      </c>
      <c r="F231" s="105">
        <v>1451.38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8.73</v>
      </c>
      <c r="F233" s="105">
        <v>16375.52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8.64</v>
      </c>
      <c r="F234" s="105">
        <v>16213.99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6.48</v>
      </c>
      <c r="F235" s="105">
        <v>12165.56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6.93</v>
      </c>
      <c r="F236" s="105">
        <v>12998.85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2949.35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103389.4809</v>
      </c>
      <c r="C246" s="105">
        <v>164.3613</v>
      </c>
      <c r="D246" s="105">
        <v>382.09809999999999</v>
      </c>
      <c r="E246" s="105">
        <v>0</v>
      </c>
      <c r="F246" s="105">
        <v>1.5E-3</v>
      </c>
      <c r="G246" s="105">
        <v>397215.478</v>
      </c>
      <c r="H246" s="105">
        <v>42699.9211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89450.869500000001</v>
      </c>
      <c r="C247" s="105">
        <v>144.94829999999999</v>
      </c>
      <c r="D247" s="105">
        <v>345.44589999999999</v>
      </c>
      <c r="E247" s="105">
        <v>0</v>
      </c>
      <c r="F247" s="105">
        <v>1.4E-3</v>
      </c>
      <c r="G247" s="105">
        <v>359134.67290000001</v>
      </c>
      <c r="H247" s="105">
        <v>37212.586199999998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99868.032600000006</v>
      </c>
      <c r="C248" s="105">
        <v>164.72749999999999</v>
      </c>
      <c r="D248" s="105">
        <v>401.36579999999998</v>
      </c>
      <c r="E248" s="105">
        <v>0</v>
      </c>
      <c r="F248" s="105">
        <v>1.6000000000000001E-3</v>
      </c>
      <c r="G248" s="105">
        <v>417292.2928</v>
      </c>
      <c r="H248" s="105">
        <v>41830.5988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88616.721099999995</v>
      </c>
      <c r="C249" s="105">
        <v>150.81659999999999</v>
      </c>
      <c r="D249" s="105">
        <v>381.30259999999998</v>
      </c>
      <c r="E249" s="105">
        <v>0</v>
      </c>
      <c r="F249" s="105">
        <v>1.5E-3</v>
      </c>
      <c r="G249" s="105">
        <v>396466.402</v>
      </c>
      <c r="H249" s="105">
        <v>37573.771699999998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103838.86569999999</v>
      </c>
      <c r="C250" s="105">
        <v>179.97370000000001</v>
      </c>
      <c r="D250" s="105">
        <v>464.39440000000002</v>
      </c>
      <c r="E250" s="105">
        <v>0</v>
      </c>
      <c r="F250" s="105">
        <v>1.8E-3</v>
      </c>
      <c r="G250" s="105">
        <v>482884.54889999999</v>
      </c>
      <c r="H250" s="105">
        <v>44346.852299999999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112133.97010000001</v>
      </c>
      <c r="C251" s="105">
        <v>195.2209</v>
      </c>
      <c r="D251" s="105">
        <v>506.20190000000002</v>
      </c>
      <c r="E251" s="105">
        <v>0</v>
      </c>
      <c r="F251" s="105">
        <v>2E-3</v>
      </c>
      <c r="G251" s="105">
        <v>526362.27509999997</v>
      </c>
      <c r="H251" s="105">
        <v>47974.824999999997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80515.9804</v>
      </c>
      <c r="C252" s="105">
        <v>140.31469999999999</v>
      </c>
      <c r="D252" s="105">
        <v>364.22480000000002</v>
      </c>
      <c r="E252" s="105">
        <v>0</v>
      </c>
      <c r="F252" s="105">
        <v>1.4E-3</v>
      </c>
      <c r="G252" s="105">
        <v>378731.56679999997</v>
      </c>
      <c r="H252" s="105">
        <v>34461.2232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81318.058199999999</v>
      </c>
      <c r="C253" s="105">
        <v>141.57660000000001</v>
      </c>
      <c r="D253" s="105">
        <v>367.11779999999999</v>
      </c>
      <c r="E253" s="105">
        <v>0</v>
      </c>
      <c r="F253" s="105">
        <v>1.4E-3</v>
      </c>
      <c r="G253" s="105">
        <v>381738.97080000001</v>
      </c>
      <c r="H253" s="105">
        <v>34791.191400000003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100670.41009999999</v>
      </c>
      <c r="C254" s="105">
        <v>175.0882</v>
      </c>
      <c r="D254" s="105">
        <v>453.50459999999998</v>
      </c>
      <c r="E254" s="105">
        <v>0</v>
      </c>
      <c r="F254" s="105">
        <v>1.8E-3</v>
      </c>
      <c r="G254" s="105">
        <v>471565.09419999999</v>
      </c>
      <c r="H254" s="105">
        <v>43053.137199999997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94340.982099999994</v>
      </c>
      <c r="C255" s="105">
        <v>160.94399999999999</v>
      </c>
      <c r="D255" s="105">
        <v>408.01859999999999</v>
      </c>
      <c r="E255" s="105">
        <v>0</v>
      </c>
      <c r="F255" s="105">
        <v>1.6000000000000001E-3</v>
      </c>
      <c r="G255" s="105">
        <v>424247.45770000003</v>
      </c>
      <c r="H255" s="105">
        <v>40038.671300000002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94149.682100000005</v>
      </c>
      <c r="C256" s="105">
        <v>155.27860000000001</v>
      </c>
      <c r="D256" s="105">
        <v>378.29349999999999</v>
      </c>
      <c r="E256" s="105">
        <v>0</v>
      </c>
      <c r="F256" s="105">
        <v>1.5E-3</v>
      </c>
      <c r="G256" s="105">
        <v>393304.31359999999</v>
      </c>
      <c r="H256" s="105">
        <v>39433.777600000001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102287.613</v>
      </c>
      <c r="C257" s="105">
        <v>161.85499999999999</v>
      </c>
      <c r="D257" s="105">
        <v>373.94170000000003</v>
      </c>
      <c r="E257" s="105">
        <v>0</v>
      </c>
      <c r="F257" s="105">
        <v>1.5E-3</v>
      </c>
      <c r="G257" s="105">
        <v>388730.42060000001</v>
      </c>
      <c r="H257" s="105">
        <v>42170.831200000001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1150580</v>
      </c>
      <c r="C259" s="105">
        <v>1935.1054999999999</v>
      </c>
      <c r="D259" s="105">
        <v>4825.9094999999998</v>
      </c>
      <c r="E259" s="105">
        <v>0</v>
      </c>
      <c r="F259" s="105">
        <v>1.9E-2</v>
      </c>
      <c r="G259" s="106">
        <v>5017670</v>
      </c>
      <c r="H259" s="105">
        <v>485587.38699999999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80515.9804</v>
      </c>
      <c r="C260" s="105">
        <v>140.31469999999999</v>
      </c>
      <c r="D260" s="105">
        <v>345.44589999999999</v>
      </c>
      <c r="E260" s="105">
        <v>0</v>
      </c>
      <c r="F260" s="105">
        <v>1.4E-3</v>
      </c>
      <c r="G260" s="105">
        <v>359134.67290000001</v>
      </c>
      <c r="H260" s="105">
        <v>34461.2232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112133.97010000001</v>
      </c>
      <c r="C261" s="105">
        <v>195.2209</v>
      </c>
      <c r="D261" s="105">
        <v>506.20190000000002</v>
      </c>
      <c r="E261" s="105">
        <v>0</v>
      </c>
      <c r="F261" s="105">
        <v>2E-3</v>
      </c>
      <c r="G261" s="105">
        <v>526362.27509999997</v>
      </c>
      <c r="H261" s="105">
        <v>47974.824999999997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314917000000</v>
      </c>
      <c r="C264" s="105">
        <v>240623.266</v>
      </c>
      <c r="D264" s="105" t="s">
        <v>651</v>
      </c>
      <c r="E264" s="105">
        <v>120876.129</v>
      </c>
      <c r="F264" s="105">
        <v>75091.737999999998</v>
      </c>
      <c r="G264" s="105">
        <v>20824.89</v>
      </c>
      <c r="H264" s="105">
        <v>0</v>
      </c>
      <c r="I264" s="105">
        <v>21508.878000000001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2321.6309999999999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284726000000</v>
      </c>
      <c r="C265" s="105">
        <v>272830.70600000001</v>
      </c>
      <c r="D265" s="105" t="s">
        <v>692</v>
      </c>
      <c r="E265" s="105">
        <v>120876.129</v>
      </c>
      <c r="F265" s="105">
        <v>73092.044999999998</v>
      </c>
      <c r="G265" s="105">
        <v>27296.684000000001</v>
      </c>
      <c r="H265" s="105">
        <v>0</v>
      </c>
      <c r="I265" s="105">
        <v>49105.735000000001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2460.1120000000001</v>
      </c>
      <c r="R265" s="105">
        <v>0</v>
      </c>
      <c r="S265" s="105">
        <v>0</v>
      </c>
    </row>
    <row r="266" spans="1:19">
      <c r="A266" s="105" t="s">
        <v>598</v>
      </c>
      <c r="B266" s="106">
        <v>330834000000</v>
      </c>
      <c r="C266" s="105">
        <v>280389.47499999998</v>
      </c>
      <c r="D266" s="105" t="s">
        <v>652</v>
      </c>
      <c r="E266" s="105">
        <v>120876.129</v>
      </c>
      <c r="F266" s="105">
        <v>75091.737999999998</v>
      </c>
      <c r="G266" s="105">
        <v>27660.73</v>
      </c>
      <c r="H266" s="105">
        <v>0</v>
      </c>
      <c r="I266" s="105">
        <v>54260.906000000003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2499.9720000000002</v>
      </c>
      <c r="R266" s="105">
        <v>0</v>
      </c>
      <c r="S266" s="105">
        <v>0</v>
      </c>
    </row>
    <row r="267" spans="1:19">
      <c r="A267" s="105" t="s">
        <v>599</v>
      </c>
      <c r="B267" s="106">
        <v>314323000000</v>
      </c>
      <c r="C267" s="105">
        <v>329555.40600000002</v>
      </c>
      <c r="D267" s="105" t="s">
        <v>725</v>
      </c>
      <c r="E267" s="105">
        <v>120876.129</v>
      </c>
      <c r="F267" s="105">
        <v>73092.044999999998</v>
      </c>
      <c r="G267" s="105">
        <v>39985.771999999997</v>
      </c>
      <c r="H267" s="105">
        <v>0</v>
      </c>
      <c r="I267" s="105">
        <v>93012.877999999997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2588.5819999999999</v>
      </c>
      <c r="R267" s="105">
        <v>0</v>
      </c>
      <c r="S267" s="105">
        <v>0</v>
      </c>
    </row>
    <row r="268" spans="1:19">
      <c r="A268" s="105" t="s">
        <v>316</v>
      </c>
      <c r="B268" s="106">
        <v>382837000000</v>
      </c>
      <c r="C268" s="105">
        <v>358505.484</v>
      </c>
      <c r="D268" s="105" t="s">
        <v>737</v>
      </c>
      <c r="E268" s="105">
        <v>120876.129</v>
      </c>
      <c r="F268" s="105">
        <v>73092.044999999998</v>
      </c>
      <c r="G268" s="105">
        <v>41726.999000000003</v>
      </c>
      <c r="H268" s="105">
        <v>0</v>
      </c>
      <c r="I268" s="105">
        <v>120140.97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2669.34</v>
      </c>
      <c r="R268" s="105">
        <v>0</v>
      </c>
      <c r="S268" s="105">
        <v>0</v>
      </c>
    </row>
    <row r="269" spans="1:19">
      <c r="A269" s="105" t="s">
        <v>600</v>
      </c>
      <c r="B269" s="106">
        <v>417306000000</v>
      </c>
      <c r="C269" s="105">
        <v>400412.777</v>
      </c>
      <c r="D269" s="105" t="s">
        <v>654</v>
      </c>
      <c r="E269" s="105">
        <v>120876.129</v>
      </c>
      <c r="F269" s="105">
        <v>75091.737999999998</v>
      </c>
      <c r="G269" s="105">
        <v>48644.159</v>
      </c>
      <c r="H269" s="105">
        <v>0</v>
      </c>
      <c r="I269" s="105">
        <v>153074.58900000001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2726.163</v>
      </c>
      <c r="R269" s="105">
        <v>0</v>
      </c>
      <c r="S269" s="105">
        <v>0</v>
      </c>
    </row>
    <row r="270" spans="1:19">
      <c r="A270" s="105" t="s">
        <v>601</v>
      </c>
      <c r="B270" s="106">
        <v>300263000000</v>
      </c>
      <c r="C270" s="105">
        <v>292776.549</v>
      </c>
      <c r="D270" s="105" t="s">
        <v>784</v>
      </c>
      <c r="E270" s="105">
        <v>67153.404999999999</v>
      </c>
      <c r="F270" s="105">
        <v>40636.785000000003</v>
      </c>
      <c r="G270" s="105">
        <v>37083.917000000001</v>
      </c>
      <c r="H270" s="105">
        <v>0</v>
      </c>
      <c r="I270" s="105">
        <v>145344.60500000001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2557.8359999999998</v>
      </c>
      <c r="R270" s="105">
        <v>0</v>
      </c>
      <c r="S270" s="105">
        <v>0</v>
      </c>
    </row>
    <row r="271" spans="1:19">
      <c r="A271" s="105" t="s">
        <v>602</v>
      </c>
      <c r="B271" s="106">
        <v>302647000000</v>
      </c>
      <c r="C271" s="105">
        <v>295254.85200000001</v>
      </c>
      <c r="D271" s="105" t="s">
        <v>785</v>
      </c>
      <c r="E271" s="105">
        <v>67153.404999999999</v>
      </c>
      <c r="F271" s="105">
        <v>41836.601000000002</v>
      </c>
      <c r="G271" s="105">
        <v>36069.887999999999</v>
      </c>
      <c r="H271" s="105">
        <v>0</v>
      </c>
      <c r="I271" s="105">
        <v>147596.59</v>
      </c>
      <c r="J271" s="105">
        <v>0</v>
      </c>
      <c r="K271" s="105">
        <v>1.4E-2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2598.355</v>
      </c>
      <c r="R271" s="105">
        <v>0</v>
      </c>
      <c r="S271" s="105">
        <v>0</v>
      </c>
    </row>
    <row r="272" spans="1:19">
      <c r="A272" s="105" t="s">
        <v>603</v>
      </c>
      <c r="B272" s="106">
        <v>373862000000</v>
      </c>
      <c r="C272" s="105">
        <v>362651.47399999999</v>
      </c>
      <c r="D272" s="105" t="s">
        <v>663</v>
      </c>
      <c r="E272" s="105">
        <v>120876.129</v>
      </c>
      <c r="F272" s="105">
        <v>75091.737999999998</v>
      </c>
      <c r="G272" s="105">
        <v>40260.851000000002</v>
      </c>
      <c r="H272" s="105">
        <v>0</v>
      </c>
      <c r="I272" s="105">
        <v>123860.265</v>
      </c>
      <c r="J272" s="105">
        <v>0</v>
      </c>
      <c r="K272" s="105">
        <v>2E-3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2562.4899999999998</v>
      </c>
      <c r="R272" s="105">
        <v>0</v>
      </c>
      <c r="S272" s="105">
        <v>0</v>
      </c>
    </row>
    <row r="273" spans="1:19">
      <c r="A273" s="105" t="s">
        <v>604</v>
      </c>
      <c r="B273" s="106">
        <v>336348000000</v>
      </c>
      <c r="C273" s="105">
        <v>324859.08600000001</v>
      </c>
      <c r="D273" s="105" t="s">
        <v>738</v>
      </c>
      <c r="E273" s="105">
        <v>120876.129</v>
      </c>
      <c r="F273" s="105">
        <v>73092.044999999998</v>
      </c>
      <c r="G273" s="105">
        <v>38129.481</v>
      </c>
      <c r="H273" s="105">
        <v>0</v>
      </c>
      <c r="I273" s="105">
        <v>90183.216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2578.2150000000001</v>
      </c>
      <c r="R273" s="105">
        <v>0</v>
      </c>
      <c r="S273" s="105">
        <v>0</v>
      </c>
    </row>
    <row r="274" spans="1:19">
      <c r="A274" s="105" t="s">
        <v>605</v>
      </c>
      <c r="B274" s="106">
        <v>311816000000</v>
      </c>
      <c r="C274" s="105">
        <v>263119.23100000003</v>
      </c>
      <c r="D274" s="105" t="s">
        <v>655</v>
      </c>
      <c r="E274" s="105">
        <v>120876.129</v>
      </c>
      <c r="F274" s="105">
        <v>75091.737999999998</v>
      </c>
      <c r="G274" s="105">
        <v>25446.061000000002</v>
      </c>
      <c r="H274" s="105">
        <v>0</v>
      </c>
      <c r="I274" s="105">
        <v>39261.593999999997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2443.7089999999998</v>
      </c>
      <c r="R274" s="105">
        <v>0</v>
      </c>
      <c r="S274" s="105">
        <v>0</v>
      </c>
    </row>
    <row r="275" spans="1:19">
      <c r="A275" s="105" t="s">
        <v>606</v>
      </c>
      <c r="B275" s="106">
        <v>308190000000</v>
      </c>
      <c r="C275" s="105">
        <v>232955.38699999999</v>
      </c>
      <c r="D275" s="105" t="s">
        <v>786</v>
      </c>
      <c r="E275" s="105">
        <v>120876.129</v>
      </c>
      <c r="F275" s="105">
        <v>75091.737999999998</v>
      </c>
      <c r="G275" s="105">
        <v>18982.782999999999</v>
      </c>
      <c r="H275" s="105">
        <v>0</v>
      </c>
      <c r="I275" s="105">
        <v>15712.463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2292.2739999999999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3978070000000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284726000000</v>
      </c>
      <c r="C278" s="105">
        <v>232955.38699999999</v>
      </c>
      <c r="D278" s="105"/>
      <c r="E278" s="105">
        <v>67153.404999999999</v>
      </c>
      <c r="F278" s="105">
        <v>40636.785000000003</v>
      </c>
      <c r="G278" s="105">
        <v>18982.782999999999</v>
      </c>
      <c r="H278" s="105">
        <v>0</v>
      </c>
      <c r="I278" s="105">
        <v>15712.463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2292.2739999999999</v>
      </c>
      <c r="R278" s="105">
        <v>0</v>
      </c>
      <c r="S278" s="105">
        <v>0</v>
      </c>
    </row>
    <row r="279" spans="1:19">
      <c r="A279" s="105" t="s">
        <v>609</v>
      </c>
      <c r="B279" s="106">
        <v>417306000000</v>
      </c>
      <c r="C279" s="105">
        <v>400412.777</v>
      </c>
      <c r="D279" s="105"/>
      <c r="E279" s="105">
        <v>120876.129</v>
      </c>
      <c r="F279" s="105">
        <v>75091.737999999998</v>
      </c>
      <c r="G279" s="105">
        <v>48644.159</v>
      </c>
      <c r="H279" s="105">
        <v>0</v>
      </c>
      <c r="I279" s="105">
        <v>153074.58900000001</v>
      </c>
      <c r="J279" s="105">
        <v>0</v>
      </c>
      <c r="K279" s="105">
        <v>1.4E-2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2726.163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40998.5</v>
      </c>
      <c r="C282" s="105">
        <v>13145.51</v>
      </c>
      <c r="D282" s="105">
        <v>0</v>
      </c>
      <c r="E282" s="105">
        <v>54144.02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5.97</v>
      </c>
      <c r="C283" s="105">
        <v>1.91</v>
      </c>
      <c r="D283" s="105">
        <v>0</v>
      </c>
      <c r="E283" s="105">
        <v>7.88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5.97</v>
      </c>
      <c r="C284" s="105">
        <v>1.91</v>
      </c>
      <c r="D284" s="105">
        <v>0</v>
      </c>
      <c r="E284" s="105">
        <v>7.88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7"/>
  <dimension ref="A1:S294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5990.36</v>
      </c>
      <c r="C2" s="105">
        <v>871.83</v>
      </c>
      <c r="D2" s="105">
        <v>871.83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5990.36</v>
      </c>
      <c r="C3" s="105">
        <v>871.83</v>
      </c>
      <c r="D3" s="105">
        <v>871.83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8877.83</v>
      </c>
      <c r="C4" s="105">
        <v>1292.07</v>
      </c>
      <c r="D4" s="105">
        <v>1292.07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8877.83</v>
      </c>
      <c r="C5" s="105">
        <v>1292.07</v>
      </c>
      <c r="D5" s="105">
        <v>1292.07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2020.14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163.01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123.42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158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2.0499999999999998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141.49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66.81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3594.39</v>
      </c>
      <c r="C28" s="105">
        <v>2395.9699999999998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0.99399999999999999</v>
      </c>
      <c r="E61" s="105">
        <v>1.167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0.48299999999999998</v>
      </c>
      <c r="E63" s="105">
        <v>0.53200000000000003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0.99399999999999999</v>
      </c>
      <c r="E64" s="105">
        <v>1.167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0.99399999999999999</v>
      </c>
      <c r="E65" s="105">
        <v>1.167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0.48299999999999998</v>
      </c>
      <c r="E67" s="105">
        <v>0.53200000000000003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0.99399999999999999</v>
      </c>
      <c r="E68" s="105">
        <v>1.167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0.48299999999999998</v>
      </c>
      <c r="E70" s="105">
        <v>0.53200000000000003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0.99399999999999999</v>
      </c>
      <c r="E71" s="105">
        <v>1.167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0.99399999999999999</v>
      </c>
      <c r="E72" s="105">
        <v>1.167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0.48299999999999998</v>
      </c>
      <c r="E74" s="105">
        <v>0.53200000000000003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0.99399999999999999</v>
      </c>
      <c r="E75" s="105">
        <v>1.167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0.99399999999999999</v>
      </c>
      <c r="E76" s="105">
        <v>1.167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0.48299999999999998</v>
      </c>
      <c r="E78" s="105">
        <v>0.53200000000000003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0.99399999999999999</v>
      </c>
      <c r="E79" s="105">
        <v>1.167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0.99399999999999999</v>
      </c>
      <c r="E80" s="105">
        <v>1.167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0.48299999999999998</v>
      </c>
      <c r="E82" s="105">
        <v>0.53200000000000003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0.99399999999999999</v>
      </c>
      <c r="E83" s="105">
        <v>1.167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0.99399999999999999</v>
      </c>
      <c r="E84" s="105">
        <v>1.167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0.48299999999999998</v>
      </c>
      <c r="E86" s="105">
        <v>0.53200000000000003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0.99399999999999999</v>
      </c>
      <c r="E87" s="105">
        <v>1.167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0.99399999999999999</v>
      </c>
      <c r="E88" s="105">
        <v>1.167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0.48299999999999998</v>
      </c>
      <c r="E90" s="105">
        <v>0.53200000000000003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0.99399999999999999</v>
      </c>
      <c r="E91" s="105">
        <v>1.167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0.99399999999999999</v>
      </c>
      <c r="E92" s="105">
        <v>1.167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0.48299999999999998</v>
      </c>
      <c r="E94" s="105">
        <v>0.53200000000000003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0.99399999999999999</v>
      </c>
      <c r="E95" s="105">
        <v>1.167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0.48299999999999998</v>
      </c>
      <c r="E97" s="105">
        <v>0.53200000000000003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0.99399999999999999</v>
      </c>
      <c r="E98" s="105">
        <v>1.167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0.48299999999999998</v>
      </c>
      <c r="E100" s="105">
        <v>0.53200000000000003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0.99399999999999999</v>
      </c>
      <c r="E101" s="105">
        <v>1.167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0.48299999999999998</v>
      </c>
      <c r="E103" s="105">
        <v>0.53200000000000003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0.99399999999999999</v>
      </c>
      <c r="E104" s="105">
        <v>1.167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0.48299999999999998</v>
      </c>
      <c r="E106" s="105">
        <v>0.53200000000000003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0.99399999999999999</v>
      </c>
      <c r="E107" s="105">
        <v>1.167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0.48299999999999998</v>
      </c>
      <c r="E109" s="105">
        <v>0.53200000000000003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0.99399999999999999</v>
      </c>
      <c r="E110" s="105">
        <v>1.167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0.99399999999999999</v>
      </c>
      <c r="E111" s="105">
        <v>1.167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0.48299999999999998</v>
      </c>
      <c r="E113" s="105">
        <v>0.53200000000000003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0.99399999999999999</v>
      </c>
      <c r="E114" s="105">
        <v>1.167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0.48299999999999998</v>
      </c>
      <c r="E116" s="105">
        <v>0.53200000000000003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0.99399999999999999</v>
      </c>
      <c r="E117" s="105">
        <v>1.167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0.48299999999999998</v>
      </c>
      <c r="E119" s="105">
        <v>0.53200000000000003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0.48299999999999998</v>
      </c>
      <c r="E121" s="105">
        <v>0.53200000000000003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0.99399999999999999</v>
      </c>
      <c r="E122" s="105">
        <v>1.167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0.48299999999999998</v>
      </c>
      <c r="E124" s="105">
        <v>0.53200000000000003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0.99399999999999999</v>
      </c>
      <c r="E125" s="105">
        <v>1.167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0.48299999999999998</v>
      </c>
      <c r="E127" s="105">
        <v>0.53200000000000003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0.99399999999999999</v>
      </c>
      <c r="E128" s="105">
        <v>1.167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0.48299999999999998</v>
      </c>
      <c r="E130" s="105">
        <v>0.53200000000000003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0.99399999999999999</v>
      </c>
      <c r="E131" s="105">
        <v>1.167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0.48299999999999998</v>
      </c>
      <c r="E133" s="105">
        <v>0.53200000000000003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0.99399999999999999</v>
      </c>
      <c r="E134" s="105">
        <v>1.167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0.48299999999999998</v>
      </c>
      <c r="E136" s="105">
        <v>0.53200000000000003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0.99399999999999999</v>
      </c>
      <c r="E137" s="105">
        <v>1.167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0.48299999999999998</v>
      </c>
      <c r="E139" s="105">
        <v>0.53200000000000003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0.99399999999999999</v>
      </c>
      <c r="E140" s="105">
        <v>1.167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0.99399999999999999</v>
      </c>
      <c r="E141" s="105">
        <v>1.167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0.48299999999999998</v>
      </c>
      <c r="E143" s="105">
        <v>0.53200000000000003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557305.44999999995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14429.18</v>
      </c>
      <c r="D187" s="105">
        <v>10182.540000000001</v>
      </c>
      <c r="E187" s="105">
        <v>4246.6499999999996</v>
      </c>
      <c r="F187" s="105">
        <v>0.71</v>
      </c>
      <c r="G187" s="105">
        <v>3.39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23861.78</v>
      </c>
      <c r="D188" s="105">
        <v>16809.060000000001</v>
      </c>
      <c r="E188" s="105">
        <v>7052.72</v>
      </c>
      <c r="F188" s="105">
        <v>0.7</v>
      </c>
      <c r="G188" s="105">
        <v>3.36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51362.23</v>
      </c>
      <c r="D189" s="105">
        <v>35929.14</v>
      </c>
      <c r="E189" s="105">
        <v>15433.1</v>
      </c>
      <c r="F189" s="105">
        <v>0.7</v>
      </c>
      <c r="G189" s="105">
        <v>3.15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122867.71</v>
      </c>
      <c r="D190" s="105">
        <v>97234.32</v>
      </c>
      <c r="E190" s="105">
        <v>25633.39</v>
      </c>
      <c r="F190" s="105">
        <v>0.79</v>
      </c>
      <c r="G190" s="105">
        <v>3.85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139468.87</v>
      </c>
      <c r="D191" s="105">
        <v>110220.09</v>
      </c>
      <c r="E191" s="105">
        <v>29248.78</v>
      </c>
      <c r="F191" s="105">
        <v>0.79</v>
      </c>
      <c r="G191" s="105">
        <v>3.84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105985.16</v>
      </c>
      <c r="D192" s="105">
        <v>82873.63</v>
      </c>
      <c r="E192" s="105">
        <v>23111.52</v>
      </c>
      <c r="F192" s="105">
        <v>0.78</v>
      </c>
      <c r="G192" s="105">
        <v>3.8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113098.28</v>
      </c>
      <c r="D193" s="105">
        <v>89529.54</v>
      </c>
      <c r="E193" s="105">
        <v>23568.74</v>
      </c>
      <c r="F193" s="105">
        <v>0.79</v>
      </c>
      <c r="G193" s="105">
        <v>3.85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8730.7800000000007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7133.01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12387.68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12232.98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12247.23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9616.09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9625.17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9764.85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8206.61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8141.62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8245.07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16723.98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11517.78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16367.1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4055.1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38980.44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37944.879999999997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38106.99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18181.43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18221.55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12705.47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23487.45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34567.300000000003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56903.15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120284.05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45998.01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52055.13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38638.57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42368.15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0.65</v>
      </c>
      <c r="F230" s="105">
        <v>755.4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7.28</v>
      </c>
      <c r="F233" s="105">
        <v>13648.65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8.23</v>
      </c>
      <c r="F234" s="105">
        <v>15445.94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6.11</v>
      </c>
      <c r="F235" s="105">
        <v>11464.94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6.7</v>
      </c>
      <c r="F236" s="105">
        <v>12571.59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3068.76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37107.675600000002</v>
      </c>
      <c r="C246" s="105">
        <v>44.148499999999999</v>
      </c>
      <c r="D246" s="105">
        <v>66.973500000000001</v>
      </c>
      <c r="E246" s="105">
        <v>0</v>
      </c>
      <c r="F246" s="105">
        <v>2.9999999999999997E-4</v>
      </c>
      <c r="G246" s="105">
        <v>883779.97499999998</v>
      </c>
      <c r="H246" s="105">
        <v>13963.842500000001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28250.8845</v>
      </c>
      <c r="C247" s="105">
        <v>35.046300000000002</v>
      </c>
      <c r="D247" s="105">
        <v>60.151000000000003</v>
      </c>
      <c r="E247" s="105">
        <v>0</v>
      </c>
      <c r="F247" s="105">
        <v>2.9999999999999997E-4</v>
      </c>
      <c r="G247" s="105">
        <v>794096.04299999995</v>
      </c>
      <c r="H247" s="105">
        <v>10784.6747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31444.163499999999</v>
      </c>
      <c r="C248" s="105">
        <v>39.414299999999997</v>
      </c>
      <c r="D248" s="105">
        <v>69.546700000000001</v>
      </c>
      <c r="E248" s="105">
        <v>0</v>
      </c>
      <c r="F248" s="105">
        <v>2.9999999999999997E-4</v>
      </c>
      <c r="G248" s="105">
        <v>918218.76659999997</v>
      </c>
      <c r="H248" s="105">
        <v>12047.2552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23858.6047</v>
      </c>
      <c r="C249" s="105">
        <v>31.588699999999999</v>
      </c>
      <c r="D249" s="105">
        <v>63.512799999999999</v>
      </c>
      <c r="E249" s="105">
        <v>0</v>
      </c>
      <c r="F249" s="105">
        <v>2.9999999999999997E-4</v>
      </c>
      <c r="G249" s="105">
        <v>838884.16150000005</v>
      </c>
      <c r="H249" s="105">
        <v>9321.2013000000006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21047.092000000001</v>
      </c>
      <c r="C250" s="105">
        <v>30.109100000000002</v>
      </c>
      <c r="D250" s="105">
        <v>70.348600000000005</v>
      </c>
      <c r="E250" s="105">
        <v>0</v>
      </c>
      <c r="F250" s="105">
        <v>2.9999999999999997E-4</v>
      </c>
      <c r="G250" s="105">
        <v>929538.2034</v>
      </c>
      <c r="H250" s="105">
        <v>8462.9959999999992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19548.946199999998</v>
      </c>
      <c r="C251" s="105">
        <v>28.979800000000001</v>
      </c>
      <c r="D251" s="105">
        <v>71.814700000000002</v>
      </c>
      <c r="E251" s="105">
        <v>0</v>
      </c>
      <c r="F251" s="105">
        <v>2.9999999999999997E-4</v>
      </c>
      <c r="G251" s="105">
        <v>949042.53139999998</v>
      </c>
      <c r="H251" s="105">
        <v>7969.1842999999999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13391.1715</v>
      </c>
      <c r="C252" s="105">
        <v>20.003299999999999</v>
      </c>
      <c r="D252" s="105">
        <v>50.163699999999999</v>
      </c>
      <c r="E252" s="105">
        <v>0</v>
      </c>
      <c r="F252" s="105">
        <v>2.0000000000000001E-4</v>
      </c>
      <c r="G252" s="105">
        <v>662939.29319999996</v>
      </c>
      <c r="H252" s="105">
        <v>5475.2226000000001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14220.566199999999</v>
      </c>
      <c r="C253" s="105">
        <v>21.1938</v>
      </c>
      <c r="D253" s="105">
        <v>52.961100000000002</v>
      </c>
      <c r="E253" s="105">
        <v>0</v>
      </c>
      <c r="F253" s="105">
        <v>2.0000000000000001E-4</v>
      </c>
      <c r="G253" s="105">
        <v>699902.53049999999</v>
      </c>
      <c r="H253" s="105">
        <v>5809.1431000000002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19146.6914</v>
      </c>
      <c r="C254" s="105">
        <v>28.121200000000002</v>
      </c>
      <c r="D254" s="105">
        <v>68.662300000000002</v>
      </c>
      <c r="E254" s="105">
        <v>0</v>
      </c>
      <c r="F254" s="105">
        <v>2.9999999999999997E-4</v>
      </c>
      <c r="G254" s="105">
        <v>907351.22759999998</v>
      </c>
      <c r="H254" s="105">
        <v>7777.1112999999996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22285.075799999999</v>
      </c>
      <c r="C255" s="105">
        <v>30.7532</v>
      </c>
      <c r="D255" s="105">
        <v>67.290999999999997</v>
      </c>
      <c r="E255" s="105">
        <v>0</v>
      </c>
      <c r="F255" s="105">
        <v>2.9999999999999997E-4</v>
      </c>
      <c r="G255" s="105">
        <v>888990.9338</v>
      </c>
      <c r="H255" s="105">
        <v>8840.0882000000001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30700.480100000001</v>
      </c>
      <c r="C256" s="105">
        <v>38.102400000000003</v>
      </c>
      <c r="D256" s="105">
        <v>65.477199999999996</v>
      </c>
      <c r="E256" s="105">
        <v>0</v>
      </c>
      <c r="F256" s="105">
        <v>2.9999999999999997E-4</v>
      </c>
      <c r="G256" s="105">
        <v>864414.73589999997</v>
      </c>
      <c r="H256" s="105">
        <v>11721.654500000001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36575.287400000001</v>
      </c>
      <c r="C257" s="105">
        <v>43.427799999999998</v>
      </c>
      <c r="D257" s="105">
        <v>65.455200000000005</v>
      </c>
      <c r="E257" s="105">
        <v>0</v>
      </c>
      <c r="F257" s="105">
        <v>2.9999999999999997E-4</v>
      </c>
      <c r="G257" s="105">
        <v>863723.11309999996</v>
      </c>
      <c r="H257" s="105">
        <v>13754.1507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297576.63880000002</v>
      </c>
      <c r="C259" s="105">
        <v>390.88839999999999</v>
      </c>
      <c r="D259" s="105">
        <v>772.35789999999997</v>
      </c>
      <c r="E259" s="105">
        <v>0</v>
      </c>
      <c r="F259" s="105">
        <v>3.3E-3</v>
      </c>
      <c r="G259" s="106">
        <v>10200900</v>
      </c>
      <c r="H259" s="105">
        <v>115926.52439999999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13391.1715</v>
      </c>
      <c r="C260" s="105">
        <v>20.003299999999999</v>
      </c>
      <c r="D260" s="105">
        <v>50.163699999999999</v>
      </c>
      <c r="E260" s="105">
        <v>0</v>
      </c>
      <c r="F260" s="105">
        <v>2.0000000000000001E-4</v>
      </c>
      <c r="G260" s="105">
        <v>662939.29319999996</v>
      </c>
      <c r="H260" s="105">
        <v>5475.2226000000001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37107.675600000002</v>
      </c>
      <c r="C261" s="105">
        <v>44.148499999999999</v>
      </c>
      <c r="D261" s="105">
        <v>71.814700000000002</v>
      </c>
      <c r="E261" s="105">
        <v>0</v>
      </c>
      <c r="F261" s="105">
        <v>2.9999999999999997E-4</v>
      </c>
      <c r="G261" s="105">
        <v>949042.53139999998</v>
      </c>
      <c r="H261" s="105">
        <v>13963.842500000001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311409000000</v>
      </c>
      <c r="C264" s="105">
        <v>213107.242</v>
      </c>
      <c r="D264" s="105" t="s">
        <v>818</v>
      </c>
      <c r="E264" s="105">
        <v>120876.129</v>
      </c>
      <c r="F264" s="105">
        <v>73092.044999999998</v>
      </c>
      <c r="G264" s="105">
        <v>9133.9050000000007</v>
      </c>
      <c r="H264" s="105">
        <v>0</v>
      </c>
      <c r="I264" s="105">
        <v>0</v>
      </c>
      <c r="J264" s="105">
        <v>7870</v>
      </c>
      <c r="K264" s="105">
        <v>143.45099999999999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1991.712</v>
      </c>
      <c r="R264" s="105">
        <v>0</v>
      </c>
      <c r="S264" s="105">
        <v>0</v>
      </c>
    </row>
    <row r="265" spans="1:19">
      <c r="A265" s="105" t="s">
        <v>597</v>
      </c>
      <c r="B265" s="106">
        <v>279808000000</v>
      </c>
      <c r="C265" s="105">
        <v>231283.32</v>
      </c>
      <c r="D265" s="105" t="s">
        <v>693</v>
      </c>
      <c r="E265" s="105">
        <v>120876.129</v>
      </c>
      <c r="F265" s="105">
        <v>79091.122000000003</v>
      </c>
      <c r="G265" s="105">
        <v>11042.848</v>
      </c>
      <c r="H265" s="105">
        <v>0</v>
      </c>
      <c r="I265" s="105">
        <v>17933.669999999998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2339.5500000000002</v>
      </c>
      <c r="R265" s="105">
        <v>0</v>
      </c>
      <c r="S265" s="105">
        <v>0</v>
      </c>
    </row>
    <row r="266" spans="1:19">
      <c r="A266" s="105" t="s">
        <v>598</v>
      </c>
      <c r="B266" s="106">
        <v>323544000000</v>
      </c>
      <c r="C266" s="105">
        <v>254045.658</v>
      </c>
      <c r="D266" s="105" t="s">
        <v>787</v>
      </c>
      <c r="E266" s="105">
        <v>120876.129</v>
      </c>
      <c r="F266" s="105">
        <v>75091.737999999998</v>
      </c>
      <c r="G266" s="105">
        <v>18288.822</v>
      </c>
      <c r="H266" s="105">
        <v>0</v>
      </c>
      <c r="I266" s="105">
        <v>37330.572999999997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2458.3960000000002</v>
      </c>
      <c r="R266" s="105">
        <v>0</v>
      </c>
      <c r="S266" s="105">
        <v>0</v>
      </c>
    </row>
    <row r="267" spans="1:19">
      <c r="A267" s="105" t="s">
        <v>599</v>
      </c>
      <c r="B267" s="106">
        <v>295590000000</v>
      </c>
      <c r="C267" s="105">
        <v>244832.916</v>
      </c>
      <c r="D267" s="105" t="s">
        <v>694</v>
      </c>
      <c r="E267" s="105">
        <v>120876.129</v>
      </c>
      <c r="F267" s="105">
        <v>75091.737999999998</v>
      </c>
      <c r="G267" s="105">
        <v>17240.295999999998</v>
      </c>
      <c r="H267" s="105">
        <v>0</v>
      </c>
      <c r="I267" s="105">
        <v>29243.755000000001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2380.998</v>
      </c>
      <c r="R267" s="105">
        <v>0</v>
      </c>
      <c r="S267" s="105">
        <v>0</v>
      </c>
    </row>
    <row r="268" spans="1:19">
      <c r="A268" s="105" t="s">
        <v>316</v>
      </c>
      <c r="B268" s="106">
        <v>327533000000</v>
      </c>
      <c r="C268" s="105">
        <v>310094.598</v>
      </c>
      <c r="D268" s="105" t="s">
        <v>739</v>
      </c>
      <c r="E268" s="105">
        <v>120876.129</v>
      </c>
      <c r="F268" s="105">
        <v>75091.737999999998</v>
      </c>
      <c r="G268" s="105">
        <v>28553.306</v>
      </c>
      <c r="H268" s="105">
        <v>0</v>
      </c>
      <c r="I268" s="105">
        <v>83022.87</v>
      </c>
      <c r="J268" s="105">
        <v>0</v>
      </c>
      <c r="K268" s="105">
        <v>1.0999999999999999E-2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2550.5439999999999</v>
      </c>
      <c r="R268" s="105">
        <v>0</v>
      </c>
      <c r="S268" s="105">
        <v>0</v>
      </c>
    </row>
    <row r="269" spans="1:19">
      <c r="A269" s="105" t="s">
        <v>600</v>
      </c>
      <c r="B269" s="106">
        <v>334405000000</v>
      </c>
      <c r="C269" s="105">
        <v>321374.36499999999</v>
      </c>
      <c r="D269" s="105" t="s">
        <v>732</v>
      </c>
      <c r="E269" s="105">
        <v>120876.129</v>
      </c>
      <c r="F269" s="105">
        <v>75091.737999999998</v>
      </c>
      <c r="G269" s="105">
        <v>26108.699000000001</v>
      </c>
      <c r="H269" s="105">
        <v>0</v>
      </c>
      <c r="I269" s="105">
        <v>96707.154999999999</v>
      </c>
      <c r="J269" s="105">
        <v>0</v>
      </c>
      <c r="K269" s="105">
        <v>5.0000000000000001E-3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2590.6379999999999</v>
      </c>
      <c r="R269" s="105">
        <v>0</v>
      </c>
      <c r="S269" s="105">
        <v>0</v>
      </c>
    </row>
    <row r="270" spans="1:19">
      <c r="A270" s="105" t="s">
        <v>601</v>
      </c>
      <c r="B270" s="106">
        <v>233594000000</v>
      </c>
      <c r="C270" s="105">
        <v>226815.45300000001</v>
      </c>
      <c r="D270" s="105" t="s">
        <v>656</v>
      </c>
      <c r="E270" s="105">
        <v>67153.404999999999</v>
      </c>
      <c r="F270" s="105">
        <v>40636.785000000003</v>
      </c>
      <c r="G270" s="105">
        <v>17126.932000000001</v>
      </c>
      <c r="H270" s="105">
        <v>0</v>
      </c>
      <c r="I270" s="105">
        <v>99379.251999999993</v>
      </c>
      <c r="J270" s="105">
        <v>0</v>
      </c>
      <c r="K270" s="105">
        <v>1.2E-2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2519.067</v>
      </c>
      <c r="R270" s="105">
        <v>0</v>
      </c>
      <c r="S270" s="105">
        <v>0</v>
      </c>
    </row>
    <row r="271" spans="1:19">
      <c r="A271" s="105" t="s">
        <v>602</v>
      </c>
      <c r="B271" s="106">
        <v>246618000000</v>
      </c>
      <c r="C271" s="105">
        <v>215062.60800000001</v>
      </c>
      <c r="D271" s="105" t="s">
        <v>657</v>
      </c>
      <c r="E271" s="105">
        <v>67153.404999999999</v>
      </c>
      <c r="F271" s="105">
        <v>40636.785000000003</v>
      </c>
      <c r="G271" s="105">
        <v>16986.087</v>
      </c>
      <c r="H271" s="105">
        <v>0</v>
      </c>
      <c r="I271" s="105">
        <v>87814.562999999995</v>
      </c>
      <c r="J271" s="105">
        <v>0</v>
      </c>
      <c r="K271" s="105">
        <v>5.0000000000000001E-3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2471.7629999999999</v>
      </c>
      <c r="R271" s="105">
        <v>0</v>
      </c>
      <c r="S271" s="105">
        <v>0</v>
      </c>
    </row>
    <row r="272" spans="1:19">
      <c r="A272" s="105" t="s">
        <v>603</v>
      </c>
      <c r="B272" s="106">
        <v>319715000000</v>
      </c>
      <c r="C272" s="105">
        <v>339551.41399999999</v>
      </c>
      <c r="D272" s="105" t="s">
        <v>695</v>
      </c>
      <c r="E272" s="105">
        <v>120876.129</v>
      </c>
      <c r="F272" s="105">
        <v>73092.044999999998</v>
      </c>
      <c r="G272" s="105">
        <v>32062.517</v>
      </c>
      <c r="H272" s="105">
        <v>0</v>
      </c>
      <c r="I272" s="105">
        <v>110897.197</v>
      </c>
      <c r="J272" s="105">
        <v>0</v>
      </c>
      <c r="K272" s="105">
        <v>7.0000000000000001E-3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2623.5189999999998</v>
      </c>
      <c r="R272" s="105">
        <v>0</v>
      </c>
      <c r="S272" s="105">
        <v>0</v>
      </c>
    </row>
    <row r="273" spans="1:19">
      <c r="A273" s="105" t="s">
        <v>604</v>
      </c>
      <c r="B273" s="106">
        <v>313246000000</v>
      </c>
      <c r="C273" s="105">
        <v>268209.375</v>
      </c>
      <c r="D273" s="105" t="s">
        <v>819</v>
      </c>
      <c r="E273" s="105">
        <v>120876.129</v>
      </c>
      <c r="F273" s="105">
        <v>75091.737999999998</v>
      </c>
      <c r="G273" s="105">
        <v>20316.631000000001</v>
      </c>
      <c r="H273" s="105">
        <v>0</v>
      </c>
      <c r="I273" s="105">
        <v>49428.635000000002</v>
      </c>
      <c r="J273" s="105">
        <v>0</v>
      </c>
      <c r="K273" s="105">
        <v>8.9999999999999993E-3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2496.2330000000002</v>
      </c>
      <c r="R273" s="105">
        <v>0</v>
      </c>
      <c r="S273" s="105">
        <v>0</v>
      </c>
    </row>
    <row r="274" spans="1:19">
      <c r="A274" s="105" t="s">
        <v>605</v>
      </c>
      <c r="B274" s="106">
        <v>304586000000</v>
      </c>
      <c r="C274" s="105">
        <v>229349.747</v>
      </c>
      <c r="D274" s="105" t="s">
        <v>820</v>
      </c>
      <c r="E274" s="105">
        <v>120876.129</v>
      </c>
      <c r="F274" s="105">
        <v>79091.122000000003</v>
      </c>
      <c r="G274" s="105">
        <v>9665.4740000000002</v>
      </c>
      <c r="H274" s="105">
        <v>0</v>
      </c>
      <c r="I274" s="105">
        <v>17364.722000000002</v>
      </c>
      <c r="J274" s="105">
        <v>0</v>
      </c>
      <c r="K274" s="105">
        <v>1.161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2351.1379999999999</v>
      </c>
      <c r="R274" s="105">
        <v>0</v>
      </c>
      <c r="S274" s="105">
        <v>0</v>
      </c>
    </row>
    <row r="275" spans="1:19">
      <c r="A275" s="105" t="s">
        <v>606</v>
      </c>
      <c r="B275" s="106">
        <v>304342000000</v>
      </c>
      <c r="C275" s="105">
        <v>213162.46299999999</v>
      </c>
      <c r="D275" s="105" t="s">
        <v>821</v>
      </c>
      <c r="E275" s="105">
        <v>120876.129</v>
      </c>
      <c r="F275" s="105">
        <v>73092.044999999998</v>
      </c>
      <c r="G275" s="105">
        <v>9133.9050000000007</v>
      </c>
      <c r="H275" s="105">
        <v>0</v>
      </c>
      <c r="I275" s="105">
        <v>0</v>
      </c>
      <c r="J275" s="105">
        <v>7870</v>
      </c>
      <c r="K275" s="105">
        <v>208.637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1981.7460000000001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3594390000000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233594000000</v>
      </c>
      <c r="C278" s="105">
        <v>213107.242</v>
      </c>
      <c r="D278" s="105"/>
      <c r="E278" s="105">
        <v>67153.404999999999</v>
      </c>
      <c r="F278" s="105">
        <v>40636.785000000003</v>
      </c>
      <c r="G278" s="105">
        <v>9133.9050000000007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1981.7460000000001</v>
      </c>
      <c r="R278" s="105">
        <v>0</v>
      </c>
      <c r="S278" s="105">
        <v>0</v>
      </c>
    </row>
    <row r="279" spans="1:19">
      <c r="A279" s="105" t="s">
        <v>609</v>
      </c>
      <c r="B279" s="106">
        <v>334405000000</v>
      </c>
      <c r="C279" s="105">
        <v>339551.41399999999</v>
      </c>
      <c r="D279" s="105"/>
      <c r="E279" s="105">
        <v>120876.129</v>
      </c>
      <c r="F279" s="105">
        <v>79091.122000000003</v>
      </c>
      <c r="G279" s="105">
        <v>32062.517</v>
      </c>
      <c r="H279" s="105">
        <v>0</v>
      </c>
      <c r="I279" s="105">
        <v>110897.197</v>
      </c>
      <c r="J279" s="105">
        <v>7870</v>
      </c>
      <c r="K279" s="105">
        <v>208.637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2623.5189999999998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75206.5</v>
      </c>
      <c r="C282" s="105">
        <v>20143.939999999999</v>
      </c>
      <c r="D282" s="105">
        <v>0</v>
      </c>
      <c r="E282" s="105">
        <v>95350.44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10.95</v>
      </c>
      <c r="C283" s="105">
        <v>2.93</v>
      </c>
      <c r="D283" s="105">
        <v>0</v>
      </c>
      <c r="E283" s="105">
        <v>13.88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10.95</v>
      </c>
      <c r="C284" s="105">
        <v>2.93</v>
      </c>
      <c r="D284" s="105">
        <v>0</v>
      </c>
      <c r="E284" s="105">
        <v>13.88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6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6809.28</v>
      </c>
      <c r="C2" s="105">
        <v>991.02</v>
      </c>
      <c r="D2" s="105">
        <v>991.02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6809.28</v>
      </c>
      <c r="C3" s="105">
        <v>991.02</v>
      </c>
      <c r="D3" s="105">
        <v>991.02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16816.37</v>
      </c>
      <c r="C4" s="105">
        <v>2447.44</v>
      </c>
      <c r="D4" s="105">
        <v>2447.44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16816.37</v>
      </c>
      <c r="C5" s="105">
        <v>2447.44</v>
      </c>
      <c r="D5" s="105">
        <v>2447.44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2603.2199999999998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382.93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123.64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164.36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3.09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149.13999999999999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67.47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3822.59</v>
      </c>
      <c r="C28" s="105">
        <v>2986.69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0.88600000000000001</v>
      </c>
      <c r="E61" s="105">
        <v>1.0209999999999999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0.4</v>
      </c>
      <c r="E63" s="105">
        <v>0.433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0.88600000000000001</v>
      </c>
      <c r="E64" s="105">
        <v>1.0209999999999999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0.88600000000000001</v>
      </c>
      <c r="E65" s="105">
        <v>1.0209999999999999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0.4</v>
      </c>
      <c r="E67" s="105">
        <v>0.433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0.88600000000000001</v>
      </c>
      <c r="E68" s="105">
        <v>1.0209999999999999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0.4</v>
      </c>
      <c r="E70" s="105">
        <v>0.433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0.88600000000000001</v>
      </c>
      <c r="E71" s="105">
        <v>1.0209999999999999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0.88600000000000001</v>
      </c>
      <c r="E72" s="105">
        <v>1.0209999999999999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0.4</v>
      </c>
      <c r="E74" s="105">
        <v>0.433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0.88600000000000001</v>
      </c>
      <c r="E75" s="105">
        <v>1.0209999999999999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0.88600000000000001</v>
      </c>
      <c r="E76" s="105">
        <v>1.0209999999999999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0.4</v>
      </c>
      <c r="E78" s="105">
        <v>0.433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0.88600000000000001</v>
      </c>
      <c r="E79" s="105">
        <v>1.0209999999999999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0.88600000000000001</v>
      </c>
      <c r="E80" s="105">
        <v>1.0209999999999999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0.4</v>
      </c>
      <c r="E82" s="105">
        <v>0.433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0.88600000000000001</v>
      </c>
      <c r="E83" s="105">
        <v>1.0209999999999999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0.88600000000000001</v>
      </c>
      <c r="E84" s="105">
        <v>1.0209999999999999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0.4</v>
      </c>
      <c r="E86" s="105">
        <v>0.433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0.88600000000000001</v>
      </c>
      <c r="E87" s="105">
        <v>1.0209999999999999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0.88600000000000001</v>
      </c>
      <c r="E88" s="105">
        <v>1.0209999999999999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0.4</v>
      </c>
      <c r="E90" s="105">
        <v>0.433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0.88600000000000001</v>
      </c>
      <c r="E91" s="105">
        <v>1.0209999999999999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0.88600000000000001</v>
      </c>
      <c r="E92" s="105">
        <v>1.0209999999999999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0.4</v>
      </c>
      <c r="E94" s="105">
        <v>0.433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0.88600000000000001</v>
      </c>
      <c r="E95" s="105">
        <v>1.0209999999999999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0.4</v>
      </c>
      <c r="E97" s="105">
        <v>0.433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0.88600000000000001</v>
      </c>
      <c r="E98" s="105">
        <v>1.0209999999999999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0.4</v>
      </c>
      <c r="E100" s="105">
        <v>0.433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0.88600000000000001</v>
      </c>
      <c r="E101" s="105">
        <v>1.0209999999999999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0.4</v>
      </c>
      <c r="E103" s="105">
        <v>0.433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0.88600000000000001</v>
      </c>
      <c r="E104" s="105">
        <v>1.0209999999999999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0.4</v>
      </c>
      <c r="E106" s="105">
        <v>0.433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0.88600000000000001</v>
      </c>
      <c r="E107" s="105">
        <v>1.0209999999999999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0.4</v>
      </c>
      <c r="E109" s="105">
        <v>0.433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0.88600000000000001</v>
      </c>
      <c r="E110" s="105">
        <v>1.0209999999999999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0.88600000000000001</v>
      </c>
      <c r="E111" s="105">
        <v>1.0209999999999999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0.4</v>
      </c>
      <c r="E113" s="105">
        <v>0.433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0.88600000000000001</v>
      </c>
      <c r="E114" s="105">
        <v>1.0209999999999999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0.4</v>
      </c>
      <c r="E116" s="105">
        <v>0.433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0.88600000000000001</v>
      </c>
      <c r="E117" s="105">
        <v>1.0209999999999999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0.4</v>
      </c>
      <c r="E119" s="105">
        <v>0.433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0.4</v>
      </c>
      <c r="E121" s="105">
        <v>0.433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0.88600000000000001</v>
      </c>
      <c r="E122" s="105">
        <v>1.0209999999999999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0.4</v>
      </c>
      <c r="E124" s="105">
        <v>0.433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0.88600000000000001</v>
      </c>
      <c r="E125" s="105">
        <v>1.0209999999999999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0.4</v>
      </c>
      <c r="E127" s="105">
        <v>0.433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0.88600000000000001</v>
      </c>
      <c r="E128" s="105">
        <v>1.0209999999999999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0.4</v>
      </c>
      <c r="E130" s="105">
        <v>0.433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0.88600000000000001</v>
      </c>
      <c r="E131" s="105">
        <v>1.0209999999999999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0.4</v>
      </c>
      <c r="E133" s="105">
        <v>0.433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0.88600000000000001</v>
      </c>
      <c r="E134" s="105">
        <v>1.0209999999999999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0.4</v>
      </c>
      <c r="E136" s="105">
        <v>0.433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0.88600000000000001</v>
      </c>
      <c r="E137" s="105">
        <v>1.0209999999999999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0.4</v>
      </c>
      <c r="E139" s="105">
        <v>0.433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0.88600000000000001</v>
      </c>
      <c r="E140" s="105">
        <v>1.0209999999999999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0.88600000000000001</v>
      </c>
      <c r="E141" s="105">
        <v>1.0209999999999999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0.4</v>
      </c>
      <c r="E143" s="105">
        <v>0.433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3.5249999999999999</v>
      </c>
      <c r="F146" s="105">
        <v>0.40699999999999997</v>
      </c>
      <c r="G146" s="105">
        <v>0.316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3.5249999999999999</v>
      </c>
      <c r="F147" s="105">
        <v>0.40699999999999997</v>
      </c>
      <c r="G147" s="105">
        <v>0.316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3.5249999999999999</v>
      </c>
      <c r="F148" s="105">
        <v>0.40699999999999997</v>
      </c>
      <c r="G148" s="105">
        <v>0.316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3.5249999999999999</v>
      </c>
      <c r="F149" s="105">
        <v>0.40699999999999997</v>
      </c>
      <c r="G149" s="105">
        <v>0.316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3.5249999999999999</v>
      </c>
      <c r="F150" s="105">
        <v>0.40699999999999997</v>
      </c>
      <c r="G150" s="105">
        <v>0.316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3.5249999999999999</v>
      </c>
      <c r="F151" s="105">
        <v>0.40699999999999997</v>
      </c>
      <c r="G151" s="105">
        <v>0.316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3.5249999999999999</v>
      </c>
      <c r="F152" s="105">
        <v>0.40699999999999997</v>
      </c>
      <c r="G152" s="105">
        <v>0.316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3.5249999999999999</v>
      </c>
      <c r="F153" s="105">
        <v>0.40699999999999997</v>
      </c>
      <c r="G153" s="105">
        <v>0.316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3.5249999999999999</v>
      </c>
      <c r="F154" s="105">
        <v>0.40699999999999997</v>
      </c>
      <c r="G154" s="105">
        <v>0.316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3.5249999999999999</v>
      </c>
      <c r="F155" s="105">
        <v>0.40699999999999997</v>
      </c>
      <c r="G155" s="105">
        <v>0.316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3.5249999999999999</v>
      </c>
      <c r="F156" s="105">
        <v>0.40699999999999997</v>
      </c>
      <c r="G156" s="105">
        <v>0.316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3.5249999999999999</v>
      </c>
      <c r="F157" s="105">
        <v>0.40699999999999997</v>
      </c>
      <c r="G157" s="105">
        <v>0.316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3.5249999999999999</v>
      </c>
      <c r="F158" s="105">
        <v>0.40699999999999997</v>
      </c>
      <c r="G158" s="105">
        <v>0.316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3.5249999999999999</v>
      </c>
      <c r="F159" s="105">
        <v>0.40699999999999997</v>
      </c>
      <c r="G159" s="105">
        <v>0.316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3.5249999999999999</v>
      </c>
      <c r="F160" s="105">
        <v>0.40699999999999997</v>
      </c>
      <c r="G160" s="105">
        <v>0.316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3.5249999999999999</v>
      </c>
      <c r="F161" s="105">
        <v>0.40699999999999997</v>
      </c>
      <c r="G161" s="105">
        <v>0.316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3.5249999999999999</v>
      </c>
      <c r="F162" s="105">
        <v>0.40699999999999997</v>
      </c>
      <c r="G162" s="105">
        <v>0.316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3.5249999999999999</v>
      </c>
      <c r="F163" s="105">
        <v>0.40699999999999997</v>
      </c>
      <c r="G163" s="105">
        <v>0.316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3.5249999999999999</v>
      </c>
      <c r="F164" s="105">
        <v>0.40699999999999997</v>
      </c>
      <c r="G164" s="105">
        <v>0.316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3.5249999999999999</v>
      </c>
      <c r="F165" s="105">
        <v>0.40699999999999997</v>
      </c>
      <c r="G165" s="105">
        <v>0.316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3.5249999999999999</v>
      </c>
      <c r="F166" s="105">
        <v>0.40699999999999997</v>
      </c>
      <c r="G166" s="105">
        <v>0.316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3.5249999999999999</v>
      </c>
      <c r="F167" s="105">
        <v>0.40699999999999997</v>
      </c>
      <c r="G167" s="105">
        <v>0.316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3.5249999999999999</v>
      </c>
      <c r="F168" s="105">
        <v>0.40699999999999997</v>
      </c>
      <c r="G168" s="105">
        <v>0.316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3.5249999999999999</v>
      </c>
      <c r="F169" s="105">
        <v>0.40699999999999997</v>
      </c>
      <c r="G169" s="105">
        <v>0.316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3.5249999999999999</v>
      </c>
      <c r="F170" s="105">
        <v>0.40699999999999997</v>
      </c>
      <c r="G170" s="105">
        <v>0.316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3.5249999999999999</v>
      </c>
      <c r="F171" s="105">
        <v>0.40699999999999997</v>
      </c>
      <c r="G171" s="105">
        <v>0.316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3.5249999999999999</v>
      </c>
      <c r="F172" s="105">
        <v>0.40699999999999997</v>
      </c>
      <c r="G172" s="105">
        <v>0.316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3.5249999999999999</v>
      </c>
      <c r="F173" s="105">
        <v>0.40699999999999997</v>
      </c>
      <c r="G173" s="105">
        <v>0.316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3.5249999999999999</v>
      </c>
      <c r="F174" s="105">
        <v>0.40699999999999997</v>
      </c>
      <c r="G174" s="105">
        <v>0.316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3.5249999999999999</v>
      </c>
      <c r="F175" s="105">
        <v>0.40699999999999997</v>
      </c>
      <c r="G175" s="105">
        <v>0.316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3.5249999999999999</v>
      </c>
      <c r="F176" s="105">
        <v>0.40699999999999997</v>
      </c>
      <c r="G176" s="105">
        <v>0.316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3.5249999999999999</v>
      </c>
      <c r="F177" s="105">
        <v>0.40699999999999997</v>
      </c>
      <c r="G177" s="105">
        <v>0.316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3.5249999999999999</v>
      </c>
      <c r="F178" s="105">
        <v>0.40699999999999997</v>
      </c>
      <c r="G178" s="105">
        <v>0.316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3.52</v>
      </c>
      <c r="F179" s="105">
        <v>0.40699999999999997</v>
      </c>
      <c r="G179" s="105">
        <v>0.316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3.52</v>
      </c>
      <c r="F180" s="105">
        <v>0.40699999999999997</v>
      </c>
      <c r="G180" s="105">
        <v>0.316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3.52</v>
      </c>
      <c r="F181" s="105">
        <v>0.40699999999999997</v>
      </c>
      <c r="G181" s="105">
        <v>0.316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588414.39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17206.71</v>
      </c>
      <c r="D187" s="105">
        <v>11633.17</v>
      </c>
      <c r="E187" s="105">
        <v>5573.54</v>
      </c>
      <c r="F187" s="105">
        <v>0.68</v>
      </c>
      <c r="G187" s="105">
        <v>3.32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164678.67000000001</v>
      </c>
      <c r="D190" s="105">
        <v>111336.49</v>
      </c>
      <c r="E190" s="105">
        <v>53342.19</v>
      </c>
      <c r="F190" s="105">
        <v>0.68</v>
      </c>
      <c r="G190" s="105">
        <v>3.31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161546.26</v>
      </c>
      <c r="D191" s="105">
        <v>109218.72</v>
      </c>
      <c r="E191" s="105">
        <v>52327.54</v>
      </c>
      <c r="F191" s="105">
        <v>0.68</v>
      </c>
      <c r="G191" s="105">
        <v>3.31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123224.25</v>
      </c>
      <c r="D192" s="105">
        <v>83309.850000000006</v>
      </c>
      <c r="E192" s="105">
        <v>39914.400000000001</v>
      </c>
      <c r="F192" s="105">
        <v>0.68</v>
      </c>
      <c r="G192" s="105">
        <v>3.31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129028.15</v>
      </c>
      <c r="D193" s="105">
        <v>87233.77</v>
      </c>
      <c r="E193" s="105">
        <v>41794.379999999997</v>
      </c>
      <c r="F193" s="105">
        <v>0.68</v>
      </c>
      <c r="G193" s="105">
        <v>3.31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8200.82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7695.66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9034.33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8937.73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8946.89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8635.2900000000009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8641.2800000000007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8732.44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7733.13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7688.32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7758.86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17597.060000000001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6085.43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17158.439999999999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5321.7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23507.759999999998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22973.15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23078.240000000002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20220.02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20246.150000000001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13837.25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18110.150000000001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49681.04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76866.16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162482.64000000001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63623.66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62413.45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47607.73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49850.07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0.69</v>
      </c>
      <c r="F230" s="105">
        <v>803.72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6.63</v>
      </c>
      <c r="F233" s="105">
        <v>12440.83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6.51</v>
      </c>
      <c r="F234" s="105">
        <v>12204.19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4.96</v>
      </c>
      <c r="F235" s="105">
        <v>9309.11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5.2</v>
      </c>
      <c r="F236" s="105">
        <v>9747.58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3240.06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142210.772</v>
      </c>
      <c r="C246" s="105">
        <v>226.5257</v>
      </c>
      <c r="D246" s="105">
        <v>584.71969999999999</v>
      </c>
      <c r="E246" s="105">
        <v>0</v>
      </c>
      <c r="F246" s="105">
        <v>1.8E-3</v>
      </c>
      <c r="G246" s="105">
        <v>134567.0515</v>
      </c>
      <c r="H246" s="105">
        <v>58535.714200000002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122759.0119</v>
      </c>
      <c r="C247" s="105">
        <v>198.82400000000001</v>
      </c>
      <c r="D247" s="105">
        <v>524.42020000000002</v>
      </c>
      <c r="E247" s="105">
        <v>0</v>
      </c>
      <c r="F247" s="105">
        <v>1.6000000000000001E-3</v>
      </c>
      <c r="G247" s="105">
        <v>120695.43489999999</v>
      </c>
      <c r="H247" s="105">
        <v>50842.994299999998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131801.8627</v>
      </c>
      <c r="C248" s="105">
        <v>220.01580000000001</v>
      </c>
      <c r="D248" s="105">
        <v>602.29079999999999</v>
      </c>
      <c r="E248" s="105">
        <v>0</v>
      </c>
      <c r="F248" s="105">
        <v>1.9E-3</v>
      </c>
      <c r="G248" s="105">
        <v>138628.25580000001</v>
      </c>
      <c r="H248" s="105">
        <v>55214.107100000001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109564.2745</v>
      </c>
      <c r="C249" s="105">
        <v>192.1935</v>
      </c>
      <c r="D249" s="105">
        <v>556.41589999999997</v>
      </c>
      <c r="E249" s="105">
        <v>0</v>
      </c>
      <c r="F249" s="105">
        <v>1.6999999999999999E-3</v>
      </c>
      <c r="G249" s="105">
        <v>128083.76669999999</v>
      </c>
      <c r="H249" s="105">
        <v>46787.4516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121735.3388</v>
      </c>
      <c r="C250" s="105">
        <v>218.33260000000001</v>
      </c>
      <c r="D250" s="105">
        <v>646.93489999999997</v>
      </c>
      <c r="E250" s="105">
        <v>0</v>
      </c>
      <c r="F250" s="105">
        <v>2E-3</v>
      </c>
      <c r="G250" s="105">
        <v>148927.40530000001</v>
      </c>
      <c r="H250" s="105">
        <v>52442.766499999998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142176.63690000001</v>
      </c>
      <c r="C251" s="105">
        <v>257.1558</v>
      </c>
      <c r="D251" s="105">
        <v>768.52409999999998</v>
      </c>
      <c r="E251" s="105">
        <v>0</v>
      </c>
      <c r="F251" s="105">
        <v>2.3E-3</v>
      </c>
      <c r="G251" s="105">
        <v>176920.70869999999</v>
      </c>
      <c r="H251" s="105">
        <v>61455.419000000002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99702.649699999994</v>
      </c>
      <c r="C252" s="105">
        <v>180.48560000000001</v>
      </c>
      <c r="D252" s="105">
        <v>539.85029999999995</v>
      </c>
      <c r="E252" s="105">
        <v>0</v>
      </c>
      <c r="F252" s="105">
        <v>1.6000000000000001E-3</v>
      </c>
      <c r="G252" s="105">
        <v>124278.27009999999</v>
      </c>
      <c r="H252" s="105">
        <v>43110.773399999998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99538.113400000002</v>
      </c>
      <c r="C253" s="105">
        <v>180.0421</v>
      </c>
      <c r="D253" s="105">
        <v>538.08680000000004</v>
      </c>
      <c r="E253" s="105">
        <v>0</v>
      </c>
      <c r="F253" s="105">
        <v>1.6000000000000001E-3</v>
      </c>
      <c r="G253" s="105">
        <v>123872.10129999999</v>
      </c>
      <c r="H253" s="105">
        <v>43025.711499999998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120461.3845</v>
      </c>
      <c r="C254" s="105">
        <v>217.31469999999999</v>
      </c>
      <c r="D254" s="105">
        <v>647.75980000000004</v>
      </c>
      <c r="E254" s="105">
        <v>0</v>
      </c>
      <c r="F254" s="105">
        <v>2E-3</v>
      </c>
      <c r="G254" s="105">
        <v>149119.01079999999</v>
      </c>
      <c r="H254" s="105">
        <v>52015.090799999998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116493.29919999999</v>
      </c>
      <c r="C255" s="105">
        <v>206.52799999999999</v>
      </c>
      <c r="D255" s="105">
        <v>604.67200000000003</v>
      </c>
      <c r="E255" s="105">
        <v>0</v>
      </c>
      <c r="F255" s="105">
        <v>1.8E-3</v>
      </c>
      <c r="G255" s="105">
        <v>139195.08720000001</v>
      </c>
      <c r="H255" s="105">
        <v>49954.780500000001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121419.014</v>
      </c>
      <c r="C256" s="105">
        <v>205.47130000000001</v>
      </c>
      <c r="D256" s="105">
        <v>571.55460000000005</v>
      </c>
      <c r="E256" s="105">
        <v>0</v>
      </c>
      <c r="F256" s="105">
        <v>1.8E-3</v>
      </c>
      <c r="G256" s="105">
        <v>131558.09210000001</v>
      </c>
      <c r="H256" s="105">
        <v>51131.059399999998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133923.46119999999</v>
      </c>
      <c r="C257" s="105">
        <v>216.7971</v>
      </c>
      <c r="D257" s="105">
        <v>571.45989999999995</v>
      </c>
      <c r="E257" s="105">
        <v>0</v>
      </c>
      <c r="F257" s="105">
        <v>1.8E-3</v>
      </c>
      <c r="G257" s="105">
        <v>131521.43369999999</v>
      </c>
      <c r="H257" s="105">
        <v>55456.528599999998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1461790</v>
      </c>
      <c r="C259" s="105">
        <v>2519.6862000000001</v>
      </c>
      <c r="D259" s="105">
        <v>7156.6890999999996</v>
      </c>
      <c r="E259" s="105">
        <v>0</v>
      </c>
      <c r="F259" s="105">
        <v>2.1899999999999999E-2</v>
      </c>
      <c r="G259" s="106">
        <v>1647370</v>
      </c>
      <c r="H259" s="105">
        <v>619972.39690000005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99538.113400000002</v>
      </c>
      <c r="C260" s="105">
        <v>180.0421</v>
      </c>
      <c r="D260" s="105">
        <v>524.42020000000002</v>
      </c>
      <c r="E260" s="105">
        <v>0</v>
      </c>
      <c r="F260" s="105">
        <v>1.6000000000000001E-3</v>
      </c>
      <c r="G260" s="105">
        <v>120695.43489999999</v>
      </c>
      <c r="H260" s="105">
        <v>43025.711499999998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142210.772</v>
      </c>
      <c r="C261" s="105">
        <v>257.1558</v>
      </c>
      <c r="D261" s="105">
        <v>768.52409999999998</v>
      </c>
      <c r="E261" s="105">
        <v>0</v>
      </c>
      <c r="F261" s="105">
        <v>2.3E-3</v>
      </c>
      <c r="G261" s="105">
        <v>176920.70869999999</v>
      </c>
      <c r="H261" s="105">
        <v>61455.419000000002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312253000000</v>
      </c>
      <c r="C264" s="105">
        <v>213389.43599999999</v>
      </c>
      <c r="D264" s="105" t="s">
        <v>822</v>
      </c>
      <c r="E264" s="105">
        <v>120876.129</v>
      </c>
      <c r="F264" s="105">
        <v>73092.044999999998</v>
      </c>
      <c r="G264" s="105">
        <v>8378.7189999999991</v>
      </c>
      <c r="H264" s="105">
        <v>0</v>
      </c>
      <c r="I264" s="105">
        <v>0</v>
      </c>
      <c r="J264" s="105">
        <v>7870</v>
      </c>
      <c r="K264" s="105">
        <v>1343.2560000000001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1829.287</v>
      </c>
      <c r="R264" s="105">
        <v>0</v>
      </c>
      <c r="S264" s="105">
        <v>0</v>
      </c>
    </row>
    <row r="265" spans="1:19">
      <c r="A265" s="105" t="s">
        <v>597</v>
      </c>
      <c r="B265" s="106">
        <v>280065000000</v>
      </c>
      <c r="C265" s="105">
        <v>212423.82399999999</v>
      </c>
      <c r="D265" s="105" t="s">
        <v>740</v>
      </c>
      <c r="E265" s="105">
        <v>120876.129</v>
      </c>
      <c r="F265" s="105">
        <v>79091.122000000003</v>
      </c>
      <c r="G265" s="105">
        <v>8925.2180000000008</v>
      </c>
      <c r="H265" s="105">
        <v>0</v>
      </c>
      <c r="I265" s="105">
        <v>0</v>
      </c>
      <c r="J265" s="105">
        <v>0</v>
      </c>
      <c r="K265" s="105">
        <v>8.8130000000000006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3522.5419999999999</v>
      </c>
      <c r="R265" s="105">
        <v>0</v>
      </c>
      <c r="S265" s="105">
        <v>0</v>
      </c>
    </row>
    <row r="266" spans="1:19">
      <c r="A266" s="105" t="s">
        <v>598</v>
      </c>
      <c r="B266" s="106">
        <v>321676000000</v>
      </c>
      <c r="C266" s="105">
        <v>253914.101</v>
      </c>
      <c r="D266" s="105" t="s">
        <v>658</v>
      </c>
      <c r="E266" s="105">
        <v>120876.129</v>
      </c>
      <c r="F266" s="105">
        <v>73092.044999999998</v>
      </c>
      <c r="G266" s="105">
        <v>13273.67</v>
      </c>
      <c r="H266" s="105">
        <v>0</v>
      </c>
      <c r="I266" s="105">
        <v>44190.427000000003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2481.8290000000002</v>
      </c>
      <c r="R266" s="105">
        <v>0</v>
      </c>
      <c r="S266" s="105">
        <v>0</v>
      </c>
    </row>
    <row r="267" spans="1:19">
      <c r="A267" s="105" t="s">
        <v>599</v>
      </c>
      <c r="B267" s="106">
        <v>297209000000</v>
      </c>
      <c r="C267" s="105">
        <v>264159.16100000002</v>
      </c>
      <c r="D267" s="105" t="s">
        <v>741</v>
      </c>
      <c r="E267" s="105">
        <v>120876.129</v>
      </c>
      <c r="F267" s="105">
        <v>75091.737999999998</v>
      </c>
      <c r="G267" s="105">
        <v>16416.281999999999</v>
      </c>
      <c r="H267" s="105">
        <v>0</v>
      </c>
      <c r="I267" s="105">
        <v>49252.767999999996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2522.2449999999999</v>
      </c>
      <c r="R267" s="105">
        <v>0</v>
      </c>
      <c r="S267" s="105">
        <v>0</v>
      </c>
    </row>
    <row r="268" spans="1:19">
      <c r="A268" s="105" t="s">
        <v>316</v>
      </c>
      <c r="B268" s="106">
        <v>345575000000</v>
      </c>
      <c r="C268" s="105">
        <v>340535.67300000001</v>
      </c>
      <c r="D268" s="105" t="s">
        <v>678</v>
      </c>
      <c r="E268" s="105">
        <v>120876.129</v>
      </c>
      <c r="F268" s="105">
        <v>73092.044999999998</v>
      </c>
      <c r="G268" s="105">
        <v>19523.491999999998</v>
      </c>
      <c r="H268" s="105">
        <v>0</v>
      </c>
      <c r="I268" s="105">
        <v>124424.917</v>
      </c>
      <c r="J268" s="105">
        <v>0</v>
      </c>
      <c r="K268" s="105">
        <v>3.0000000000000001E-3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2619.087</v>
      </c>
      <c r="R268" s="105">
        <v>0</v>
      </c>
      <c r="S268" s="105">
        <v>0</v>
      </c>
    </row>
    <row r="269" spans="1:19">
      <c r="A269" s="105" t="s">
        <v>600</v>
      </c>
      <c r="B269" s="106">
        <v>410531000000</v>
      </c>
      <c r="C269" s="105">
        <v>433438.17700000003</v>
      </c>
      <c r="D269" s="105" t="s">
        <v>788</v>
      </c>
      <c r="E269" s="105">
        <v>120876.129</v>
      </c>
      <c r="F269" s="105">
        <v>75091.737999999998</v>
      </c>
      <c r="G269" s="105">
        <v>35292.928</v>
      </c>
      <c r="H269" s="105">
        <v>0</v>
      </c>
      <c r="I269" s="105">
        <v>199464.85200000001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2712.53</v>
      </c>
      <c r="R269" s="105">
        <v>0</v>
      </c>
      <c r="S269" s="105">
        <v>0</v>
      </c>
    </row>
    <row r="270" spans="1:19">
      <c r="A270" s="105" t="s">
        <v>601</v>
      </c>
      <c r="B270" s="106">
        <v>288378000000</v>
      </c>
      <c r="C270" s="105">
        <v>306816.51699999999</v>
      </c>
      <c r="D270" s="105" t="s">
        <v>823</v>
      </c>
      <c r="E270" s="105">
        <v>67153.404999999999</v>
      </c>
      <c r="F270" s="105">
        <v>41836.601000000002</v>
      </c>
      <c r="G270" s="105">
        <v>15313.008</v>
      </c>
      <c r="H270" s="105">
        <v>0</v>
      </c>
      <c r="I270" s="105">
        <v>179923.005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2590.498</v>
      </c>
      <c r="R270" s="105">
        <v>0</v>
      </c>
      <c r="S270" s="105">
        <v>0</v>
      </c>
    </row>
    <row r="271" spans="1:19">
      <c r="A271" s="105" t="s">
        <v>602</v>
      </c>
      <c r="B271" s="106">
        <v>287436000000</v>
      </c>
      <c r="C271" s="105">
        <v>315084.64500000002</v>
      </c>
      <c r="D271" s="105" t="s">
        <v>789</v>
      </c>
      <c r="E271" s="105">
        <v>67153.404999999999</v>
      </c>
      <c r="F271" s="105">
        <v>40636.785000000003</v>
      </c>
      <c r="G271" s="105">
        <v>20458.638999999999</v>
      </c>
      <c r="H271" s="105">
        <v>0</v>
      </c>
      <c r="I271" s="105">
        <v>184286.503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2549.3119999999999</v>
      </c>
      <c r="R271" s="105">
        <v>0</v>
      </c>
      <c r="S271" s="105">
        <v>0</v>
      </c>
    </row>
    <row r="272" spans="1:19">
      <c r="A272" s="105" t="s">
        <v>603</v>
      </c>
      <c r="B272" s="106">
        <v>346019000000</v>
      </c>
      <c r="C272" s="105">
        <v>376068.54499999998</v>
      </c>
      <c r="D272" s="105" t="s">
        <v>723</v>
      </c>
      <c r="E272" s="105">
        <v>120876.129</v>
      </c>
      <c r="F272" s="105">
        <v>79091.122000000003</v>
      </c>
      <c r="G272" s="105">
        <v>25339.449000000001</v>
      </c>
      <c r="H272" s="105">
        <v>0</v>
      </c>
      <c r="I272" s="105">
        <v>148114.307</v>
      </c>
      <c r="J272" s="105">
        <v>0</v>
      </c>
      <c r="K272" s="105">
        <v>7.0000000000000001E-3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2647.5309999999999</v>
      </c>
      <c r="R272" s="105">
        <v>0</v>
      </c>
      <c r="S272" s="105">
        <v>0</v>
      </c>
    </row>
    <row r="273" spans="1:19">
      <c r="A273" s="105" t="s">
        <v>604</v>
      </c>
      <c r="B273" s="106">
        <v>322992000000</v>
      </c>
      <c r="C273" s="105">
        <v>306965.68699999998</v>
      </c>
      <c r="D273" s="105" t="s">
        <v>659</v>
      </c>
      <c r="E273" s="105">
        <v>120876.129</v>
      </c>
      <c r="F273" s="105">
        <v>79091.122000000003</v>
      </c>
      <c r="G273" s="105">
        <v>14081.342000000001</v>
      </c>
      <c r="H273" s="105">
        <v>0</v>
      </c>
      <c r="I273" s="105">
        <v>90360.922000000006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2556.1709999999998</v>
      </c>
      <c r="R273" s="105">
        <v>0</v>
      </c>
      <c r="S273" s="105">
        <v>0</v>
      </c>
    </row>
    <row r="274" spans="1:19">
      <c r="A274" s="105" t="s">
        <v>605</v>
      </c>
      <c r="B274" s="106">
        <v>305271000000</v>
      </c>
      <c r="C274" s="105">
        <v>299050.51699999999</v>
      </c>
      <c r="D274" s="105" t="s">
        <v>790</v>
      </c>
      <c r="E274" s="105">
        <v>120876.129</v>
      </c>
      <c r="F274" s="105">
        <v>73092.044999999998</v>
      </c>
      <c r="G274" s="105">
        <v>14858.724</v>
      </c>
      <c r="H274" s="105">
        <v>0</v>
      </c>
      <c r="I274" s="105">
        <v>87671.072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2552.547</v>
      </c>
      <c r="R274" s="105">
        <v>0</v>
      </c>
      <c r="S274" s="105">
        <v>0</v>
      </c>
    </row>
    <row r="275" spans="1:19">
      <c r="A275" s="105" t="s">
        <v>606</v>
      </c>
      <c r="B275" s="106">
        <v>305186000000</v>
      </c>
      <c r="C275" s="105">
        <v>212425.98800000001</v>
      </c>
      <c r="D275" s="105" t="s">
        <v>824</v>
      </c>
      <c r="E275" s="105">
        <v>120876.129</v>
      </c>
      <c r="F275" s="105">
        <v>73092.044999999998</v>
      </c>
      <c r="G275" s="105">
        <v>8378.7189999999991</v>
      </c>
      <c r="H275" s="105">
        <v>0</v>
      </c>
      <c r="I275" s="105">
        <v>0</v>
      </c>
      <c r="J275" s="105">
        <v>7870</v>
      </c>
      <c r="K275" s="105">
        <v>333.79199999999997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1875.3030000000001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3822590000000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280065000000</v>
      </c>
      <c r="C278" s="105">
        <v>212423.82399999999</v>
      </c>
      <c r="D278" s="105"/>
      <c r="E278" s="105">
        <v>67153.404999999999</v>
      </c>
      <c r="F278" s="105">
        <v>40636.785000000003</v>
      </c>
      <c r="G278" s="105">
        <v>8378.7189999999991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1829.287</v>
      </c>
      <c r="R278" s="105">
        <v>0</v>
      </c>
      <c r="S278" s="105">
        <v>0</v>
      </c>
    </row>
    <row r="279" spans="1:19">
      <c r="A279" s="105" t="s">
        <v>609</v>
      </c>
      <c r="B279" s="106">
        <v>410531000000</v>
      </c>
      <c r="C279" s="105">
        <v>433438.17700000003</v>
      </c>
      <c r="D279" s="105"/>
      <c r="E279" s="105">
        <v>120876.129</v>
      </c>
      <c r="F279" s="105">
        <v>79091.122000000003</v>
      </c>
      <c r="G279" s="105">
        <v>35292.928</v>
      </c>
      <c r="H279" s="105">
        <v>0</v>
      </c>
      <c r="I279" s="105">
        <v>199464.85200000001</v>
      </c>
      <c r="J279" s="105">
        <v>7870</v>
      </c>
      <c r="K279" s="105">
        <v>1343.2560000000001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3522.5419999999999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93961.98</v>
      </c>
      <c r="C282" s="105">
        <v>25011.57</v>
      </c>
      <c r="D282" s="105">
        <v>0</v>
      </c>
      <c r="E282" s="105">
        <v>118973.55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13.68</v>
      </c>
      <c r="C283" s="105">
        <v>3.64</v>
      </c>
      <c r="D283" s="105">
        <v>0</v>
      </c>
      <c r="E283" s="105">
        <v>17.32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13.68</v>
      </c>
      <c r="C284" s="105">
        <v>3.64</v>
      </c>
      <c r="D284" s="105">
        <v>0</v>
      </c>
      <c r="E284" s="105">
        <v>17.32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5966.28</v>
      </c>
      <c r="C2" s="105">
        <v>868.33</v>
      </c>
      <c r="D2" s="105">
        <v>868.33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5966.28</v>
      </c>
      <c r="C3" s="105">
        <v>868.33</v>
      </c>
      <c r="D3" s="105">
        <v>868.33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14715.83</v>
      </c>
      <c r="C4" s="105">
        <v>2141.73</v>
      </c>
      <c r="D4" s="105">
        <v>2141.73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14715.83</v>
      </c>
      <c r="C5" s="105">
        <v>2141.73</v>
      </c>
      <c r="D5" s="105">
        <v>2141.73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1899.93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236.28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123.57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173.3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2.7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147.97999999999999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67.09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3684.03</v>
      </c>
      <c r="C28" s="105">
        <v>2282.25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0.91400000000000003</v>
      </c>
      <c r="E61" s="105">
        <v>1.0589999999999999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0.42199999999999999</v>
      </c>
      <c r="E63" s="105">
        <v>0.45900000000000002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0.91400000000000003</v>
      </c>
      <c r="E64" s="105">
        <v>1.0589999999999999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0.91400000000000003</v>
      </c>
      <c r="E65" s="105">
        <v>1.0589999999999999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0.42199999999999999</v>
      </c>
      <c r="E67" s="105">
        <v>0.45900000000000002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0.91400000000000003</v>
      </c>
      <c r="E68" s="105">
        <v>1.0589999999999999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0.42199999999999999</v>
      </c>
      <c r="E70" s="105">
        <v>0.45900000000000002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0.91400000000000003</v>
      </c>
      <c r="E71" s="105">
        <v>1.0589999999999999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0.91400000000000003</v>
      </c>
      <c r="E72" s="105">
        <v>1.0589999999999999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0.42199999999999999</v>
      </c>
      <c r="E74" s="105">
        <v>0.45900000000000002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0.91400000000000003</v>
      </c>
      <c r="E75" s="105">
        <v>1.0589999999999999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0.91400000000000003</v>
      </c>
      <c r="E76" s="105">
        <v>1.0589999999999999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0.42199999999999999</v>
      </c>
      <c r="E78" s="105">
        <v>0.45900000000000002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0.91400000000000003</v>
      </c>
      <c r="E79" s="105">
        <v>1.0589999999999999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0.91400000000000003</v>
      </c>
      <c r="E80" s="105">
        <v>1.0589999999999999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0.42199999999999999</v>
      </c>
      <c r="E82" s="105">
        <v>0.45900000000000002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0.91400000000000003</v>
      </c>
      <c r="E83" s="105">
        <v>1.0589999999999999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0.91400000000000003</v>
      </c>
      <c r="E84" s="105">
        <v>1.0589999999999999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0.42199999999999999</v>
      </c>
      <c r="E86" s="105">
        <v>0.45900000000000002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0.91400000000000003</v>
      </c>
      <c r="E87" s="105">
        <v>1.0589999999999999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0.91400000000000003</v>
      </c>
      <c r="E88" s="105">
        <v>1.0589999999999999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0.42199999999999999</v>
      </c>
      <c r="E90" s="105">
        <v>0.45900000000000002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0.91400000000000003</v>
      </c>
      <c r="E91" s="105">
        <v>1.0589999999999999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0.91400000000000003</v>
      </c>
      <c r="E92" s="105">
        <v>1.0589999999999999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0.42199999999999999</v>
      </c>
      <c r="E94" s="105">
        <v>0.45900000000000002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0.91400000000000003</v>
      </c>
      <c r="E95" s="105">
        <v>1.0589999999999999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0.42199999999999999</v>
      </c>
      <c r="E97" s="105">
        <v>0.45900000000000002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0.91400000000000003</v>
      </c>
      <c r="E98" s="105">
        <v>1.0589999999999999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0.42199999999999999</v>
      </c>
      <c r="E100" s="105">
        <v>0.45900000000000002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0.91400000000000003</v>
      </c>
      <c r="E101" s="105">
        <v>1.0589999999999999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0.42199999999999999</v>
      </c>
      <c r="E103" s="105">
        <v>0.45900000000000002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0.91400000000000003</v>
      </c>
      <c r="E104" s="105">
        <v>1.0589999999999999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0.42199999999999999</v>
      </c>
      <c r="E106" s="105">
        <v>0.45900000000000002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0.91400000000000003</v>
      </c>
      <c r="E107" s="105">
        <v>1.0589999999999999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0.42199999999999999</v>
      </c>
      <c r="E109" s="105">
        <v>0.45900000000000002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0.91400000000000003</v>
      </c>
      <c r="E110" s="105">
        <v>1.0589999999999999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0.91400000000000003</v>
      </c>
      <c r="E111" s="105">
        <v>1.0589999999999999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0.42199999999999999</v>
      </c>
      <c r="E113" s="105">
        <v>0.45900000000000002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0.91400000000000003</v>
      </c>
      <c r="E114" s="105">
        <v>1.0589999999999999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0.42199999999999999</v>
      </c>
      <c r="E116" s="105">
        <v>0.45900000000000002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0.91400000000000003</v>
      </c>
      <c r="E117" s="105">
        <v>1.0589999999999999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0.42199999999999999</v>
      </c>
      <c r="E119" s="105">
        <v>0.45900000000000002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0.42199999999999999</v>
      </c>
      <c r="E121" s="105">
        <v>0.45900000000000002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0.91400000000000003</v>
      </c>
      <c r="E122" s="105">
        <v>1.0589999999999999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0.42199999999999999</v>
      </c>
      <c r="E124" s="105">
        <v>0.45900000000000002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0.91400000000000003</v>
      </c>
      <c r="E125" s="105">
        <v>1.0589999999999999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0.42199999999999999</v>
      </c>
      <c r="E127" s="105">
        <v>0.45900000000000002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0.91400000000000003</v>
      </c>
      <c r="E128" s="105">
        <v>1.0589999999999999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0.42199999999999999</v>
      </c>
      <c r="E130" s="105">
        <v>0.45900000000000002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0.91400000000000003</v>
      </c>
      <c r="E131" s="105">
        <v>1.0589999999999999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0.42199999999999999</v>
      </c>
      <c r="E133" s="105">
        <v>0.45900000000000002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0.91400000000000003</v>
      </c>
      <c r="E134" s="105">
        <v>1.0589999999999999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0.42199999999999999</v>
      </c>
      <c r="E136" s="105">
        <v>0.45900000000000002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0.91400000000000003</v>
      </c>
      <c r="E137" s="105">
        <v>1.0589999999999999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0.42199999999999999</v>
      </c>
      <c r="E139" s="105">
        <v>0.45900000000000002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0.91400000000000003</v>
      </c>
      <c r="E140" s="105">
        <v>1.0589999999999999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0.91400000000000003</v>
      </c>
      <c r="E141" s="105">
        <v>1.0589999999999999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0.42199999999999999</v>
      </c>
      <c r="E143" s="105">
        <v>0.45900000000000002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3.5249999999999999</v>
      </c>
      <c r="F146" s="105">
        <v>0.40699999999999997</v>
      </c>
      <c r="G146" s="105">
        <v>0.316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3.5249999999999999</v>
      </c>
      <c r="F147" s="105">
        <v>0.40699999999999997</v>
      </c>
      <c r="G147" s="105">
        <v>0.316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3.5249999999999999</v>
      </c>
      <c r="F148" s="105">
        <v>0.40699999999999997</v>
      </c>
      <c r="G148" s="105">
        <v>0.316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3.5249999999999999</v>
      </c>
      <c r="F149" s="105">
        <v>0.40699999999999997</v>
      </c>
      <c r="G149" s="105">
        <v>0.316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3.5249999999999999</v>
      </c>
      <c r="F150" s="105">
        <v>0.40699999999999997</v>
      </c>
      <c r="G150" s="105">
        <v>0.316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3.5249999999999999</v>
      </c>
      <c r="F151" s="105">
        <v>0.40699999999999997</v>
      </c>
      <c r="G151" s="105">
        <v>0.316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3.5249999999999999</v>
      </c>
      <c r="F152" s="105">
        <v>0.40699999999999997</v>
      </c>
      <c r="G152" s="105">
        <v>0.316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3.5249999999999999</v>
      </c>
      <c r="F153" s="105">
        <v>0.40699999999999997</v>
      </c>
      <c r="G153" s="105">
        <v>0.316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3.5249999999999999</v>
      </c>
      <c r="F154" s="105">
        <v>0.40699999999999997</v>
      </c>
      <c r="G154" s="105">
        <v>0.316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3.5249999999999999</v>
      </c>
      <c r="F155" s="105">
        <v>0.40699999999999997</v>
      </c>
      <c r="G155" s="105">
        <v>0.316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3.5249999999999999</v>
      </c>
      <c r="F156" s="105">
        <v>0.40699999999999997</v>
      </c>
      <c r="G156" s="105">
        <v>0.316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3.5249999999999999</v>
      </c>
      <c r="F157" s="105">
        <v>0.40699999999999997</v>
      </c>
      <c r="G157" s="105">
        <v>0.316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3.5249999999999999</v>
      </c>
      <c r="F158" s="105">
        <v>0.40699999999999997</v>
      </c>
      <c r="G158" s="105">
        <v>0.316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3.5249999999999999</v>
      </c>
      <c r="F159" s="105">
        <v>0.40699999999999997</v>
      </c>
      <c r="G159" s="105">
        <v>0.316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3.5249999999999999</v>
      </c>
      <c r="F160" s="105">
        <v>0.40699999999999997</v>
      </c>
      <c r="G160" s="105">
        <v>0.316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3.5249999999999999</v>
      </c>
      <c r="F161" s="105">
        <v>0.40699999999999997</v>
      </c>
      <c r="G161" s="105">
        <v>0.316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3.5249999999999999</v>
      </c>
      <c r="F162" s="105">
        <v>0.40699999999999997</v>
      </c>
      <c r="G162" s="105">
        <v>0.316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3.5249999999999999</v>
      </c>
      <c r="F163" s="105">
        <v>0.40699999999999997</v>
      </c>
      <c r="G163" s="105">
        <v>0.316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3.5249999999999999</v>
      </c>
      <c r="F164" s="105">
        <v>0.40699999999999997</v>
      </c>
      <c r="G164" s="105">
        <v>0.316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3.5249999999999999</v>
      </c>
      <c r="F165" s="105">
        <v>0.40699999999999997</v>
      </c>
      <c r="G165" s="105">
        <v>0.316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3.5249999999999999</v>
      </c>
      <c r="F166" s="105">
        <v>0.40699999999999997</v>
      </c>
      <c r="G166" s="105">
        <v>0.316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3.5249999999999999</v>
      </c>
      <c r="F167" s="105">
        <v>0.40699999999999997</v>
      </c>
      <c r="G167" s="105">
        <v>0.316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3.5249999999999999</v>
      </c>
      <c r="F168" s="105">
        <v>0.40699999999999997</v>
      </c>
      <c r="G168" s="105">
        <v>0.316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3.5249999999999999</v>
      </c>
      <c r="F169" s="105">
        <v>0.40699999999999997</v>
      </c>
      <c r="G169" s="105">
        <v>0.316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3.5249999999999999</v>
      </c>
      <c r="F170" s="105">
        <v>0.40699999999999997</v>
      </c>
      <c r="G170" s="105">
        <v>0.316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3.5249999999999999</v>
      </c>
      <c r="F171" s="105">
        <v>0.40699999999999997</v>
      </c>
      <c r="G171" s="105">
        <v>0.316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3.5249999999999999</v>
      </c>
      <c r="F172" s="105">
        <v>0.40699999999999997</v>
      </c>
      <c r="G172" s="105">
        <v>0.316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3.5249999999999999</v>
      </c>
      <c r="F173" s="105">
        <v>0.40699999999999997</v>
      </c>
      <c r="G173" s="105">
        <v>0.316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3.5249999999999999</v>
      </c>
      <c r="F174" s="105">
        <v>0.40699999999999997</v>
      </c>
      <c r="G174" s="105">
        <v>0.316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3.5249999999999999</v>
      </c>
      <c r="F175" s="105">
        <v>0.40699999999999997</v>
      </c>
      <c r="G175" s="105">
        <v>0.316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3.5249999999999999</v>
      </c>
      <c r="F176" s="105">
        <v>0.40699999999999997</v>
      </c>
      <c r="G176" s="105">
        <v>0.316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3.5249999999999999</v>
      </c>
      <c r="F177" s="105">
        <v>0.40699999999999997</v>
      </c>
      <c r="G177" s="105">
        <v>0.316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3.5249999999999999</v>
      </c>
      <c r="F178" s="105">
        <v>0.40699999999999997</v>
      </c>
      <c r="G178" s="105">
        <v>0.316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3.52</v>
      </c>
      <c r="F179" s="105">
        <v>0.40699999999999997</v>
      </c>
      <c r="G179" s="105">
        <v>0.316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3.52</v>
      </c>
      <c r="F180" s="105">
        <v>0.40699999999999997</v>
      </c>
      <c r="G180" s="105">
        <v>0.316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3.52</v>
      </c>
      <c r="F181" s="105">
        <v>0.40699999999999997</v>
      </c>
      <c r="G181" s="105">
        <v>0.316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458359.68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15414.15</v>
      </c>
      <c r="D187" s="105">
        <v>10693.64</v>
      </c>
      <c r="E187" s="105">
        <v>4720.5200000000004</v>
      </c>
      <c r="F187" s="105">
        <v>0.69</v>
      </c>
      <c r="G187" s="105">
        <v>3.36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24154.18</v>
      </c>
      <c r="D188" s="105">
        <v>16935.080000000002</v>
      </c>
      <c r="E188" s="105">
        <v>7219.1</v>
      </c>
      <c r="F188" s="105">
        <v>0.7</v>
      </c>
      <c r="G188" s="105">
        <v>3.35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53923.29</v>
      </c>
      <c r="D189" s="105">
        <v>37032.949999999997</v>
      </c>
      <c r="E189" s="105">
        <v>16890.34</v>
      </c>
      <c r="F189" s="105">
        <v>0.69</v>
      </c>
      <c r="G189" s="105">
        <v>3.12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104062.12</v>
      </c>
      <c r="D190" s="105">
        <v>83109.759999999995</v>
      </c>
      <c r="E190" s="105">
        <v>20952.36</v>
      </c>
      <c r="F190" s="105">
        <v>0.8</v>
      </c>
      <c r="G190" s="105">
        <v>3.89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104788.64</v>
      </c>
      <c r="D191" s="105">
        <v>82896.210000000006</v>
      </c>
      <c r="E191" s="105">
        <v>21892.43</v>
      </c>
      <c r="F191" s="105">
        <v>0.79</v>
      </c>
      <c r="G191" s="105">
        <v>3.85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82389.94</v>
      </c>
      <c r="D192" s="105">
        <v>63941.59</v>
      </c>
      <c r="E192" s="105">
        <v>18448.349999999999</v>
      </c>
      <c r="F192" s="105">
        <v>0.78</v>
      </c>
      <c r="G192" s="105">
        <v>3.8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83905.64</v>
      </c>
      <c r="D193" s="105">
        <v>66283.399999999994</v>
      </c>
      <c r="E193" s="105">
        <v>17622.240000000002</v>
      </c>
      <c r="F193" s="105">
        <v>0.79</v>
      </c>
      <c r="G193" s="105">
        <v>3.84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6710.62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6177.49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7492.14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7390.58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7400.82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7109.08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7115.51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7212.71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6377.36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6332.65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6414.79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14210.37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5471.78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14235.52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5504.68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18447.240000000002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17934.14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18034.490000000002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15690.25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15716.84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10833.53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14237.59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38739.4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62407.86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131920.13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48701.15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48030.720000000001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36191.440000000002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38340.85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0.67</v>
      </c>
      <c r="F230" s="105">
        <v>771.9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6.29</v>
      </c>
      <c r="F233" s="105">
        <v>11793.21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6.2</v>
      </c>
      <c r="F234" s="105">
        <v>11630.86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4.67</v>
      </c>
      <c r="F235" s="105">
        <v>8910.81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4.95</v>
      </c>
      <c r="F236" s="105">
        <v>9284.41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2523.92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104592.709</v>
      </c>
      <c r="C246" s="105">
        <v>164.7604</v>
      </c>
      <c r="D246" s="105">
        <v>378.3519</v>
      </c>
      <c r="E246" s="105">
        <v>0</v>
      </c>
      <c r="F246" s="105">
        <v>1.5E-3</v>
      </c>
      <c r="G246" s="105">
        <v>393309.21220000001</v>
      </c>
      <c r="H246" s="105">
        <v>43048.375999999997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91892.758799999996</v>
      </c>
      <c r="C247" s="105">
        <v>145.92080000000001</v>
      </c>
      <c r="D247" s="105">
        <v>338.7226</v>
      </c>
      <c r="E247" s="105">
        <v>0</v>
      </c>
      <c r="F247" s="105">
        <v>1.4E-3</v>
      </c>
      <c r="G247" s="105">
        <v>352122.59580000001</v>
      </c>
      <c r="H247" s="105">
        <v>37935.695099999997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100715.3153</v>
      </c>
      <c r="C248" s="105">
        <v>164.07380000000001</v>
      </c>
      <c r="D248" s="105">
        <v>393.66849999999999</v>
      </c>
      <c r="E248" s="105">
        <v>0</v>
      </c>
      <c r="F248" s="105">
        <v>1.6000000000000001E-3</v>
      </c>
      <c r="G248" s="105">
        <v>409274.69880000001</v>
      </c>
      <c r="H248" s="105">
        <v>41984.281799999997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87238.414199999999</v>
      </c>
      <c r="C249" s="105">
        <v>146.934</v>
      </c>
      <c r="D249" s="105">
        <v>367.05369999999999</v>
      </c>
      <c r="E249" s="105">
        <v>0</v>
      </c>
      <c r="F249" s="105">
        <v>1.4E-3</v>
      </c>
      <c r="G249" s="105">
        <v>381640.49420000002</v>
      </c>
      <c r="H249" s="105">
        <v>36838.6152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93102.064400000003</v>
      </c>
      <c r="C250" s="105">
        <v>159.0181</v>
      </c>
      <c r="D250" s="105">
        <v>403.67559999999997</v>
      </c>
      <c r="E250" s="105">
        <v>0</v>
      </c>
      <c r="F250" s="105">
        <v>1.6000000000000001E-3</v>
      </c>
      <c r="G250" s="105">
        <v>419733.0625</v>
      </c>
      <c r="H250" s="105">
        <v>39531.270400000001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97041.743799999997</v>
      </c>
      <c r="C251" s="105">
        <v>168.00020000000001</v>
      </c>
      <c r="D251" s="105">
        <v>432.95299999999997</v>
      </c>
      <c r="E251" s="105">
        <v>0</v>
      </c>
      <c r="F251" s="105">
        <v>1.6999999999999999E-3</v>
      </c>
      <c r="G251" s="105">
        <v>450190.06949999998</v>
      </c>
      <c r="H251" s="105">
        <v>41425.080300000001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68575.561799999996</v>
      </c>
      <c r="C252" s="105">
        <v>119.316</v>
      </c>
      <c r="D252" s="105">
        <v>309.1814</v>
      </c>
      <c r="E252" s="105">
        <v>0</v>
      </c>
      <c r="F252" s="105">
        <v>1.1999999999999999E-3</v>
      </c>
      <c r="G252" s="105">
        <v>321494.61210000003</v>
      </c>
      <c r="H252" s="105">
        <v>29332.012999999999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70820.272200000007</v>
      </c>
      <c r="C253" s="105">
        <v>123.1086</v>
      </c>
      <c r="D253" s="105">
        <v>318.69009999999997</v>
      </c>
      <c r="E253" s="105">
        <v>0</v>
      </c>
      <c r="F253" s="105">
        <v>1.1999999999999999E-3</v>
      </c>
      <c r="G253" s="105">
        <v>331381.27</v>
      </c>
      <c r="H253" s="105">
        <v>30281.060600000001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89480.247499999998</v>
      </c>
      <c r="C254" s="105">
        <v>154.2919</v>
      </c>
      <c r="D254" s="105">
        <v>395.87389999999999</v>
      </c>
      <c r="E254" s="105">
        <v>0</v>
      </c>
      <c r="F254" s="105">
        <v>1.5E-3</v>
      </c>
      <c r="G254" s="105">
        <v>411630.77799999999</v>
      </c>
      <c r="H254" s="105">
        <v>38136.646000000001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91549.259000000005</v>
      </c>
      <c r="C255" s="105">
        <v>155.5515</v>
      </c>
      <c r="D255" s="105">
        <v>392.53489999999999</v>
      </c>
      <c r="E255" s="105">
        <v>0</v>
      </c>
      <c r="F255" s="105">
        <v>1.5E-3</v>
      </c>
      <c r="G255" s="105">
        <v>408143.69910000003</v>
      </c>
      <c r="H255" s="105">
        <v>38792.061099999999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94626.9329</v>
      </c>
      <c r="C256" s="105">
        <v>154.03460000000001</v>
      </c>
      <c r="D256" s="105">
        <v>369.21749999999997</v>
      </c>
      <c r="E256" s="105">
        <v>0</v>
      </c>
      <c r="F256" s="105">
        <v>1.5E-3</v>
      </c>
      <c r="G256" s="105">
        <v>383853.49680000002</v>
      </c>
      <c r="H256" s="105">
        <v>39434.4355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103327.7163</v>
      </c>
      <c r="C257" s="105">
        <v>161.9624</v>
      </c>
      <c r="D257" s="105">
        <v>369.41730000000001</v>
      </c>
      <c r="E257" s="105">
        <v>0</v>
      </c>
      <c r="F257" s="105">
        <v>1.5E-3</v>
      </c>
      <c r="G257" s="105">
        <v>384014.92660000001</v>
      </c>
      <c r="H257" s="105">
        <v>42448.7382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1092960</v>
      </c>
      <c r="C259" s="105">
        <v>1816.9721999999999</v>
      </c>
      <c r="D259" s="105">
        <v>4469.3402999999998</v>
      </c>
      <c r="E259" s="105">
        <v>0</v>
      </c>
      <c r="F259" s="105">
        <v>1.7600000000000001E-2</v>
      </c>
      <c r="G259" s="106">
        <v>4646790</v>
      </c>
      <c r="H259" s="105">
        <v>459188.2732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68575.561799999996</v>
      </c>
      <c r="C260" s="105">
        <v>119.316</v>
      </c>
      <c r="D260" s="105">
        <v>309.1814</v>
      </c>
      <c r="E260" s="105">
        <v>0</v>
      </c>
      <c r="F260" s="105">
        <v>1.1999999999999999E-3</v>
      </c>
      <c r="G260" s="105">
        <v>321494.61210000003</v>
      </c>
      <c r="H260" s="105">
        <v>29332.012999999999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104592.709</v>
      </c>
      <c r="C261" s="105">
        <v>168.00020000000001</v>
      </c>
      <c r="D261" s="105">
        <v>432.95299999999997</v>
      </c>
      <c r="E261" s="105">
        <v>0</v>
      </c>
      <c r="F261" s="105">
        <v>1.6999999999999999E-3</v>
      </c>
      <c r="G261" s="105">
        <v>450190.06949999998</v>
      </c>
      <c r="H261" s="105">
        <v>43048.375999999997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311820000000</v>
      </c>
      <c r="C264" s="105">
        <v>233202.17499999999</v>
      </c>
      <c r="D264" s="105" t="s">
        <v>791</v>
      </c>
      <c r="E264" s="105">
        <v>120876.129</v>
      </c>
      <c r="F264" s="105">
        <v>79091.122000000003</v>
      </c>
      <c r="G264" s="105">
        <v>12334.723</v>
      </c>
      <c r="H264" s="105">
        <v>0</v>
      </c>
      <c r="I264" s="105">
        <v>18517.93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2382.2710000000002</v>
      </c>
      <c r="R264" s="105">
        <v>0</v>
      </c>
      <c r="S264" s="105">
        <v>0</v>
      </c>
    </row>
    <row r="265" spans="1:19">
      <c r="A265" s="105" t="s">
        <v>597</v>
      </c>
      <c r="B265" s="106">
        <v>279167000000</v>
      </c>
      <c r="C265" s="105">
        <v>227000.492</v>
      </c>
      <c r="D265" s="105" t="s">
        <v>660</v>
      </c>
      <c r="E265" s="105">
        <v>120876.129</v>
      </c>
      <c r="F265" s="105">
        <v>75091.737999999998</v>
      </c>
      <c r="G265" s="105">
        <v>15631.909</v>
      </c>
      <c r="H265" s="105">
        <v>0</v>
      </c>
      <c r="I265" s="105">
        <v>13105.505999999999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2295.2109999999998</v>
      </c>
      <c r="R265" s="105">
        <v>0</v>
      </c>
      <c r="S265" s="105">
        <v>0</v>
      </c>
    </row>
    <row r="266" spans="1:19">
      <c r="A266" s="105" t="s">
        <v>598</v>
      </c>
      <c r="B266" s="106">
        <v>324478000000</v>
      </c>
      <c r="C266" s="105">
        <v>269197.864</v>
      </c>
      <c r="D266" s="105" t="s">
        <v>696</v>
      </c>
      <c r="E266" s="105">
        <v>120876.129</v>
      </c>
      <c r="F266" s="105">
        <v>73092.044999999998</v>
      </c>
      <c r="G266" s="105">
        <v>25135.713</v>
      </c>
      <c r="H266" s="105">
        <v>0</v>
      </c>
      <c r="I266" s="105">
        <v>47607.358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2486.6190000000001</v>
      </c>
      <c r="R266" s="105">
        <v>0</v>
      </c>
      <c r="S266" s="105">
        <v>0</v>
      </c>
    </row>
    <row r="267" spans="1:19">
      <c r="A267" s="105" t="s">
        <v>599</v>
      </c>
      <c r="B267" s="106">
        <v>302569000000</v>
      </c>
      <c r="C267" s="105">
        <v>289203.054</v>
      </c>
      <c r="D267" s="105" t="s">
        <v>697</v>
      </c>
      <c r="E267" s="105">
        <v>120876.129</v>
      </c>
      <c r="F267" s="105">
        <v>73092.044999999998</v>
      </c>
      <c r="G267" s="105">
        <v>28258.165000000001</v>
      </c>
      <c r="H267" s="105">
        <v>0</v>
      </c>
      <c r="I267" s="105">
        <v>64417.366000000002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2559.3490000000002</v>
      </c>
      <c r="R267" s="105">
        <v>0</v>
      </c>
      <c r="S267" s="105">
        <v>0</v>
      </c>
    </row>
    <row r="268" spans="1:19">
      <c r="A268" s="105" t="s">
        <v>316</v>
      </c>
      <c r="B268" s="106">
        <v>332769000000</v>
      </c>
      <c r="C268" s="105">
        <v>310226.88500000001</v>
      </c>
      <c r="D268" s="105" t="s">
        <v>720</v>
      </c>
      <c r="E268" s="105">
        <v>120876.129</v>
      </c>
      <c r="F268" s="105">
        <v>73092.044999999998</v>
      </c>
      <c r="G268" s="105">
        <v>30058.469000000001</v>
      </c>
      <c r="H268" s="105">
        <v>0</v>
      </c>
      <c r="I268" s="105">
        <v>83683.138000000006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2517.1039999999998</v>
      </c>
      <c r="R268" s="105">
        <v>0</v>
      </c>
      <c r="S268" s="105">
        <v>0</v>
      </c>
    </row>
    <row r="269" spans="1:19">
      <c r="A269" s="105" t="s">
        <v>600</v>
      </c>
      <c r="B269" s="106">
        <v>356916000000</v>
      </c>
      <c r="C269" s="105">
        <v>345459.96299999999</v>
      </c>
      <c r="D269" s="105" t="s">
        <v>661</v>
      </c>
      <c r="E269" s="105">
        <v>120876.129</v>
      </c>
      <c r="F269" s="105">
        <v>79091.122000000003</v>
      </c>
      <c r="G269" s="105">
        <v>28526.669000000002</v>
      </c>
      <c r="H269" s="105">
        <v>0</v>
      </c>
      <c r="I269" s="105">
        <v>114280.63499999999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2685.4079999999999</v>
      </c>
      <c r="R269" s="105">
        <v>0</v>
      </c>
      <c r="S269" s="105">
        <v>0</v>
      </c>
    </row>
    <row r="270" spans="1:19">
      <c r="A270" s="105" t="s">
        <v>601</v>
      </c>
      <c r="B270" s="106">
        <v>254885000000</v>
      </c>
      <c r="C270" s="105">
        <v>251128.78099999999</v>
      </c>
      <c r="D270" s="105" t="s">
        <v>743</v>
      </c>
      <c r="E270" s="105">
        <v>67153.404999999999</v>
      </c>
      <c r="F270" s="105">
        <v>40636.785000000003</v>
      </c>
      <c r="G270" s="105">
        <v>29085.118999999999</v>
      </c>
      <c r="H270" s="105">
        <v>0</v>
      </c>
      <c r="I270" s="105">
        <v>111790.32399999999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2463.1469999999999</v>
      </c>
      <c r="R270" s="105">
        <v>0</v>
      </c>
      <c r="S270" s="105">
        <v>0</v>
      </c>
    </row>
    <row r="271" spans="1:19">
      <c r="A271" s="105" t="s">
        <v>602</v>
      </c>
      <c r="B271" s="106">
        <v>262723000000</v>
      </c>
      <c r="C271" s="105">
        <v>255830.679</v>
      </c>
      <c r="D271" s="105" t="s">
        <v>662</v>
      </c>
      <c r="E271" s="105">
        <v>67153.404999999999</v>
      </c>
      <c r="F271" s="105">
        <v>41836.601000000002</v>
      </c>
      <c r="G271" s="105">
        <v>26991.03</v>
      </c>
      <c r="H271" s="105">
        <v>0</v>
      </c>
      <c r="I271" s="105">
        <v>117260.72100000001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2588.922</v>
      </c>
      <c r="R271" s="105">
        <v>0</v>
      </c>
      <c r="S271" s="105">
        <v>0</v>
      </c>
    </row>
    <row r="272" spans="1:19">
      <c r="A272" s="105" t="s">
        <v>603</v>
      </c>
      <c r="B272" s="106">
        <v>326346000000</v>
      </c>
      <c r="C272" s="105">
        <v>328608.55599999998</v>
      </c>
      <c r="D272" s="105" t="s">
        <v>663</v>
      </c>
      <c r="E272" s="105">
        <v>120876.129</v>
      </c>
      <c r="F272" s="105">
        <v>75091.737999999998</v>
      </c>
      <c r="G272" s="105">
        <v>30485.919999999998</v>
      </c>
      <c r="H272" s="105">
        <v>0</v>
      </c>
      <c r="I272" s="105">
        <v>99464.305999999997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2690.4639999999999</v>
      </c>
      <c r="R272" s="105">
        <v>0</v>
      </c>
      <c r="S272" s="105">
        <v>0</v>
      </c>
    </row>
    <row r="273" spans="1:19">
      <c r="A273" s="105" t="s">
        <v>604</v>
      </c>
      <c r="B273" s="106">
        <v>323581000000</v>
      </c>
      <c r="C273" s="105">
        <v>309826.53700000001</v>
      </c>
      <c r="D273" s="105" t="s">
        <v>698</v>
      </c>
      <c r="E273" s="105">
        <v>120876.129</v>
      </c>
      <c r="F273" s="105">
        <v>73092.044999999998</v>
      </c>
      <c r="G273" s="105">
        <v>31776.922999999999</v>
      </c>
      <c r="H273" s="105">
        <v>0</v>
      </c>
      <c r="I273" s="105">
        <v>81475.168000000005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2606.2719999999999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304324000000</v>
      </c>
      <c r="C274" s="105">
        <v>252923.78400000001</v>
      </c>
      <c r="D274" s="105" t="s">
        <v>664</v>
      </c>
      <c r="E274" s="105">
        <v>120876.129</v>
      </c>
      <c r="F274" s="105">
        <v>75091.737999999998</v>
      </c>
      <c r="G274" s="105">
        <v>18539.312000000002</v>
      </c>
      <c r="H274" s="105">
        <v>0</v>
      </c>
      <c r="I274" s="105">
        <v>35945.610999999997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2470.9940000000001</v>
      </c>
      <c r="R274" s="105">
        <v>0</v>
      </c>
      <c r="S274" s="105">
        <v>0</v>
      </c>
    </row>
    <row r="275" spans="1:19">
      <c r="A275" s="105" t="s">
        <v>606</v>
      </c>
      <c r="B275" s="106">
        <v>304452000000</v>
      </c>
      <c r="C275" s="105">
        <v>222006.035</v>
      </c>
      <c r="D275" s="105" t="s">
        <v>825</v>
      </c>
      <c r="E275" s="105">
        <v>120876.129</v>
      </c>
      <c r="F275" s="105">
        <v>75091.737999999998</v>
      </c>
      <c r="G275" s="105">
        <v>13616.415000000001</v>
      </c>
      <c r="H275" s="105">
        <v>0</v>
      </c>
      <c r="I275" s="105">
        <v>10138.941000000001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2282.8110000000001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3684030000000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254885000000</v>
      </c>
      <c r="C278" s="105">
        <v>222006.035</v>
      </c>
      <c r="D278" s="105"/>
      <c r="E278" s="105">
        <v>67153.404999999999</v>
      </c>
      <c r="F278" s="105">
        <v>40636.785000000003</v>
      </c>
      <c r="G278" s="105">
        <v>12334.723</v>
      </c>
      <c r="H278" s="105">
        <v>0</v>
      </c>
      <c r="I278" s="105">
        <v>10138.941000000001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2282.8110000000001</v>
      </c>
      <c r="R278" s="105">
        <v>0</v>
      </c>
      <c r="S278" s="105">
        <v>0</v>
      </c>
    </row>
    <row r="279" spans="1:19">
      <c r="A279" s="105" t="s">
        <v>609</v>
      </c>
      <c r="B279" s="106">
        <v>356916000000</v>
      </c>
      <c r="C279" s="105">
        <v>345459.96299999999</v>
      </c>
      <c r="D279" s="105"/>
      <c r="E279" s="105">
        <v>120876.129</v>
      </c>
      <c r="F279" s="105">
        <v>79091.122000000003</v>
      </c>
      <c r="G279" s="105">
        <v>31776.922999999999</v>
      </c>
      <c r="H279" s="105">
        <v>0</v>
      </c>
      <c r="I279" s="105">
        <v>117260.72100000001</v>
      </c>
      <c r="J279" s="105">
        <v>0</v>
      </c>
      <c r="K279" s="105">
        <v>0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2690.4639999999999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37982.31</v>
      </c>
      <c r="C282" s="105">
        <v>15862.27</v>
      </c>
      <c r="D282" s="105">
        <v>0</v>
      </c>
      <c r="E282" s="105">
        <v>53844.58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5.53</v>
      </c>
      <c r="C283" s="105">
        <v>2.31</v>
      </c>
      <c r="D283" s="105">
        <v>0</v>
      </c>
      <c r="E283" s="105">
        <v>7.84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5.53</v>
      </c>
      <c r="C284" s="105">
        <v>2.31</v>
      </c>
      <c r="D284" s="105">
        <v>0</v>
      </c>
      <c r="E284" s="105">
        <v>7.84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7509.16</v>
      </c>
      <c r="C2" s="105">
        <v>1092.8800000000001</v>
      </c>
      <c r="D2" s="105">
        <v>1092.8800000000001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7509.16</v>
      </c>
      <c r="C3" s="105">
        <v>1092.8800000000001</v>
      </c>
      <c r="D3" s="105">
        <v>1092.8800000000001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16942.16</v>
      </c>
      <c r="C4" s="105">
        <v>2465.75</v>
      </c>
      <c r="D4" s="105">
        <v>2465.75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16942.16</v>
      </c>
      <c r="C5" s="105">
        <v>2465.75</v>
      </c>
      <c r="D5" s="105">
        <v>2465.75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3384.84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293.24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123.56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158.59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4.8499999999999996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161.97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66.67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3728</v>
      </c>
      <c r="C28" s="105">
        <v>3781.16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0.82299999999999995</v>
      </c>
      <c r="E61" s="105">
        <v>0.93899999999999995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0.33500000000000002</v>
      </c>
      <c r="E63" s="105">
        <v>0.35699999999999998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0.82299999999999995</v>
      </c>
      <c r="E64" s="105">
        <v>0.93899999999999995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0.82299999999999995</v>
      </c>
      <c r="E65" s="105">
        <v>0.93899999999999995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0.33500000000000002</v>
      </c>
      <c r="E67" s="105">
        <v>0.35699999999999998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0.82299999999999995</v>
      </c>
      <c r="E68" s="105">
        <v>0.93899999999999995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0.33500000000000002</v>
      </c>
      <c r="E70" s="105">
        <v>0.35699999999999998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0.82299999999999995</v>
      </c>
      <c r="E71" s="105">
        <v>0.93899999999999995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0.82299999999999995</v>
      </c>
      <c r="E72" s="105">
        <v>0.93899999999999995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0.33500000000000002</v>
      </c>
      <c r="E74" s="105">
        <v>0.35699999999999998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0.82299999999999995</v>
      </c>
      <c r="E75" s="105">
        <v>0.93899999999999995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0.82299999999999995</v>
      </c>
      <c r="E76" s="105">
        <v>0.93899999999999995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0.33500000000000002</v>
      </c>
      <c r="E78" s="105">
        <v>0.35699999999999998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0.82299999999999995</v>
      </c>
      <c r="E79" s="105">
        <v>0.93899999999999995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0.82299999999999995</v>
      </c>
      <c r="E80" s="105">
        <v>0.93899999999999995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0.33500000000000002</v>
      </c>
      <c r="E82" s="105">
        <v>0.35699999999999998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0.82299999999999995</v>
      </c>
      <c r="E83" s="105">
        <v>0.93899999999999995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0.82299999999999995</v>
      </c>
      <c r="E84" s="105">
        <v>0.93899999999999995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0.33500000000000002</v>
      </c>
      <c r="E86" s="105">
        <v>0.35699999999999998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0.82299999999999995</v>
      </c>
      <c r="E87" s="105">
        <v>0.93899999999999995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0.82299999999999995</v>
      </c>
      <c r="E88" s="105">
        <v>0.93899999999999995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0.33500000000000002</v>
      </c>
      <c r="E90" s="105">
        <v>0.35699999999999998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0.82299999999999995</v>
      </c>
      <c r="E91" s="105">
        <v>0.93899999999999995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0.82299999999999995</v>
      </c>
      <c r="E92" s="105">
        <v>0.93899999999999995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0.33500000000000002</v>
      </c>
      <c r="E94" s="105">
        <v>0.35699999999999998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0.82299999999999995</v>
      </c>
      <c r="E95" s="105">
        <v>0.93899999999999995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0.33500000000000002</v>
      </c>
      <c r="E97" s="105">
        <v>0.35699999999999998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0.82299999999999995</v>
      </c>
      <c r="E98" s="105">
        <v>0.93899999999999995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0.33500000000000002</v>
      </c>
      <c r="E100" s="105">
        <v>0.35699999999999998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0.82299999999999995</v>
      </c>
      <c r="E101" s="105">
        <v>0.93899999999999995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0.33500000000000002</v>
      </c>
      <c r="E103" s="105">
        <v>0.35699999999999998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0.82299999999999995</v>
      </c>
      <c r="E104" s="105">
        <v>0.93899999999999995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0.33500000000000002</v>
      </c>
      <c r="E106" s="105">
        <v>0.35699999999999998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0.82299999999999995</v>
      </c>
      <c r="E107" s="105">
        <v>0.93899999999999995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0.33500000000000002</v>
      </c>
      <c r="E109" s="105">
        <v>0.35699999999999998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0.82299999999999995</v>
      </c>
      <c r="E110" s="105">
        <v>0.93899999999999995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0.82299999999999995</v>
      </c>
      <c r="E111" s="105">
        <v>0.93899999999999995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0.33500000000000002</v>
      </c>
      <c r="E113" s="105">
        <v>0.35699999999999998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0.82299999999999995</v>
      </c>
      <c r="E114" s="105">
        <v>0.93899999999999995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0.33500000000000002</v>
      </c>
      <c r="E116" s="105">
        <v>0.35699999999999998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0.82299999999999995</v>
      </c>
      <c r="E117" s="105">
        <v>0.93899999999999995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0.33500000000000002</v>
      </c>
      <c r="E119" s="105">
        <v>0.35699999999999998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0.33500000000000002</v>
      </c>
      <c r="E121" s="105">
        <v>0.35699999999999998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0.82299999999999995</v>
      </c>
      <c r="E122" s="105">
        <v>0.93899999999999995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0.33500000000000002</v>
      </c>
      <c r="E124" s="105">
        <v>0.35699999999999998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0.82299999999999995</v>
      </c>
      <c r="E125" s="105">
        <v>0.93899999999999995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0.33500000000000002</v>
      </c>
      <c r="E127" s="105">
        <v>0.35699999999999998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0.82299999999999995</v>
      </c>
      <c r="E128" s="105">
        <v>0.93899999999999995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0.33500000000000002</v>
      </c>
      <c r="E130" s="105">
        <v>0.35699999999999998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0.82299999999999995</v>
      </c>
      <c r="E131" s="105">
        <v>0.93899999999999995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0.33500000000000002</v>
      </c>
      <c r="E133" s="105">
        <v>0.35699999999999998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0.82299999999999995</v>
      </c>
      <c r="E134" s="105">
        <v>0.93899999999999995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0.33500000000000002</v>
      </c>
      <c r="E136" s="105">
        <v>0.35699999999999998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0.82299999999999995</v>
      </c>
      <c r="E137" s="105">
        <v>0.93899999999999995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0.33500000000000002</v>
      </c>
      <c r="E139" s="105">
        <v>0.35699999999999998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0.82299999999999995</v>
      </c>
      <c r="E140" s="105">
        <v>0.93899999999999995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0.82299999999999995</v>
      </c>
      <c r="E141" s="105">
        <v>0.93899999999999995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0.33500000000000002</v>
      </c>
      <c r="E143" s="105">
        <v>0.35699999999999998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3.5249999999999999</v>
      </c>
      <c r="F146" s="105">
        <v>0.40699999999999997</v>
      </c>
      <c r="G146" s="105">
        <v>0.316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3.5249999999999999</v>
      </c>
      <c r="F147" s="105">
        <v>0.40699999999999997</v>
      </c>
      <c r="G147" s="105">
        <v>0.316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3.5249999999999999</v>
      </c>
      <c r="F148" s="105">
        <v>0.40699999999999997</v>
      </c>
      <c r="G148" s="105">
        <v>0.316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3.5249999999999999</v>
      </c>
      <c r="F149" s="105">
        <v>0.40699999999999997</v>
      </c>
      <c r="G149" s="105">
        <v>0.316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3.5249999999999999</v>
      </c>
      <c r="F150" s="105">
        <v>0.40699999999999997</v>
      </c>
      <c r="G150" s="105">
        <v>0.316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3.5249999999999999</v>
      </c>
      <c r="F151" s="105">
        <v>0.40699999999999997</v>
      </c>
      <c r="G151" s="105">
        <v>0.316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3.5249999999999999</v>
      </c>
      <c r="F152" s="105">
        <v>0.40699999999999997</v>
      </c>
      <c r="G152" s="105">
        <v>0.316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3.5249999999999999</v>
      </c>
      <c r="F153" s="105">
        <v>0.40699999999999997</v>
      </c>
      <c r="G153" s="105">
        <v>0.316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3.5249999999999999</v>
      </c>
      <c r="F154" s="105">
        <v>0.40699999999999997</v>
      </c>
      <c r="G154" s="105">
        <v>0.316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3.5249999999999999</v>
      </c>
      <c r="F155" s="105">
        <v>0.40699999999999997</v>
      </c>
      <c r="G155" s="105">
        <v>0.316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3.5249999999999999</v>
      </c>
      <c r="F156" s="105">
        <v>0.40699999999999997</v>
      </c>
      <c r="G156" s="105">
        <v>0.316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3.5249999999999999</v>
      </c>
      <c r="F157" s="105">
        <v>0.40699999999999997</v>
      </c>
      <c r="G157" s="105">
        <v>0.316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3.5249999999999999</v>
      </c>
      <c r="F158" s="105">
        <v>0.40699999999999997</v>
      </c>
      <c r="G158" s="105">
        <v>0.316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3.5249999999999999</v>
      </c>
      <c r="F159" s="105">
        <v>0.40699999999999997</v>
      </c>
      <c r="G159" s="105">
        <v>0.316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3.5249999999999999</v>
      </c>
      <c r="F160" s="105">
        <v>0.40699999999999997</v>
      </c>
      <c r="G160" s="105">
        <v>0.316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3.5249999999999999</v>
      </c>
      <c r="F161" s="105">
        <v>0.40699999999999997</v>
      </c>
      <c r="G161" s="105">
        <v>0.316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3.5249999999999999</v>
      </c>
      <c r="F162" s="105">
        <v>0.40699999999999997</v>
      </c>
      <c r="G162" s="105">
        <v>0.316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3.5249999999999999</v>
      </c>
      <c r="F163" s="105">
        <v>0.40699999999999997</v>
      </c>
      <c r="G163" s="105">
        <v>0.316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3.5249999999999999</v>
      </c>
      <c r="F164" s="105">
        <v>0.40699999999999997</v>
      </c>
      <c r="G164" s="105">
        <v>0.316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3.5249999999999999</v>
      </c>
      <c r="F165" s="105">
        <v>0.40699999999999997</v>
      </c>
      <c r="G165" s="105">
        <v>0.316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3.5249999999999999</v>
      </c>
      <c r="F166" s="105">
        <v>0.40699999999999997</v>
      </c>
      <c r="G166" s="105">
        <v>0.316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3.5249999999999999</v>
      </c>
      <c r="F167" s="105">
        <v>0.40699999999999997</v>
      </c>
      <c r="G167" s="105">
        <v>0.316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3.5249999999999999</v>
      </c>
      <c r="F168" s="105">
        <v>0.40699999999999997</v>
      </c>
      <c r="G168" s="105">
        <v>0.316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3.5249999999999999</v>
      </c>
      <c r="F169" s="105">
        <v>0.40699999999999997</v>
      </c>
      <c r="G169" s="105">
        <v>0.316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3.5249999999999999</v>
      </c>
      <c r="F170" s="105">
        <v>0.40699999999999997</v>
      </c>
      <c r="G170" s="105">
        <v>0.316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3.5249999999999999</v>
      </c>
      <c r="F171" s="105">
        <v>0.40699999999999997</v>
      </c>
      <c r="G171" s="105">
        <v>0.316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3.5249999999999999</v>
      </c>
      <c r="F172" s="105">
        <v>0.40699999999999997</v>
      </c>
      <c r="G172" s="105">
        <v>0.316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3.5249999999999999</v>
      </c>
      <c r="F173" s="105">
        <v>0.40699999999999997</v>
      </c>
      <c r="G173" s="105">
        <v>0.316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3.5249999999999999</v>
      </c>
      <c r="F174" s="105">
        <v>0.40699999999999997</v>
      </c>
      <c r="G174" s="105">
        <v>0.316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3.5249999999999999</v>
      </c>
      <c r="F175" s="105">
        <v>0.40699999999999997</v>
      </c>
      <c r="G175" s="105">
        <v>0.316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3.5249999999999999</v>
      </c>
      <c r="F176" s="105">
        <v>0.40699999999999997</v>
      </c>
      <c r="G176" s="105">
        <v>0.316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3.5249999999999999</v>
      </c>
      <c r="F177" s="105">
        <v>0.40699999999999997</v>
      </c>
      <c r="G177" s="105">
        <v>0.316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3.5249999999999999</v>
      </c>
      <c r="F178" s="105">
        <v>0.40699999999999997</v>
      </c>
      <c r="G178" s="105">
        <v>0.316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3.52</v>
      </c>
      <c r="F179" s="105">
        <v>0.40699999999999997</v>
      </c>
      <c r="G179" s="105">
        <v>0.316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3.52</v>
      </c>
      <c r="F180" s="105">
        <v>0.40699999999999997</v>
      </c>
      <c r="G180" s="105">
        <v>0.316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3.52</v>
      </c>
      <c r="F181" s="105">
        <v>0.40699999999999997</v>
      </c>
      <c r="G181" s="105">
        <v>0.316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563233.39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15567.68</v>
      </c>
      <c r="D187" s="105">
        <v>10525.05</v>
      </c>
      <c r="E187" s="105">
        <v>5042.63</v>
      </c>
      <c r="F187" s="105">
        <v>0.68</v>
      </c>
      <c r="G187" s="105">
        <v>3.32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142656.18</v>
      </c>
      <c r="D190" s="105">
        <v>96447.45</v>
      </c>
      <c r="E190" s="105">
        <v>46208.73</v>
      </c>
      <c r="F190" s="105">
        <v>0.68</v>
      </c>
      <c r="G190" s="105">
        <v>3.31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146291.35</v>
      </c>
      <c r="D191" s="105">
        <v>98905.12</v>
      </c>
      <c r="E191" s="105">
        <v>47386.22</v>
      </c>
      <c r="F191" s="105">
        <v>0.68</v>
      </c>
      <c r="G191" s="105">
        <v>3.31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110652.99</v>
      </c>
      <c r="D192" s="105">
        <v>74810.63</v>
      </c>
      <c r="E192" s="105">
        <v>35842.36</v>
      </c>
      <c r="F192" s="105">
        <v>0.68</v>
      </c>
      <c r="G192" s="105">
        <v>3.33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116954.02</v>
      </c>
      <c r="D193" s="105">
        <v>79070.649999999994</v>
      </c>
      <c r="E193" s="105">
        <v>37883.370000000003</v>
      </c>
      <c r="F193" s="105">
        <v>0.68</v>
      </c>
      <c r="G193" s="105">
        <v>3.33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7052.43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6755.59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8337.1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8239.01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8248.4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7767.33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7773.16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7864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6641.26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6595.55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6668.37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15383.25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6552.29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14372.32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5229.09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21653.33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21154.19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21264.73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17514.509999999998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17539.63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12038.63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15882.49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48576.29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83069.72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175595.96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60528.71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62071.1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46949.82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49623.34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0.63</v>
      </c>
      <c r="F230" s="105">
        <v>727.16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5.74</v>
      </c>
      <c r="F233" s="105">
        <v>10777.12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5.89</v>
      </c>
      <c r="F234" s="105">
        <v>11051.74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4.46</v>
      </c>
      <c r="F235" s="105">
        <v>8499.5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4.71</v>
      </c>
      <c r="F236" s="105">
        <v>8983.5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3101.4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116826.46769999999</v>
      </c>
      <c r="C246" s="105">
        <v>169.0694</v>
      </c>
      <c r="D246" s="105">
        <v>205.7593</v>
      </c>
      <c r="E246" s="105">
        <v>0</v>
      </c>
      <c r="F246" s="105">
        <v>1.6000000000000001E-3</v>
      </c>
      <c r="G246" s="105">
        <v>135092.2243</v>
      </c>
      <c r="H246" s="105">
        <v>46458.2232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97452.197400000005</v>
      </c>
      <c r="C247" s="105">
        <v>144.88419999999999</v>
      </c>
      <c r="D247" s="105">
        <v>184.1825</v>
      </c>
      <c r="E247" s="105">
        <v>0</v>
      </c>
      <c r="F247" s="105">
        <v>1.4E-3</v>
      </c>
      <c r="G247" s="105">
        <v>120949.9899</v>
      </c>
      <c r="H247" s="105">
        <v>39121.975899999998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93786.767699999997</v>
      </c>
      <c r="C248" s="105">
        <v>149.52619999999999</v>
      </c>
      <c r="D248" s="105">
        <v>210.11439999999999</v>
      </c>
      <c r="E248" s="105">
        <v>0</v>
      </c>
      <c r="F248" s="105">
        <v>1.6000000000000001E-3</v>
      </c>
      <c r="G248" s="105">
        <v>138037.9755</v>
      </c>
      <c r="H248" s="105">
        <v>38615.107199999999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73270.3364</v>
      </c>
      <c r="C249" s="105">
        <v>125.8434</v>
      </c>
      <c r="D249" s="105">
        <v>193.54390000000001</v>
      </c>
      <c r="E249" s="105">
        <v>0</v>
      </c>
      <c r="F249" s="105">
        <v>1.4E-3</v>
      </c>
      <c r="G249" s="105">
        <v>127196.16800000001</v>
      </c>
      <c r="H249" s="105">
        <v>31030.6747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79179.7546</v>
      </c>
      <c r="C250" s="105">
        <v>140.88409999999999</v>
      </c>
      <c r="D250" s="105">
        <v>225.07980000000001</v>
      </c>
      <c r="E250" s="105">
        <v>0</v>
      </c>
      <c r="F250" s="105">
        <v>1.6000000000000001E-3</v>
      </c>
      <c r="G250" s="105">
        <v>147941.8701</v>
      </c>
      <c r="H250" s="105">
        <v>34000.892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87626.763999999996</v>
      </c>
      <c r="C251" s="105">
        <v>158.0496</v>
      </c>
      <c r="D251" s="105">
        <v>256.04640000000001</v>
      </c>
      <c r="E251" s="105">
        <v>0</v>
      </c>
      <c r="F251" s="105">
        <v>1.9E-3</v>
      </c>
      <c r="G251" s="105">
        <v>168304.07610000001</v>
      </c>
      <c r="H251" s="105">
        <v>37832.317199999998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59481.851900000001</v>
      </c>
      <c r="C252" s="105">
        <v>107.4426</v>
      </c>
      <c r="D252" s="105">
        <v>174.31809999999999</v>
      </c>
      <c r="E252" s="105">
        <v>0</v>
      </c>
      <c r="F252" s="105">
        <v>1.2999999999999999E-3</v>
      </c>
      <c r="G252" s="105">
        <v>114583.15730000001</v>
      </c>
      <c r="H252" s="105">
        <v>25695.939399999999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62721.919000000002</v>
      </c>
      <c r="C253" s="105">
        <v>113.2834</v>
      </c>
      <c r="D253" s="105">
        <v>183.77500000000001</v>
      </c>
      <c r="E253" s="105">
        <v>0</v>
      </c>
      <c r="F253" s="105">
        <v>1.2999999999999999E-3</v>
      </c>
      <c r="G253" s="105">
        <v>120799.2982</v>
      </c>
      <c r="H253" s="105">
        <v>27094.5049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72734.022200000007</v>
      </c>
      <c r="C254" s="105">
        <v>130.12729999999999</v>
      </c>
      <c r="D254" s="105">
        <v>209.07570000000001</v>
      </c>
      <c r="E254" s="105">
        <v>0</v>
      </c>
      <c r="F254" s="105">
        <v>1.5E-3</v>
      </c>
      <c r="G254" s="105">
        <v>137425.36319999999</v>
      </c>
      <c r="H254" s="105">
        <v>31301.075199999999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76839.421300000002</v>
      </c>
      <c r="C255" s="105">
        <v>131.9855</v>
      </c>
      <c r="D255" s="105">
        <v>203.0111</v>
      </c>
      <c r="E255" s="105">
        <v>0</v>
      </c>
      <c r="F255" s="105">
        <v>1.5E-3</v>
      </c>
      <c r="G255" s="105">
        <v>133418.04329999999</v>
      </c>
      <c r="H255" s="105">
        <v>32543.3747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88176.235799999995</v>
      </c>
      <c r="C256" s="105">
        <v>141.13159999999999</v>
      </c>
      <c r="D256" s="105">
        <v>199.33709999999999</v>
      </c>
      <c r="E256" s="105">
        <v>0</v>
      </c>
      <c r="F256" s="105">
        <v>1.5E-3</v>
      </c>
      <c r="G256" s="105">
        <v>130960.42389999999</v>
      </c>
      <c r="H256" s="105">
        <v>36357.68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106080.33530000001</v>
      </c>
      <c r="C257" s="105">
        <v>157.82169999999999</v>
      </c>
      <c r="D257" s="105">
        <v>200.84719999999999</v>
      </c>
      <c r="E257" s="105">
        <v>0</v>
      </c>
      <c r="F257" s="105">
        <v>1.5E-3</v>
      </c>
      <c r="G257" s="105">
        <v>131894.09299999999</v>
      </c>
      <c r="H257" s="105">
        <v>42596.224000000002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1014180</v>
      </c>
      <c r="C259" s="105">
        <v>1670.049</v>
      </c>
      <c r="D259" s="105">
        <v>2445.0904999999998</v>
      </c>
      <c r="E259" s="105">
        <v>0</v>
      </c>
      <c r="F259" s="105">
        <v>1.8200000000000001E-2</v>
      </c>
      <c r="G259" s="106">
        <v>1606600</v>
      </c>
      <c r="H259" s="105">
        <v>422647.98839999997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59481.851900000001</v>
      </c>
      <c r="C260" s="105">
        <v>107.4426</v>
      </c>
      <c r="D260" s="105">
        <v>174.31809999999999</v>
      </c>
      <c r="E260" s="105">
        <v>0</v>
      </c>
      <c r="F260" s="105">
        <v>1.2999999999999999E-3</v>
      </c>
      <c r="G260" s="105">
        <v>114583.15730000001</v>
      </c>
      <c r="H260" s="105">
        <v>25695.939399999999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116826.46769999999</v>
      </c>
      <c r="C261" s="105">
        <v>169.0694</v>
      </c>
      <c r="D261" s="105">
        <v>256.04640000000001</v>
      </c>
      <c r="E261" s="105">
        <v>0</v>
      </c>
      <c r="F261" s="105">
        <v>1.9E-3</v>
      </c>
      <c r="G261" s="105">
        <v>168304.07610000001</v>
      </c>
      <c r="H261" s="105">
        <v>46458.2232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313471000000</v>
      </c>
      <c r="C264" s="105">
        <v>213870.552</v>
      </c>
      <c r="D264" s="105" t="s">
        <v>826</v>
      </c>
      <c r="E264" s="105">
        <v>120876.129</v>
      </c>
      <c r="F264" s="105">
        <v>73092.044999999998</v>
      </c>
      <c r="G264" s="105">
        <v>7957.0839999999998</v>
      </c>
      <c r="H264" s="105">
        <v>0</v>
      </c>
      <c r="I264" s="105">
        <v>0</v>
      </c>
      <c r="J264" s="105">
        <v>7870</v>
      </c>
      <c r="K264" s="105">
        <v>2247.4540000000002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1827.84</v>
      </c>
      <c r="R264" s="105">
        <v>0</v>
      </c>
      <c r="S264" s="105">
        <v>0</v>
      </c>
    </row>
    <row r="265" spans="1:19">
      <c r="A265" s="105" t="s">
        <v>597</v>
      </c>
      <c r="B265" s="106">
        <v>280655000000</v>
      </c>
      <c r="C265" s="105">
        <v>212550.72500000001</v>
      </c>
      <c r="D265" s="105" t="s">
        <v>744</v>
      </c>
      <c r="E265" s="105">
        <v>120876.129</v>
      </c>
      <c r="F265" s="105">
        <v>79091.122000000003</v>
      </c>
      <c r="G265" s="105">
        <v>7957.0839999999998</v>
      </c>
      <c r="H265" s="105">
        <v>0</v>
      </c>
      <c r="I265" s="105">
        <v>0</v>
      </c>
      <c r="J265" s="105">
        <v>0</v>
      </c>
      <c r="K265" s="105">
        <v>1217.345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3409.0450000000001</v>
      </c>
      <c r="R265" s="105">
        <v>0</v>
      </c>
      <c r="S265" s="105">
        <v>0</v>
      </c>
    </row>
    <row r="266" spans="1:19">
      <c r="A266" s="105" t="s">
        <v>598</v>
      </c>
      <c r="B266" s="106">
        <v>320307000000</v>
      </c>
      <c r="C266" s="105">
        <v>228389.951</v>
      </c>
      <c r="D266" s="105" t="s">
        <v>699</v>
      </c>
      <c r="E266" s="105">
        <v>120876.129</v>
      </c>
      <c r="F266" s="105">
        <v>73092.044999999998</v>
      </c>
      <c r="G266" s="105">
        <v>11735.107</v>
      </c>
      <c r="H266" s="105">
        <v>0</v>
      </c>
      <c r="I266" s="105">
        <v>20366.575000000001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2320.0940000000001</v>
      </c>
      <c r="R266" s="105">
        <v>0</v>
      </c>
      <c r="S266" s="105">
        <v>0</v>
      </c>
    </row>
    <row r="267" spans="1:19">
      <c r="A267" s="105" t="s">
        <v>599</v>
      </c>
      <c r="B267" s="106">
        <v>295149000000</v>
      </c>
      <c r="C267" s="105">
        <v>250211.43799999999</v>
      </c>
      <c r="D267" s="105" t="s">
        <v>700</v>
      </c>
      <c r="E267" s="105">
        <v>120876.129</v>
      </c>
      <c r="F267" s="105">
        <v>73092.044999999998</v>
      </c>
      <c r="G267" s="105">
        <v>14846.665000000001</v>
      </c>
      <c r="H267" s="105">
        <v>0</v>
      </c>
      <c r="I267" s="105">
        <v>38946.555999999997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2450.0439999999999</v>
      </c>
      <c r="R267" s="105">
        <v>0</v>
      </c>
      <c r="S267" s="105">
        <v>0</v>
      </c>
    </row>
    <row r="268" spans="1:19">
      <c r="A268" s="105" t="s">
        <v>316</v>
      </c>
      <c r="B268" s="106">
        <v>343288000000</v>
      </c>
      <c r="C268" s="105">
        <v>353930.26899999997</v>
      </c>
      <c r="D268" s="105" t="s">
        <v>665</v>
      </c>
      <c r="E268" s="105">
        <v>120876.129</v>
      </c>
      <c r="F268" s="105">
        <v>79091.122000000003</v>
      </c>
      <c r="G268" s="105">
        <v>21367.655999999999</v>
      </c>
      <c r="H268" s="105">
        <v>0</v>
      </c>
      <c r="I268" s="105">
        <v>129948.058</v>
      </c>
      <c r="J268" s="105">
        <v>0</v>
      </c>
      <c r="K268" s="105">
        <v>8.9999999999999993E-3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2647.2950000000001</v>
      </c>
      <c r="R268" s="105">
        <v>0</v>
      </c>
      <c r="S268" s="105">
        <v>0</v>
      </c>
    </row>
    <row r="269" spans="1:19">
      <c r="A269" s="105" t="s">
        <v>600</v>
      </c>
      <c r="B269" s="106">
        <v>390537000000</v>
      </c>
      <c r="C269" s="105">
        <v>407030.06699999998</v>
      </c>
      <c r="D269" s="105" t="s">
        <v>827</v>
      </c>
      <c r="E269" s="105">
        <v>120876.129</v>
      </c>
      <c r="F269" s="105">
        <v>73092.044999999998</v>
      </c>
      <c r="G269" s="105">
        <v>34595.519</v>
      </c>
      <c r="H269" s="105">
        <v>0</v>
      </c>
      <c r="I269" s="105">
        <v>175763.565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2702.8090000000002</v>
      </c>
      <c r="R269" s="105">
        <v>0</v>
      </c>
      <c r="S269" s="105">
        <v>0</v>
      </c>
    </row>
    <row r="270" spans="1:19">
      <c r="A270" s="105" t="s">
        <v>601</v>
      </c>
      <c r="B270" s="106">
        <v>265882000000</v>
      </c>
      <c r="C270" s="105">
        <v>285519.12</v>
      </c>
      <c r="D270" s="105" t="s">
        <v>745</v>
      </c>
      <c r="E270" s="105">
        <v>67153.404999999999</v>
      </c>
      <c r="F270" s="105">
        <v>40636.785000000003</v>
      </c>
      <c r="G270" s="105">
        <v>13039.811</v>
      </c>
      <c r="H270" s="105">
        <v>0</v>
      </c>
      <c r="I270" s="105">
        <v>162132.43299999999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2556.6849999999999</v>
      </c>
      <c r="R270" s="105">
        <v>0</v>
      </c>
      <c r="S270" s="105">
        <v>0</v>
      </c>
    </row>
    <row r="271" spans="1:19">
      <c r="A271" s="105" t="s">
        <v>602</v>
      </c>
      <c r="B271" s="106">
        <v>280306000000</v>
      </c>
      <c r="C271" s="105">
        <v>284645.06699999998</v>
      </c>
      <c r="D271" s="105" t="s">
        <v>666</v>
      </c>
      <c r="E271" s="105">
        <v>67153.404999999999</v>
      </c>
      <c r="F271" s="105">
        <v>40636.785000000003</v>
      </c>
      <c r="G271" s="105">
        <v>15397.789000000001</v>
      </c>
      <c r="H271" s="105">
        <v>0</v>
      </c>
      <c r="I271" s="105">
        <v>158911.70800000001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2545.38</v>
      </c>
      <c r="R271" s="105">
        <v>0</v>
      </c>
      <c r="S271" s="105">
        <v>0</v>
      </c>
    </row>
    <row r="272" spans="1:19">
      <c r="A272" s="105" t="s">
        <v>603</v>
      </c>
      <c r="B272" s="106">
        <v>318885000000</v>
      </c>
      <c r="C272" s="105">
        <v>355068.98</v>
      </c>
      <c r="D272" s="105" t="s">
        <v>701</v>
      </c>
      <c r="E272" s="105">
        <v>120876.129</v>
      </c>
      <c r="F272" s="105">
        <v>73092.044999999998</v>
      </c>
      <c r="G272" s="105">
        <v>27714.914000000001</v>
      </c>
      <c r="H272" s="105">
        <v>0</v>
      </c>
      <c r="I272" s="105">
        <v>130749.93700000001</v>
      </c>
      <c r="J272" s="105">
        <v>0</v>
      </c>
      <c r="K272" s="105">
        <v>6.0000000000000001E-3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2635.9479999999999</v>
      </c>
      <c r="R272" s="105">
        <v>0</v>
      </c>
      <c r="S272" s="105">
        <v>0</v>
      </c>
    </row>
    <row r="273" spans="1:19">
      <c r="A273" s="105" t="s">
        <v>604</v>
      </c>
      <c r="B273" s="106">
        <v>309587000000</v>
      </c>
      <c r="C273" s="105">
        <v>266634.89600000001</v>
      </c>
      <c r="D273" s="105" t="s">
        <v>667</v>
      </c>
      <c r="E273" s="105">
        <v>120876.129</v>
      </c>
      <c r="F273" s="105">
        <v>73092.044999999998</v>
      </c>
      <c r="G273" s="105">
        <v>17754.132000000001</v>
      </c>
      <c r="H273" s="105">
        <v>0</v>
      </c>
      <c r="I273" s="105">
        <v>52409.188999999998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2503.4009999999998</v>
      </c>
      <c r="R273" s="105">
        <v>0</v>
      </c>
      <c r="S273" s="105">
        <v>0</v>
      </c>
    </row>
    <row r="274" spans="1:19">
      <c r="A274" s="105" t="s">
        <v>605</v>
      </c>
      <c r="B274" s="106">
        <v>303884000000</v>
      </c>
      <c r="C274" s="105">
        <v>243338.56200000001</v>
      </c>
      <c r="D274" s="105" t="s">
        <v>668</v>
      </c>
      <c r="E274" s="105">
        <v>120876.129</v>
      </c>
      <c r="F274" s="105">
        <v>73092.044999999998</v>
      </c>
      <c r="G274" s="105">
        <v>15298.549000000001</v>
      </c>
      <c r="H274" s="105">
        <v>0</v>
      </c>
      <c r="I274" s="105">
        <v>31695.986000000001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2375.8530000000001</v>
      </c>
      <c r="R274" s="105">
        <v>0</v>
      </c>
      <c r="S274" s="105">
        <v>0</v>
      </c>
    </row>
    <row r="275" spans="1:19">
      <c r="A275" s="105" t="s">
        <v>606</v>
      </c>
      <c r="B275" s="106">
        <v>306050000000</v>
      </c>
      <c r="C275" s="105">
        <v>212294.45699999999</v>
      </c>
      <c r="D275" s="105" t="s">
        <v>828</v>
      </c>
      <c r="E275" s="105">
        <v>120876.129</v>
      </c>
      <c r="F275" s="105">
        <v>73092.044999999998</v>
      </c>
      <c r="G275" s="105">
        <v>7957.0839999999998</v>
      </c>
      <c r="H275" s="105">
        <v>0</v>
      </c>
      <c r="I275" s="105">
        <v>0</v>
      </c>
      <c r="J275" s="105">
        <v>7870</v>
      </c>
      <c r="K275" s="105">
        <v>661.03700000000003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1838.162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3728000000000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265882000000</v>
      </c>
      <c r="C278" s="105">
        <v>212294.45699999999</v>
      </c>
      <c r="D278" s="105"/>
      <c r="E278" s="105">
        <v>67153.404999999999</v>
      </c>
      <c r="F278" s="105">
        <v>40636.785000000003</v>
      </c>
      <c r="G278" s="105">
        <v>7957.0839999999998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1827.84</v>
      </c>
      <c r="R278" s="105">
        <v>0</v>
      </c>
      <c r="S278" s="105">
        <v>0</v>
      </c>
    </row>
    <row r="279" spans="1:19">
      <c r="A279" s="105" t="s">
        <v>609</v>
      </c>
      <c r="B279" s="106">
        <v>390537000000</v>
      </c>
      <c r="C279" s="105">
        <v>407030.06699999998</v>
      </c>
      <c r="D279" s="105"/>
      <c r="E279" s="105">
        <v>120876.129</v>
      </c>
      <c r="F279" s="105">
        <v>79091.122000000003</v>
      </c>
      <c r="G279" s="105">
        <v>34595.519</v>
      </c>
      <c r="H279" s="105">
        <v>0</v>
      </c>
      <c r="I279" s="105">
        <v>175763.565</v>
      </c>
      <c r="J279" s="105">
        <v>7870</v>
      </c>
      <c r="K279" s="105">
        <v>2247.4540000000002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3409.0450000000001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63473.98</v>
      </c>
      <c r="C282" s="105">
        <v>29846.32</v>
      </c>
      <c r="D282" s="105">
        <v>0</v>
      </c>
      <c r="E282" s="105">
        <v>93320.3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9.24</v>
      </c>
      <c r="C283" s="105">
        <v>4.34</v>
      </c>
      <c r="D283" s="105">
        <v>0</v>
      </c>
      <c r="E283" s="105">
        <v>13.58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9.24</v>
      </c>
      <c r="C284" s="105">
        <v>4.34</v>
      </c>
      <c r="D284" s="105">
        <v>0</v>
      </c>
      <c r="E284" s="105">
        <v>13.58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3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6582.21</v>
      </c>
      <c r="C2" s="105">
        <v>957.97</v>
      </c>
      <c r="D2" s="105">
        <v>957.97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6582.21</v>
      </c>
      <c r="C3" s="105">
        <v>957.97</v>
      </c>
      <c r="D3" s="105">
        <v>957.97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15670.56</v>
      </c>
      <c r="C4" s="105">
        <v>2280.6799999999998</v>
      </c>
      <c r="D4" s="105">
        <v>2280.6799999999998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15670.56</v>
      </c>
      <c r="C5" s="105">
        <v>2280.6799999999998</v>
      </c>
      <c r="D5" s="105">
        <v>2280.6799999999998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2626.13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132.69999999999999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123.53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151.74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3.68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163.52000000000001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65.48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3558.22</v>
      </c>
      <c r="C28" s="105">
        <v>3023.99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0.82299999999999995</v>
      </c>
      <c r="E61" s="105">
        <v>0.93899999999999995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0.33500000000000002</v>
      </c>
      <c r="E63" s="105">
        <v>0.35699999999999998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0.82299999999999995</v>
      </c>
      <c r="E64" s="105">
        <v>0.93899999999999995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0.82299999999999995</v>
      </c>
      <c r="E65" s="105">
        <v>0.93899999999999995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0.33500000000000002</v>
      </c>
      <c r="E67" s="105">
        <v>0.35699999999999998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0.82299999999999995</v>
      </c>
      <c r="E68" s="105">
        <v>0.93899999999999995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0.33500000000000002</v>
      </c>
      <c r="E70" s="105">
        <v>0.35699999999999998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0.82299999999999995</v>
      </c>
      <c r="E71" s="105">
        <v>0.93899999999999995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0.82299999999999995</v>
      </c>
      <c r="E72" s="105">
        <v>0.93899999999999995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0.33500000000000002</v>
      </c>
      <c r="E74" s="105">
        <v>0.35699999999999998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0.82299999999999995</v>
      </c>
      <c r="E75" s="105">
        <v>0.93899999999999995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0.82299999999999995</v>
      </c>
      <c r="E76" s="105">
        <v>0.93899999999999995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0.33500000000000002</v>
      </c>
      <c r="E78" s="105">
        <v>0.35699999999999998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0.82299999999999995</v>
      </c>
      <c r="E79" s="105">
        <v>0.93899999999999995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0.82299999999999995</v>
      </c>
      <c r="E80" s="105">
        <v>0.93899999999999995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0.33500000000000002</v>
      </c>
      <c r="E82" s="105">
        <v>0.35699999999999998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0.82299999999999995</v>
      </c>
      <c r="E83" s="105">
        <v>0.93899999999999995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0.82299999999999995</v>
      </c>
      <c r="E84" s="105">
        <v>0.93899999999999995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0.33500000000000002</v>
      </c>
      <c r="E86" s="105">
        <v>0.35699999999999998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0.82299999999999995</v>
      </c>
      <c r="E87" s="105">
        <v>0.93899999999999995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0.82299999999999995</v>
      </c>
      <c r="E88" s="105">
        <v>0.93899999999999995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0.33500000000000002</v>
      </c>
      <c r="E90" s="105">
        <v>0.35699999999999998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0.82299999999999995</v>
      </c>
      <c r="E91" s="105">
        <v>0.93899999999999995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0.82299999999999995</v>
      </c>
      <c r="E92" s="105">
        <v>0.93899999999999995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0.33500000000000002</v>
      </c>
      <c r="E94" s="105">
        <v>0.35699999999999998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0.82299999999999995</v>
      </c>
      <c r="E95" s="105">
        <v>0.93899999999999995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0.33500000000000002</v>
      </c>
      <c r="E97" s="105">
        <v>0.35699999999999998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0.82299999999999995</v>
      </c>
      <c r="E98" s="105">
        <v>0.93899999999999995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0.33500000000000002</v>
      </c>
      <c r="E100" s="105">
        <v>0.35699999999999998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0.82299999999999995</v>
      </c>
      <c r="E101" s="105">
        <v>0.93899999999999995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0.33500000000000002</v>
      </c>
      <c r="E103" s="105">
        <v>0.35699999999999998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0.82299999999999995</v>
      </c>
      <c r="E104" s="105">
        <v>0.93899999999999995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0.33500000000000002</v>
      </c>
      <c r="E106" s="105">
        <v>0.35699999999999998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0.82299999999999995</v>
      </c>
      <c r="E107" s="105">
        <v>0.93899999999999995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0.33500000000000002</v>
      </c>
      <c r="E109" s="105">
        <v>0.35699999999999998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0.82299999999999995</v>
      </c>
      <c r="E110" s="105">
        <v>0.93899999999999995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0.82299999999999995</v>
      </c>
      <c r="E111" s="105">
        <v>0.93899999999999995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0.33500000000000002</v>
      </c>
      <c r="E113" s="105">
        <v>0.35699999999999998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0.82299999999999995</v>
      </c>
      <c r="E114" s="105">
        <v>0.93899999999999995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0.33500000000000002</v>
      </c>
      <c r="E116" s="105">
        <v>0.35699999999999998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0.82299999999999995</v>
      </c>
      <c r="E117" s="105">
        <v>0.93899999999999995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0.33500000000000002</v>
      </c>
      <c r="E119" s="105">
        <v>0.35699999999999998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0.33500000000000002</v>
      </c>
      <c r="E121" s="105">
        <v>0.35699999999999998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0.82299999999999995</v>
      </c>
      <c r="E122" s="105">
        <v>0.93899999999999995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0.33500000000000002</v>
      </c>
      <c r="E124" s="105">
        <v>0.35699999999999998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0.82299999999999995</v>
      </c>
      <c r="E125" s="105">
        <v>0.93899999999999995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0.33500000000000002</v>
      </c>
      <c r="E127" s="105">
        <v>0.35699999999999998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0.82299999999999995</v>
      </c>
      <c r="E128" s="105">
        <v>0.93899999999999995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0.33500000000000002</v>
      </c>
      <c r="E130" s="105">
        <v>0.35699999999999998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0.82299999999999995</v>
      </c>
      <c r="E131" s="105">
        <v>0.93899999999999995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0.33500000000000002</v>
      </c>
      <c r="E133" s="105">
        <v>0.35699999999999998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0.82299999999999995</v>
      </c>
      <c r="E134" s="105">
        <v>0.93899999999999995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0.33500000000000002</v>
      </c>
      <c r="E136" s="105">
        <v>0.35699999999999998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0.82299999999999995</v>
      </c>
      <c r="E137" s="105">
        <v>0.93899999999999995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0.33500000000000002</v>
      </c>
      <c r="E139" s="105">
        <v>0.35699999999999998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0.82299999999999995</v>
      </c>
      <c r="E140" s="105">
        <v>0.93899999999999995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0.82299999999999995</v>
      </c>
      <c r="E141" s="105">
        <v>0.93899999999999995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0.33500000000000002</v>
      </c>
      <c r="E143" s="105">
        <v>0.35699999999999998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3.5249999999999999</v>
      </c>
      <c r="F146" s="105">
        <v>0.40699999999999997</v>
      </c>
      <c r="G146" s="105">
        <v>0.316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3.5249999999999999</v>
      </c>
      <c r="F147" s="105">
        <v>0.40699999999999997</v>
      </c>
      <c r="G147" s="105">
        <v>0.316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3.5249999999999999</v>
      </c>
      <c r="F148" s="105">
        <v>0.40699999999999997</v>
      </c>
      <c r="G148" s="105">
        <v>0.316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3.5249999999999999</v>
      </c>
      <c r="F149" s="105">
        <v>0.40699999999999997</v>
      </c>
      <c r="G149" s="105">
        <v>0.316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3.5249999999999999</v>
      </c>
      <c r="F150" s="105">
        <v>0.40699999999999997</v>
      </c>
      <c r="G150" s="105">
        <v>0.316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3.5249999999999999</v>
      </c>
      <c r="F151" s="105">
        <v>0.40699999999999997</v>
      </c>
      <c r="G151" s="105">
        <v>0.316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3.5249999999999999</v>
      </c>
      <c r="F152" s="105">
        <v>0.40699999999999997</v>
      </c>
      <c r="G152" s="105">
        <v>0.316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3.5249999999999999</v>
      </c>
      <c r="F153" s="105">
        <v>0.40699999999999997</v>
      </c>
      <c r="G153" s="105">
        <v>0.316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3.5249999999999999</v>
      </c>
      <c r="F154" s="105">
        <v>0.40699999999999997</v>
      </c>
      <c r="G154" s="105">
        <v>0.316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3.5249999999999999</v>
      </c>
      <c r="F155" s="105">
        <v>0.40699999999999997</v>
      </c>
      <c r="G155" s="105">
        <v>0.316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3.5249999999999999</v>
      </c>
      <c r="F156" s="105">
        <v>0.40699999999999997</v>
      </c>
      <c r="G156" s="105">
        <v>0.316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3.5249999999999999</v>
      </c>
      <c r="F157" s="105">
        <v>0.40699999999999997</v>
      </c>
      <c r="G157" s="105">
        <v>0.316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3.5249999999999999</v>
      </c>
      <c r="F158" s="105">
        <v>0.40699999999999997</v>
      </c>
      <c r="G158" s="105">
        <v>0.316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3.5249999999999999</v>
      </c>
      <c r="F159" s="105">
        <v>0.40699999999999997</v>
      </c>
      <c r="G159" s="105">
        <v>0.316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3.5249999999999999</v>
      </c>
      <c r="F160" s="105">
        <v>0.40699999999999997</v>
      </c>
      <c r="G160" s="105">
        <v>0.316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3.5249999999999999</v>
      </c>
      <c r="F161" s="105">
        <v>0.40699999999999997</v>
      </c>
      <c r="G161" s="105">
        <v>0.316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3.5249999999999999</v>
      </c>
      <c r="F162" s="105">
        <v>0.40699999999999997</v>
      </c>
      <c r="G162" s="105">
        <v>0.316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3.5249999999999999</v>
      </c>
      <c r="F163" s="105">
        <v>0.40699999999999997</v>
      </c>
      <c r="G163" s="105">
        <v>0.316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3.5249999999999999</v>
      </c>
      <c r="F164" s="105">
        <v>0.40699999999999997</v>
      </c>
      <c r="G164" s="105">
        <v>0.316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3.5249999999999999</v>
      </c>
      <c r="F165" s="105">
        <v>0.40699999999999997</v>
      </c>
      <c r="G165" s="105">
        <v>0.316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3.5249999999999999</v>
      </c>
      <c r="F166" s="105">
        <v>0.40699999999999997</v>
      </c>
      <c r="G166" s="105">
        <v>0.316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3.5249999999999999</v>
      </c>
      <c r="F167" s="105">
        <v>0.40699999999999997</v>
      </c>
      <c r="G167" s="105">
        <v>0.316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3.5249999999999999</v>
      </c>
      <c r="F168" s="105">
        <v>0.40699999999999997</v>
      </c>
      <c r="G168" s="105">
        <v>0.316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3.5249999999999999</v>
      </c>
      <c r="F169" s="105">
        <v>0.40699999999999997</v>
      </c>
      <c r="G169" s="105">
        <v>0.316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3.5249999999999999</v>
      </c>
      <c r="F170" s="105">
        <v>0.40699999999999997</v>
      </c>
      <c r="G170" s="105">
        <v>0.316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3.5249999999999999</v>
      </c>
      <c r="F171" s="105">
        <v>0.40699999999999997</v>
      </c>
      <c r="G171" s="105">
        <v>0.316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3.5249999999999999</v>
      </c>
      <c r="F172" s="105">
        <v>0.40699999999999997</v>
      </c>
      <c r="G172" s="105">
        <v>0.316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3.5249999999999999</v>
      </c>
      <c r="F173" s="105">
        <v>0.40699999999999997</v>
      </c>
      <c r="G173" s="105">
        <v>0.316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3.5249999999999999</v>
      </c>
      <c r="F174" s="105">
        <v>0.40699999999999997</v>
      </c>
      <c r="G174" s="105">
        <v>0.316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3.5249999999999999</v>
      </c>
      <c r="F175" s="105">
        <v>0.40699999999999997</v>
      </c>
      <c r="G175" s="105">
        <v>0.316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3.5249999999999999</v>
      </c>
      <c r="F176" s="105">
        <v>0.40699999999999997</v>
      </c>
      <c r="G176" s="105">
        <v>0.316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3.5249999999999999</v>
      </c>
      <c r="F177" s="105">
        <v>0.40699999999999997</v>
      </c>
      <c r="G177" s="105">
        <v>0.316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3.5249999999999999</v>
      </c>
      <c r="F178" s="105">
        <v>0.40699999999999997</v>
      </c>
      <c r="G178" s="105">
        <v>0.316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3.52</v>
      </c>
      <c r="F179" s="105">
        <v>0.40699999999999997</v>
      </c>
      <c r="G179" s="105">
        <v>0.316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3.52</v>
      </c>
      <c r="F180" s="105">
        <v>0.40699999999999997</v>
      </c>
      <c r="G180" s="105">
        <v>0.316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3.52</v>
      </c>
      <c r="F181" s="105">
        <v>0.40699999999999997</v>
      </c>
      <c r="G181" s="105">
        <v>0.316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495106.63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10977.31</v>
      </c>
      <c r="D187" s="105">
        <v>8133.6</v>
      </c>
      <c r="E187" s="105">
        <v>2843.71</v>
      </c>
      <c r="F187" s="105">
        <v>0.74</v>
      </c>
      <c r="G187" s="105">
        <v>3.47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19668.509999999998</v>
      </c>
      <c r="D188" s="105">
        <v>15001.76</v>
      </c>
      <c r="E188" s="105">
        <v>4666.75</v>
      </c>
      <c r="F188" s="105">
        <v>0.76</v>
      </c>
      <c r="G188" s="105">
        <v>3.5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46116.800000000003</v>
      </c>
      <c r="D189" s="105">
        <v>33668.35</v>
      </c>
      <c r="E189" s="105">
        <v>12448.44</v>
      </c>
      <c r="F189" s="105">
        <v>0.73</v>
      </c>
      <c r="G189" s="105">
        <v>3.21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100156.51</v>
      </c>
      <c r="D190" s="105">
        <v>79990.52</v>
      </c>
      <c r="E190" s="105">
        <v>20165.990000000002</v>
      </c>
      <c r="F190" s="105">
        <v>0.8</v>
      </c>
      <c r="G190" s="105">
        <v>3.89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89532.68</v>
      </c>
      <c r="D191" s="105">
        <v>71505.75</v>
      </c>
      <c r="E191" s="105">
        <v>18026.939999999999</v>
      </c>
      <c r="F191" s="105">
        <v>0.8</v>
      </c>
      <c r="G191" s="105">
        <v>3.89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69178.880000000005</v>
      </c>
      <c r="D192" s="105">
        <v>55250.080000000002</v>
      </c>
      <c r="E192" s="105">
        <v>13928.8</v>
      </c>
      <c r="F192" s="105">
        <v>0.8</v>
      </c>
      <c r="G192" s="105">
        <v>4.17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71668.3</v>
      </c>
      <c r="D193" s="105">
        <v>57238.26</v>
      </c>
      <c r="E193" s="105">
        <v>14430.03</v>
      </c>
      <c r="F193" s="105">
        <v>0.8</v>
      </c>
      <c r="G193" s="105">
        <v>3.93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6880.37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5550.34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7100.44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7001.39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7011.63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6433.17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6439.26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6533.86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5395.63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5350.83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5433.82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12716.21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6458.55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13526.36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5559.5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18060.11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17575.16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17686.59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16660.650000000001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16665.79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11019.8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13720.17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39473.29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75696.649999999994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160010.48000000001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58246.55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52068.21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40231.35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41679.08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0.56000000000000005</v>
      </c>
      <c r="F230" s="105">
        <v>648.45000000000005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6.05</v>
      </c>
      <c r="F233" s="105">
        <v>11350.59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5.41</v>
      </c>
      <c r="F234" s="105">
        <v>10146.61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4.18</v>
      </c>
      <c r="F235" s="105">
        <v>7971.34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4.33</v>
      </c>
      <c r="F236" s="105">
        <v>8258.19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2726.27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107315.0846</v>
      </c>
      <c r="C246" s="105">
        <v>161.25380000000001</v>
      </c>
      <c r="D246" s="105">
        <v>231.3775</v>
      </c>
      <c r="E246" s="105">
        <v>0</v>
      </c>
      <c r="F246" s="105">
        <v>1.6999999999999999E-3</v>
      </c>
      <c r="G246" s="106">
        <v>5484930</v>
      </c>
      <c r="H246" s="105">
        <v>43313.242700000003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90933.954500000007</v>
      </c>
      <c r="C247" s="105">
        <v>139.9331</v>
      </c>
      <c r="D247" s="105">
        <v>207.97130000000001</v>
      </c>
      <c r="E247" s="105">
        <v>0</v>
      </c>
      <c r="F247" s="105">
        <v>1.5E-3</v>
      </c>
      <c r="G247" s="106">
        <v>4930750</v>
      </c>
      <c r="H247" s="105">
        <v>37020.088400000001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92993.2601</v>
      </c>
      <c r="C248" s="105">
        <v>150.31960000000001</v>
      </c>
      <c r="D248" s="105">
        <v>238.7834</v>
      </c>
      <c r="E248" s="105">
        <v>0</v>
      </c>
      <c r="F248" s="105">
        <v>1.6999999999999999E-3</v>
      </c>
      <c r="G248" s="106">
        <v>5662660</v>
      </c>
      <c r="H248" s="105">
        <v>38556.129699999998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79192.659599999999</v>
      </c>
      <c r="C249" s="105">
        <v>131.5641</v>
      </c>
      <c r="D249" s="105">
        <v>216.19479999999999</v>
      </c>
      <c r="E249" s="105">
        <v>0</v>
      </c>
      <c r="F249" s="105">
        <v>1.5E-3</v>
      </c>
      <c r="G249" s="106">
        <v>5127590</v>
      </c>
      <c r="H249" s="105">
        <v>33177.638599999998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81090.658500000005</v>
      </c>
      <c r="C250" s="105">
        <v>139.0994</v>
      </c>
      <c r="D250" s="105">
        <v>237.2244</v>
      </c>
      <c r="E250" s="105">
        <v>0</v>
      </c>
      <c r="F250" s="105">
        <v>1.6999999999999999E-3</v>
      </c>
      <c r="G250" s="106">
        <v>5627070</v>
      </c>
      <c r="H250" s="105">
        <v>34396.396699999998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83890.702300000004</v>
      </c>
      <c r="C251" s="105">
        <v>146.09610000000001</v>
      </c>
      <c r="D251" s="105">
        <v>253.34870000000001</v>
      </c>
      <c r="E251" s="105">
        <v>0</v>
      </c>
      <c r="F251" s="105">
        <v>1.8E-3</v>
      </c>
      <c r="G251" s="106">
        <v>6009880</v>
      </c>
      <c r="H251" s="105">
        <v>35796.136299999998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56141.518400000001</v>
      </c>
      <c r="C252" s="105">
        <v>98.530100000000004</v>
      </c>
      <c r="D252" s="105">
        <v>172.2927</v>
      </c>
      <c r="E252" s="105">
        <v>0</v>
      </c>
      <c r="F252" s="105">
        <v>1.1999999999999999E-3</v>
      </c>
      <c r="G252" s="106">
        <v>4087200</v>
      </c>
      <c r="H252" s="105">
        <v>24028.967799999999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57322.09</v>
      </c>
      <c r="C253" s="105">
        <v>100.0592</v>
      </c>
      <c r="D253" s="105">
        <v>173.9528</v>
      </c>
      <c r="E253" s="105">
        <v>0</v>
      </c>
      <c r="F253" s="105">
        <v>1.1999999999999999E-3</v>
      </c>
      <c r="G253" s="106">
        <v>4126500</v>
      </c>
      <c r="H253" s="105">
        <v>24481.7932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76452.619399999996</v>
      </c>
      <c r="C254" s="105">
        <v>132.35300000000001</v>
      </c>
      <c r="D254" s="105">
        <v>228.03030000000001</v>
      </c>
      <c r="E254" s="105">
        <v>0</v>
      </c>
      <c r="F254" s="105">
        <v>1.6000000000000001E-3</v>
      </c>
      <c r="G254" s="106">
        <v>5409170</v>
      </c>
      <c r="H254" s="105">
        <v>32545.985799999999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81250.086599999995</v>
      </c>
      <c r="C255" s="105">
        <v>137.25360000000001</v>
      </c>
      <c r="D255" s="105">
        <v>230.0264</v>
      </c>
      <c r="E255" s="105">
        <v>0</v>
      </c>
      <c r="F255" s="105">
        <v>1.6000000000000001E-3</v>
      </c>
      <c r="G255" s="106">
        <v>5456010</v>
      </c>
      <c r="H255" s="105">
        <v>34259.1662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88909.639299999995</v>
      </c>
      <c r="C256" s="105">
        <v>142.73679999999999</v>
      </c>
      <c r="D256" s="105">
        <v>224.74719999999999</v>
      </c>
      <c r="E256" s="105">
        <v>0</v>
      </c>
      <c r="F256" s="105">
        <v>1.6000000000000001E-3</v>
      </c>
      <c r="G256" s="106">
        <v>5329630</v>
      </c>
      <c r="H256" s="105">
        <v>36768.109600000003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102152.95940000001</v>
      </c>
      <c r="C257" s="105">
        <v>155.08519999999999</v>
      </c>
      <c r="D257" s="105">
        <v>225.9913</v>
      </c>
      <c r="E257" s="105">
        <v>0</v>
      </c>
      <c r="F257" s="105">
        <v>1.6000000000000001E-3</v>
      </c>
      <c r="G257" s="106">
        <v>5357580</v>
      </c>
      <c r="H257" s="105">
        <v>41383.287100000001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997645.2328</v>
      </c>
      <c r="C259" s="105">
        <v>1634.2840000000001</v>
      </c>
      <c r="D259" s="105">
        <v>2639.9409000000001</v>
      </c>
      <c r="E259" s="105">
        <v>0</v>
      </c>
      <c r="F259" s="105">
        <v>1.8599999999999998E-2</v>
      </c>
      <c r="G259" s="106">
        <v>62609000</v>
      </c>
      <c r="H259" s="105">
        <v>415726.94219999999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56141.518400000001</v>
      </c>
      <c r="C260" s="105">
        <v>98.530100000000004</v>
      </c>
      <c r="D260" s="105">
        <v>172.2927</v>
      </c>
      <c r="E260" s="105">
        <v>0</v>
      </c>
      <c r="F260" s="105">
        <v>1.1999999999999999E-3</v>
      </c>
      <c r="G260" s="106">
        <v>4087200</v>
      </c>
      <c r="H260" s="105">
        <v>24028.967799999999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107315.0846</v>
      </c>
      <c r="C261" s="105">
        <v>161.25380000000001</v>
      </c>
      <c r="D261" s="105">
        <v>253.34870000000001</v>
      </c>
      <c r="E261" s="105">
        <v>0</v>
      </c>
      <c r="F261" s="105">
        <v>1.8E-3</v>
      </c>
      <c r="G261" s="106">
        <v>6009880</v>
      </c>
      <c r="H261" s="105">
        <v>43313.242700000003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311722000000</v>
      </c>
      <c r="C264" s="105">
        <v>216027.34899999999</v>
      </c>
      <c r="D264" s="105" t="s">
        <v>746</v>
      </c>
      <c r="E264" s="105">
        <v>120876.129</v>
      </c>
      <c r="F264" s="105">
        <v>75091.737999999998</v>
      </c>
      <c r="G264" s="105">
        <v>7803.2139999999999</v>
      </c>
      <c r="H264" s="105">
        <v>0</v>
      </c>
      <c r="I264" s="105">
        <v>0</v>
      </c>
      <c r="J264" s="105">
        <v>7870</v>
      </c>
      <c r="K264" s="105">
        <v>2498.4699999999998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1887.798</v>
      </c>
      <c r="R264" s="105">
        <v>0</v>
      </c>
      <c r="S264" s="105">
        <v>0</v>
      </c>
    </row>
    <row r="265" spans="1:19">
      <c r="A265" s="105" t="s">
        <v>597</v>
      </c>
      <c r="B265" s="106">
        <v>280226000000</v>
      </c>
      <c r="C265" s="105">
        <v>228933.18</v>
      </c>
      <c r="D265" s="105" t="s">
        <v>669</v>
      </c>
      <c r="E265" s="105">
        <v>120876.129</v>
      </c>
      <c r="F265" s="105">
        <v>75091.737999999998</v>
      </c>
      <c r="G265" s="105">
        <v>11734.49</v>
      </c>
      <c r="H265" s="105">
        <v>0</v>
      </c>
      <c r="I265" s="105">
        <v>18859.345000000001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2371.4789999999998</v>
      </c>
      <c r="R265" s="105">
        <v>0</v>
      </c>
      <c r="S265" s="105">
        <v>0</v>
      </c>
    </row>
    <row r="266" spans="1:19">
      <c r="A266" s="105" t="s">
        <v>598</v>
      </c>
      <c r="B266" s="106">
        <v>321823000000</v>
      </c>
      <c r="C266" s="105">
        <v>245570.50200000001</v>
      </c>
      <c r="D266" s="105" t="s">
        <v>696</v>
      </c>
      <c r="E266" s="105">
        <v>120876.129</v>
      </c>
      <c r="F266" s="105">
        <v>73092.044999999998</v>
      </c>
      <c r="G266" s="105">
        <v>18594.208999999999</v>
      </c>
      <c r="H266" s="105">
        <v>0</v>
      </c>
      <c r="I266" s="105">
        <v>30581.613000000001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2426.5050000000001</v>
      </c>
      <c r="R266" s="105">
        <v>0</v>
      </c>
      <c r="S266" s="105">
        <v>0</v>
      </c>
    </row>
    <row r="267" spans="1:19">
      <c r="A267" s="105" t="s">
        <v>599</v>
      </c>
      <c r="B267" s="106">
        <v>291413000000</v>
      </c>
      <c r="C267" s="105">
        <v>233710.245</v>
      </c>
      <c r="D267" s="105" t="s">
        <v>702</v>
      </c>
      <c r="E267" s="105">
        <v>120876.129</v>
      </c>
      <c r="F267" s="105">
        <v>73092.044999999998</v>
      </c>
      <c r="G267" s="105">
        <v>14438.464</v>
      </c>
      <c r="H267" s="105">
        <v>0</v>
      </c>
      <c r="I267" s="105">
        <v>22915.637999999999</v>
      </c>
      <c r="J267" s="105">
        <v>0</v>
      </c>
      <c r="K267" s="105">
        <v>3.0000000000000001E-3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2387.9650000000001</v>
      </c>
      <c r="R267" s="105">
        <v>0</v>
      </c>
      <c r="S267" s="105">
        <v>0</v>
      </c>
    </row>
    <row r="268" spans="1:19">
      <c r="A268" s="105" t="s">
        <v>316</v>
      </c>
      <c r="B268" s="106">
        <v>319800000000</v>
      </c>
      <c r="C268" s="105">
        <v>274651.71100000001</v>
      </c>
      <c r="D268" s="105" t="s">
        <v>747</v>
      </c>
      <c r="E268" s="105">
        <v>120876.129</v>
      </c>
      <c r="F268" s="105">
        <v>73092.044999999998</v>
      </c>
      <c r="G268" s="105">
        <v>24511.406999999999</v>
      </c>
      <c r="H268" s="105">
        <v>0</v>
      </c>
      <c r="I268" s="105">
        <v>53642.928999999996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2529.201</v>
      </c>
      <c r="R268" s="105">
        <v>0</v>
      </c>
      <c r="S268" s="105">
        <v>0</v>
      </c>
    </row>
    <row r="269" spans="1:19">
      <c r="A269" s="105" t="s">
        <v>600</v>
      </c>
      <c r="B269" s="106">
        <v>341556000000</v>
      </c>
      <c r="C269" s="105">
        <v>331838.38199999998</v>
      </c>
      <c r="D269" s="105" t="s">
        <v>782</v>
      </c>
      <c r="E269" s="105">
        <v>120876.129</v>
      </c>
      <c r="F269" s="105">
        <v>73092.044999999998</v>
      </c>
      <c r="G269" s="105">
        <v>35167.063000000002</v>
      </c>
      <c r="H269" s="105">
        <v>0</v>
      </c>
      <c r="I269" s="105">
        <v>99975.668000000005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2727.4769999999999</v>
      </c>
      <c r="R269" s="105">
        <v>0</v>
      </c>
      <c r="S269" s="105">
        <v>0</v>
      </c>
    </row>
    <row r="270" spans="1:19">
      <c r="A270" s="105" t="s">
        <v>601</v>
      </c>
      <c r="B270" s="106">
        <v>232285000000</v>
      </c>
      <c r="C270" s="105">
        <v>232848.285</v>
      </c>
      <c r="D270" s="105" t="s">
        <v>673</v>
      </c>
      <c r="E270" s="105">
        <v>67153.404999999999</v>
      </c>
      <c r="F270" s="105">
        <v>40636.785000000003</v>
      </c>
      <c r="G270" s="105">
        <v>30579.095000000001</v>
      </c>
      <c r="H270" s="105">
        <v>0</v>
      </c>
      <c r="I270" s="105">
        <v>92030.759000000005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2448.241</v>
      </c>
      <c r="R270" s="105">
        <v>0</v>
      </c>
      <c r="S270" s="105">
        <v>0</v>
      </c>
    </row>
    <row r="271" spans="1:19">
      <c r="A271" s="105" t="s">
        <v>602</v>
      </c>
      <c r="B271" s="106">
        <v>234519000000</v>
      </c>
      <c r="C271" s="105">
        <v>201648.89</v>
      </c>
      <c r="D271" s="105" t="s">
        <v>670</v>
      </c>
      <c r="E271" s="105">
        <v>67153.404999999999</v>
      </c>
      <c r="F271" s="105">
        <v>40636.785000000003</v>
      </c>
      <c r="G271" s="105">
        <v>15101.689</v>
      </c>
      <c r="H271" s="105">
        <v>0</v>
      </c>
      <c r="I271" s="105">
        <v>76337.659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2419.3519999999999</v>
      </c>
      <c r="R271" s="105">
        <v>0</v>
      </c>
      <c r="S271" s="105">
        <v>0</v>
      </c>
    </row>
    <row r="272" spans="1:19">
      <c r="A272" s="105" t="s">
        <v>603</v>
      </c>
      <c r="B272" s="106">
        <v>307416000000</v>
      </c>
      <c r="C272" s="105">
        <v>298992.05200000003</v>
      </c>
      <c r="D272" s="105" t="s">
        <v>703</v>
      </c>
      <c r="E272" s="105">
        <v>120876.129</v>
      </c>
      <c r="F272" s="105">
        <v>75091.737999999998</v>
      </c>
      <c r="G272" s="105">
        <v>25510.797999999999</v>
      </c>
      <c r="H272" s="105">
        <v>0</v>
      </c>
      <c r="I272" s="105">
        <v>74915.460999999996</v>
      </c>
      <c r="J272" s="105">
        <v>0</v>
      </c>
      <c r="K272" s="105">
        <v>7.0000000000000001E-3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2597.9189999999999</v>
      </c>
      <c r="R272" s="105">
        <v>0</v>
      </c>
      <c r="S272" s="105">
        <v>0</v>
      </c>
    </row>
    <row r="273" spans="1:19">
      <c r="A273" s="105" t="s">
        <v>604</v>
      </c>
      <c r="B273" s="106">
        <v>310078000000</v>
      </c>
      <c r="C273" s="105">
        <v>261551.83499999999</v>
      </c>
      <c r="D273" s="105" t="s">
        <v>667</v>
      </c>
      <c r="E273" s="105">
        <v>120876.129</v>
      </c>
      <c r="F273" s="105">
        <v>73092.044999999998</v>
      </c>
      <c r="G273" s="105">
        <v>22154.472000000002</v>
      </c>
      <c r="H273" s="105">
        <v>0</v>
      </c>
      <c r="I273" s="105">
        <v>42937.434000000001</v>
      </c>
      <c r="J273" s="105">
        <v>0</v>
      </c>
      <c r="K273" s="105">
        <v>1E-3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2491.7539999999999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302896000000</v>
      </c>
      <c r="C274" s="105">
        <v>217797.91</v>
      </c>
      <c r="D274" s="105" t="s">
        <v>748</v>
      </c>
      <c r="E274" s="105">
        <v>120876.129</v>
      </c>
      <c r="F274" s="105">
        <v>79091.122000000003</v>
      </c>
      <c r="G274" s="105">
        <v>8608.3549999999996</v>
      </c>
      <c r="H274" s="105">
        <v>0</v>
      </c>
      <c r="I274" s="105">
        <v>5888.6329999999998</v>
      </c>
      <c r="J274" s="105">
        <v>0</v>
      </c>
      <c r="K274" s="105">
        <v>0.625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3333.0459999999998</v>
      </c>
      <c r="R274" s="105">
        <v>0</v>
      </c>
      <c r="S274" s="105">
        <v>0</v>
      </c>
    </row>
    <row r="275" spans="1:19">
      <c r="A275" s="105" t="s">
        <v>606</v>
      </c>
      <c r="B275" s="106">
        <v>304484000000</v>
      </c>
      <c r="C275" s="105">
        <v>215597.27100000001</v>
      </c>
      <c r="D275" s="105" t="s">
        <v>749</v>
      </c>
      <c r="E275" s="105">
        <v>120876.129</v>
      </c>
      <c r="F275" s="105">
        <v>75091.737999999998</v>
      </c>
      <c r="G275" s="105">
        <v>7803.2139999999999</v>
      </c>
      <c r="H275" s="105">
        <v>0</v>
      </c>
      <c r="I275" s="105">
        <v>0</v>
      </c>
      <c r="J275" s="105">
        <v>7870</v>
      </c>
      <c r="K275" s="105">
        <v>2065.1280000000002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1891.0630000000001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3558220000000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232285000000</v>
      </c>
      <c r="C278" s="105">
        <v>201648.89</v>
      </c>
      <c r="D278" s="105"/>
      <c r="E278" s="105">
        <v>67153.404999999999</v>
      </c>
      <c r="F278" s="105">
        <v>40636.785000000003</v>
      </c>
      <c r="G278" s="105">
        <v>7803.2139999999999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1887.798</v>
      </c>
      <c r="R278" s="105">
        <v>0</v>
      </c>
      <c r="S278" s="105">
        <v>0</v>
      </c>
    </row>
    <row r="279" spans="1:19">
      <c r="A279" s="105" t="s">
        <v>609</v>
      </c>
      <c r="B279" s="106">
        <v>341556000000</v>
      </c>
      <c r="C279" s="105">
        <v>331838.38199999998</v>
      </c>
      <c r="D279" s="105"/>
      <c r="E279" s="105">
        <v>120876.129</v>
      </c>
      <c r="F279" s="105">
        <v>79091.122000000003</v>
      </c>
      <c r="G279" s="105">
        <v>35167.063000000002</v>
      </c>
      <c r="H279" s="105">
        <v>0</v>
      </c>
      <c r="I279" s="105">
        <v>99975.668000000005</v>
      </c>
      <c r="J279" s="105">
        <v>7870</v>
      </c>
      <c r="K279" s="105">
        <v>2498.4699999999998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3333.0459999999998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74748.98</v>
      </c>
      <c r="C282" s="105">
        <v>24647.11</v>
      </c>
      <c r="D282" s="105">
        <v>0</v>
      </c>
      <c r="E282" s="105">
        <v>99396.1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10.88</v>
      </c>
      <c r="C283" s="105">
        <v>3.59</v>
      </c>
      <c r="D283" s="105">
        <v>0</v>
      </c>
      <c r="E283" s="105">
        <v>14.47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10.88</v>
      </c>
      <c r="C284" s="105">
        <v>3.59</v>
      </c>
      <c r="D284" s="105">
        <v>0</v>
      </c>
      <c r="E284" s="105">
        <v>14.47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2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7989.38</v>
      </c>
      <c r="C2" s="105">
        <v>1162.77</v>
      </c>
      <c r="D2" s="105">
        <v>1162.77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7989.38</v>
      </c>
      <c r="C3" s="105">
        <v>1162.77</v>
      </c>
      <c r="D3" s="105">
        <v>1162.77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17018.04</v>
      </c>
      <c r="C4" s="105">
        <v>2476.79</v>
      </c>
      <c r="D4" s="105">
        <v>2476.79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17018.04</v>
      </c>
      <c r="C5" s="105">
        <v>2476.79</v>
      </c>
      <c r="D5" s="105">
        <v>2476.79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4036.52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115.01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123.46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146.75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6.29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181.79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64.12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3536.73</v>
      </c>
      <c r="C28" s="105">
        <v>4452.6499999999996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0.77200000000000002</v>
      </c>
      <c r="E61" s="105">
        <v>0.873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0.34100000000000003</v>
      </c>
      <c r="E63" s="105">
        <v>0.36499999999999999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0.77200000000000002</v>
      </c>
      <c r="E64" s="105">
        <v>0.873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0.77200000000000002</v>
      </c>
      <c r="E65" s="105">
        <v>0.873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0.34100000000000003</v>
      </c>
      <c r="E67" s="105">
        <v>0.36499999999999999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0.77200000000000002</v>
      </c>
      <c r="E68" s="105">
        <v>0.873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0.34100000000000003</v>
      </c>
      <c r="E70" s="105">
        <v>0.36499999999999999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0.77200000000000002</v>
      </c>
      <c r="E71" s="105">
        <v>0.873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0.77200000000000002</v>
      </c>
      <c r="E72" s="105">
        <v>0.873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0.34100000000000003</v>
      </c>
      <c r="E74" s="105">
        <v>0.36499999999999999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0.77200000000000002</v>
      </c>
      <c r="E75" s="105">
        <v>0.873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0.77200000000000002</v>
      </c>
      <c r="E76" s="105">
        <v>0.873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0.34100000000000003</v>
      </c>
      <c r="E78" s="105">
        <v>0.36499999999999999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0.77200000000000002</v>
      </c>
      <c r="E79" s="105">
        <v>0.873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0.77200000000000002</v>
      </c>
      <c r="E80" s="105">
        <v>0.873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0.34100000000000003</v>
      </c>
      <c r="E82" s="105">
        <v>0.36499999999999999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0.77200000000000002</v>
      </c>
      <c r="E83" s="105">
        <v>0.873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0.77200000000000002</v>
      </c>
      <c r="E84" s="105">
        <v>0.873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0.34100000000000003</v>
      </c>
      <c r="E86" s="105">
        <v>0.36499999999999999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0.77200000000000002</v>
      </c>
      <c r="E87" s="105">
        <v>0.873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0.77200000000000002</v>
      </c>
      <c r="E88" s="105">
        <v>0.873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0.34100000000000003</v>
      </c>
      <c r="E90" s="105">
        <v>0.36499999999999999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0.77200000000000002</v>
      </c>
      <c r="E91" s="105">
        <v>0.873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0.77200000000000002</v>
      </c>
      <c r="E92" s="105">
        <v>0.873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0.34100000000000003</v>
      </c>
      <c r="E94" s="105">
        <v>0.36499999999999999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0.77200000000000002</v>
      </c>
      <c r="E95" s="105">
        <v>0.873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0.34100000000000003</v>
      </c>
      <c r="E97" s="105">
        <v>0.36499999999999999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0.77200000000000002</v>
      </c>
      <c r="E98" s="105">
        <v>0.873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0.34100000000000003</v>
      </c>
      <c r="E100" s="105">
        <v>0.36499999999999999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0.77200000000000002</v>
      </c>
      <c r="E101" s="105">
        <v>0.873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0.34100000000000003</v>
      </c>
      <c r="E103" s="105">
        <v>0.36499999999999999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0.77200000000000002</v>
      </c>
      <c r="E104" s="105">
        <v>0.873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0.34100000000000003</v>
      </c>
      <c r="E106" s="105">
        <v>0.36499999999999999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0.77200000000000002</v>
      </c>
      <c r="E107" s="105">
        <v>0.873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0.34100000000000003</v>
      </c>
      <c r="E109" s="105">
        <v>0.36499999999999999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0.77200000000000002</v>
      </c>
      <c r="E110" s="105">
        <v>0.873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0.77200000000000002</v>
      </c>
      <c r="E111" s="105">
        <v>0.873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0.34100000000000003</v>
      </c>
      <c r="E113" s="105">
        <v>0.36499999999999999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0.77200000000000002</v>
      </c>
      <c r="E114" s="105">
        <v>0.873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0.34100000000000003</v>
      </c>
      <c r="E116" s="105">
        <v>0.36499999999999999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0.77200000000000002</v>
      </c>
      <c r="E117" s="105">
        <v>0.873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0.34100000000000003</v>
      </c>
      <c r="E119" s="105">
        <v>0.36499999999999999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0.34100000000000003</v>
      </c>
      <c r="E121" s="105">
        <v>0.36499999999999999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0.77200000000000002</v>
      </c>
      <c r="E122" s="105">
        <v>0.873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0.34100000000000003</v>
      </c>
      <c r="E124" s="105">
        <v>0.36499999999999999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0.77200000000000002</v>
      </c>
      <c r="E125" s="105">
        <v>0.873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0.34100000000000003</v>
      </c>
      <c r="E127" s="105">
        <v>0.36499999999999999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0.77200000000000002</v>
      </c>
      <c r="E128" s="105">
        <v>0.873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0.34100000000000003</v>
      </c>
      <c r="E130" s="105">
        <v>0.36499999999999999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0.77200000000000002</v>
      </c>
      <c r="E131" s="105">
        <v>0.873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0.34100000000000003</v>
      </c>
      <c r="E133" s="105">
        <v>0.36499999999999999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0.77200000000000002</v>
      </c>
      <c r="E134" s="105">
        <v>0.873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0.34100000000000003</v>
      </c>
      <c r="E136" s="105">
        <v>0.36499999999999999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0.77200000000000002</v>
      </c>
      <c r="E137" s="105">
        <v>0.873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0.34100000000000003</v>
      </c>
      <c r="E139" s="105">
        <v>0.36499999999999999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0.77200000000000002</v>
      </c>
      <c r="E140" s="105">
        <v>0.873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0.77200000000000002</v>
      </c>
      <c r="E141" s="105">
        <v>0.873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0.34100000000000003</v>
      </c>
      <c r="E143" s="105">
        <v>0.36499999999999999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3.5249999999999999</v>
      </c>
      <c r="F146" s="105">
        <v>0.40699999999999997</v>
      </c>
      <c r="G146" s="105">
        <v>0.316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3.5249999999999999</v>
      </c>
      <c r="F147" s="105">
        <v>0.40699999999999997</v>
      </c>
      <c r="G147" s="105">
        <v>0.316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3.5249999999999999</v>
      </c>
      <c r="F148" s="105">
        <v>0.40699999999999997</v>
      </c>
      <c r="G148" s="105">
        <v>0.316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3.5249999999999999</v>
      </c>
      <c r="F149" s="105">
        <v>0.40699999999999997</v>
      </c>
      <c r="G149" s="105">
        <v>0.316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3.5249999999999999</v>
      </c>
      <c r="F150" s="105">
        <v>0.40699999999999997</v>
      </c>
      <c r="G150" s="105">
        <v>0.316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3.5249999999999999</v>
      </c>
      <c r="F151" s="105">
        <v>0.40699999999999997</v>
      </c>
      <c r="G151" s="105">
        <v>0.316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3.5249999999999999</v>
      </c>
      <c r="F152" s="105">
        <v>0.40699999999999997</v>
      </c>
      <c r="G152" s="105">
        <v>0.316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3.5249999999999999</v>
      </c>
      <c r="F153" s="105">
        <v>0.40699999999999997</v>
      </c>
      <c r="G153" s="105">
        <v>0.316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3.5249999999999999</v>
      </c>
      <c r="F154" s="105">
        <v>0.40699999999999997</v>
      </c>
      <c r="G154" s="105">
        <v>0.316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3.5249999999999999</v>
      </c>
      <c r="F155" s="105">
        <v>0.40699999999999997</v>
      </c>
      <c r="G155" s="105">
        <v>0.316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3.5249999999999999</v>
      </c>
      <c r="F156" s="105">
        <v>0.40699999999999997</v>
      </c>
      <c r="G156" s="105">
        <v>0.316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3.5249999999999999</v>
      </c>
      <c r="F157" s="105">
        <v>0.40699999999999997</v>
      </c>
      <c r="G157" s="105">
        <v>0.316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3.5249999999999999</v>
      </c>
      <c r="F158" s="105">
        <v>0.40699999999999997</v>
      </c>
      <c r="G158" s="105">
        <v>0.316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3.5249999999999999</v>
      </c>
      <c r="F159" s="105">
        <v>0.40699999999999997</v>
      </c>
      <c r="G159" s="105">
        <v>0.316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3.5249999999999999</v>
      </c>
      <c r="F160" s="105">
        <v>0.40699999999999997</v>
      </c>
      <c r="G160" s="105">
        <v>0.316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3.5249999999999999</v>
      </c>
      <c r="F161" s="105">
        <v>0.40699999999999997</v>
      </c>
      <c r="G161" s="105">
        <v>0.316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3.5249999999999999</v>
      </c>
      <c r="F162" s="105">
        <v>0.40699999999999997</v>
      </c>
      <c r="G162" s="105">
        <v>0.316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3.5249999999999999</v>
      </c>
      <c r="F163" s="105">
        <v>0.40699999999999997</v>
      </c>
      <c r="G163" s="105">
        <v>0.316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3.5249999999999999</v>
      </c>
      <c r="F164" s="105">
        <v>0.40699999999999997</v>
      </c>
      <c r="G164" s="105">
        <v>0.316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3.5249999999999999</v>
      </c>
      <c r="F165" s="105">
        <v>0.40699999999999997</v>
      </c>
      <c r="G165" s="105">
        <v>0.316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3.5249999999999999</v>
      </c>
      <c r="F166" s="105">
        <v>0.40699999999999997</v>
      </c>
      <c r="G166" s="105">
        <v>0.316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3.5249999999999999</v>
      </c>
      <c r="F167" s="105">
        <v>0.40699999999999997</v>
      </c>
      <c r="G167" s="105">
        <v>0.316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3.5249999999999999</v>
      </c>
      <c r="F168" s="105">
        <v>0.40699999999999997</v>
      </c>
      <c r="G168" s="105">
        <v>0.316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3.5249999999999999</v>
      </c>
      <c r="F169" s="105">
        <v>0.40699999999999997</v>
      </c>
      <c r="G169" s="105">
        <v>0.316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3.5249999999999999</v>
      </c>
      <c r="F170" s="105">
        <v>0.40699999999999997</v>
      </c>
      <c r="G170" s="105">
        <v>0.316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3.5249999999999999</v>
      </c>
      <c r="F171" s="105">
        <v>0.40699999999999997</v>
      </c>
      <c r="G171" s="105">
        <v>0.316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3.5249999999999999</v>
      </c>
      <c r="F172" s="105">
        <v>0.40699999999999997</v>
      </c>
      <c r="G172" s="105">
        <v>0.316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3.5249999999999999</v>
      </c>
      <c r="F173" s="105">
        <v>0.40699999999999997</v>
      </c>
      <c r="G173" s="105">
        <v>0.316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3.5249999999999999</v>
      </c>
      <c r="F174" s="105">
        <v>0.40699999999999997</v>
      </c>
      <c r="G174" s="105">
        <v>0.316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3.5249999999999999</v>
      </c>
      <c r="F175" s="105">
        <v>0.40699999999999997</v>
      </c>
      <c r="G175" s="105">
        <v>0.316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3.5249999999999999</v>
      </c>
      <c r="F176" s="105">
        <v>0.40699999999999997</v>
      </c>
      <c r="G176" s="105">
        <v>0.316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3.5249999999999999</v>
      </c>
      <c r="F177" s="105">
        <v>0.40699999999999997</v>
      </c>
      <c r="G177" s="105">
        <v>0.316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3.5249999999999999</v>
      </c>
      <c r="F178" s="105">
        <v>0.40699999999999997</v>
      </c>
      <c r="G178" s="105">
        <v>0.316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3.52</v>
      </c>
      <c r="F179" s="105">
        <v>0.40699999999999997</v>
      </c>
      <c r="G179" s="105">
        <v>0.316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3.52</v>
      </c>
      <c r="F180" s="105">
        <v>0.40699999999999997</v>
      </c>
      <c r="G180" s="105">
        <v>0.316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3.52</v>
      </c>
      <c r="F181" s="105">
        <v>0.40699999999999997</v>
      </c>
      <c r="G181" s="105">
        <v>0.316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515995.06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12901.31</v>
      </c>
      <c r="D187" s="105">
        <v>8722.36</v>
      </c>
      <c r="E187" s="105">
        <v>4178.95</v>
      </c>
      <c r="F187" s="105">
        <v>0.68</v>
      </c>
      <c r="G187" s="105">
        <v>3.32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26622.1</v>
      </c>
      <c r="D188" s="105">
        <v>17998.759999999998</v>
      </c>
      <c r="E188" s="105">
        <v>8623.35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130260.27</v>
      </c>
      <c r="D190" s="105">
        <v>89340.79</v>
      </c>
      <c r="E190" s="105">
        <v>40919.480000000003</v>
      </c>
      <c r="F190" s="105">
        <v>0.69</v>
      </c>
      <c r="G190" s="105">
        <v>3.35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125711.06</v>
      </c>
      <c r="D191" s="105">
        <v>85253.25</v>
      </c>
      <c r="E191" s="105">
        <v>40457.81</v>
      </c>
      <c r="F191" s="105">
        <v>0.68</v>
      </c>
      <c r="G191" s="105">
        <v>3.32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100096.81</v>
      </c>
      <c r="D192" s="105">
        <v>67673.78</v>
      </c>
      <c r="E192" s="105">
        <v>32423.040000000001</v>
      </c>
      <c r="F192" s="105">
        <v>0.68</v>
      </c>
      <c r="G192" s="105">
        <v>3.33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99460.85</v>
      </c>
      <c r="D193" s="105">
        <v>67423.39</v>
      </c>
      <c r="E193" s="105">
        <v>32037.46</v>
      </c>
      <c r="F193" s="105">
        <v>0.68</v>
      </c>
      <c r="G193" s="105">
        <v>3.33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6347.81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6000.74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7107.61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7009.65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7020.05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6458.7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6464.56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6557.87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5395.56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5350.67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5434.36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13713.07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6931.97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11371.7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4544.42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18110.189999999999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18105.2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18028.810000000001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17991.8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17996.509999999998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11895.85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14764.44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41205.42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85028.19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179735.84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59149.53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55360.19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43708.43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43750.69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0.52</v>
      </c>
      <c r="F230" s="105">
        <v>602.61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5.45</v>
      </c>
      <c r="F233" s="105">
        <v>10233.370000000001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5.1100000000000003</v>
      </c>
      <c r="F234" s="105">
        <v>9577.7800000000007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0.57999999999999996</v>
      </c>
      <c r="D235" s="105">
        <v>1109.6500000000001</v>
      </c>
      <c r="E235" s="105">
        <v>4.03</v>
      </c>
      <c r="F235" s="105">
        <v>7688.66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0.57999999999999996</v>
      </c>
      <c r="D236" s="105">
        <v>1109.6500000000001</v>
      </c>
      <c r="E236" s="105">
        <v>4.03</v>
      </c>
      <c r="F236" s="105">
        <v>7696.09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2841.29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116508.7568</v>
      </c>
      <c r="C246" s="105">
        <v>168.69210000000001</v>
      </c>
      <c r="D246" s="105">
        <v>205.4684</v>
      </c>
      <c r="E246" s="105">
        <v>0</v>
      </c>
      <c r="F246" s="105">
        <v>1.6000000000000001E-3</v>
      </c>
      <c r="G246" s="105">
        <v>134901.73540000001</v>
      </c>
      <c r="H246" s="105">
        <v>46339.765800000001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100198.1428</v>
      </c>
      <c r="C247" s="105">
        <v>147.50829999999999</v>
      </c>
      <c r="D247" s="105">
        <v>184.62350000000001</v>
      </c>
      <c r="E247" s="105">
        <v>0</v>
      </c>
      <c r="F247" s="105">
        <v>1.4E-3</v>
      </c>
      <c r="G247" s="105">
        <v>121231.08470000001</v>
      </c>
      <c r="H247" s="105">
        <v>40084.926899999999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101406.2264</v>
      </c>
      <c r="C248" s="105">
        <v>156.5324</v>
      </c>
      <c r="D248" s="105">
        <v>210.4425</v>
      </c>
      <c r="E248" s="105">
        <v>0</v>
      </c>
      <c r="F248" s="105">
        <v>1.6000000000000001E-3</v>
      </c>
      <c r="G248" s="105">
        <v>138228.21220000001</v>
      </c>
      <c r="H248" s="105">
        <v>41260.815300000002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78141.378299999997</v>
      </c>
      <c r="C249" s="105">
        <v>129.45259999999999</v>
      </c>
      <c r="D249" s="105">
        <v>190.92150000000001</v>
      </c>
      <c r="E249" s="105">
        <v>0</v>
      </c>
      <c r="F249" s="105">
        <v>1.4E-3</v>
      </c>
      <c r="G249" s="105">
        <v>125452.8651</v>
      </c>
      <c r="H249" s="105">
        <v>32638.9087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76553.453500000003</v>
      </c>
      <c r="C250" s="105">
        <v>132.42240000000001</v>
      </c>
      <c r="D250" s="105">
        <v>205.27760000000001</v>
      </c>
      <c r="E250" s="105">
        <v>0</v>
      </c>
      <c r="F250" s="105">
        <v>1.5E-3</v>
      </c>
      <c r="G250" s="105">
        <v>134911.4425</v>
      </c>
      <c r="H250" s="105">
        <v>32510.9735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76398.367700000003</v>
      </c>
      <c r="C251" s="105">
        <v>136.636</v>
      </c>
      <c r="D251" s="105">
        <v>219.4554</v>
      </c>
      <c r="E251" s="105">
        <v>0</v>
      </c>
      <c r="F251" s="105">
        <v>1.6000000000000001E-3</v>
      </c>
      <c r="G251" s="105">
        <v>144247.75409999999</v>
      </c>
      <c r="H251" s="105">
        <v>32873.518100000001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53474.608099999998</v>
      </c>
      <c r="C252" s="105">
        <v>96.138900000000007</v>
      </c>
      <c r="D252" s="105">
        <v>155.2389</v>
      </c>
      <c r="E252" s="105">
        <v>0</v>
      </c>
      <c r="F252" s="105">
        <v>1.1000000000000001E-3</v>
      </c>
      <c r="G252" s="105">
        <v>102040.24860000001</v>
      </c>
      <c r="H252" s="105">
        <v>23057.551899999999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53705.498800000001</v>
      </c>
      <c r="C253" s="105">
        <v>95.430300000000003</v>
      </c>
      <c r="D253" s="105">
        <v>152.2501</v>
      </c>
      <c r="E253" s="105">
        <v>0</v>
      </c>
      <c r="F253" s="105">
        <v>1.1000000000000001E-3</v>
      </c>
      <c r="G253" s="105">
        <v>100071.40519999999</v>
      </c>
      <c r="H253" s="105">
        <v>23049.694100000001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70581.617299999998</v>
      </c>
      <c r="C254" s="105">
        <v>123.8884</v>
      </c>
      <c r="D254" s="105">
        <v>195.11259999999999</v>
      </c>
      <c r="E254" s="105">
        <v>0</v>
      </c>
      <c r="F254" s="105">
        <v>1.4E-3</v>
      </c>
      <c r="G254" s="105">
        <v>128238.2565</v>
      </c>
      <c r="H254" s="105">
        <v>30146.5196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78889.553599999999</v>
      </c>
      <c r="C255" s="105">
        <v>133.12540000000001</v>
      </c>
      <c r="D255" s="105">
        <v>200.67259999999999</v>
      </c>
      <c r="E255" s="105">
        <v>0</v>
      </c>
      <c r="F255" s="105">
        <v>1.5E-3</v>
      </c>
      <c r="G255" s="105">
        <v>131871.2611</v>
      </c>
      <c r="H255" s="105">
        <v>33184.003900000003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91873.588300000003</v>
      </c>
      <c r="C256" s="105">
        <v>144.49870000000001</v>
      </c>
      <c r="D256" s="105">
        <v>199.3897</v>
      </c>
      <c r="E256" s="105">
        <v>0</v>
      </c>
      <c r="F256" s="105">
        <v>1.5E-3</v>
      </c>
      <c r="G256" s="105">
        <v>130982.5264</v>
      </c>
      <c r="H256" s="105">
        <v>37638.383300000001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109503.5383</v>
      </c>
      <c r="C257" s="105">
        <v>160.9778</v>
      </c>
      <c r="D257" s="105">
        <v>201.02199999999999</v>
      </c>
      <c r="E257" s="105">
        <v>0</v>
      </c>
      <c r="F257" s="105">
        <v>1.6000000000000001E-3</v>
      </c>
      <c r="G257" s="105">
        <v>131997.64170000001</v>
      </c>
      <c r="H257" s="105">
        <v>43785.670400000003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1007230</v>
      </c>
      <c r="C259" s="105">
        <v>1625.3031000000001</v>
      </c>
      <c r="D259" s="105">
        <v>2319.8748000000001</v>
      </c>
      <c r="E259" s="105">
        <v>0</v>
      </c>
      <c r="F259" s="105">
        <v>1.7399999999999999E-2</v>
      </c>
      <c r="G259" s="106">
        <v>1524170</v>
      </c>
      <c r="H259" s="105">
        <v>416570.73149999999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53474.608099999998</v>
      </c>
      <c r="C260" s="105">
        <v>95.430300000000003</v>
      </c>
      <c r="D260" s="105">
        <v>152.2501</v>
      </c>
      <c r="E260" s="105">
        <v>0</v>
      </c>
      <c r="F260" s="105">
        <v>1.1000000000000001E-3</v>
      </c>
      <c r="G260" s="105">
        <v>100071.40519999999</v>
      </c>
      <c r="H260" s="105">
        <v>23049.694100000001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116508.7568</v>
      </c>
      <c r="C261" s="105">
        <v>168.69210000000001</v>
      </c>
      <c r="D261" s="105">
        <v>219.4554</v>
      </c>
      <c r="E261" s="105">
        <v>0</v>
      </c>
      <c r="F261" s="105">
        <v>1.6000000000000001E-3</v>
      </c>
      <c r="G261" s="105">
        <v>144247.75409999999</v>
      </c>
      <c r="H261" s="105">
        <v>46339.765800000001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313029000000</v>
      </c>
      <c r="C264" s="105">
        <v>213444.05799999999</v>
      </c>
      <c r="D264" s="105" t="s">
        <v>750</v>
      </c>
      <c r="E264" s="105">
        <v>120876.129</v>
      </c>
      <c r="F264" s="105">
        <v>79091.122000000003</v>
      </c>
      <c r="G264" s="105">
        <v>7518.4139999999998</v>
      </c>
      <c r="H264" s="105">
        <v>0</v>
      </c>
      <c r="I264" s="105">
        <v>0</v>
      </c>
      <c r="J264" s="105">
        <v>0</v>
      </c>
      <c r="K264" s="105">
        <v>2555.4299999999998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3402.962</v>
      </c>
      <c r="R264" s="105">
        <v>0</v>
      </c>
      <c r="S264" s="105">
        <v>0</v>
      </c>
    </row>
    <row r="265" spans="1:19">
      <c r="A265" s="105" t="s">
        <v>597</v>
      </c>
      <c r="B265" s="106">
        <v>281308000000</v>
      </c>
      <c r="C265" s="105">
        <v>213264.027</v>
      </c>
      <c r="D265" s="105" t="s">
        <v>751</v>
      </c>
      <c r="E265" s="105">
        <v>120876.129</v>
      </c>
      <c r="F265" s="105">
        <v>79091.122000000003</v>
      </c>
      <c r="G265" s="105">
        <v>7518.4139999999998</v>
      </c>
      <c r="H265" s="105">
        <v>0</v>
      </c>
      <c r="I265" s="105">
        <v>0</v>
      </c>
      <c r="J265" s="105">
        <v>0</v>
      </c>
      <c r="K265" s="105">
        <v>2370.489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3407.873</v>
      </c>
      <c r="R265" s="105">
        <v>0</v>
      </c>
      <c r="S265" s="105">
        <v>0</v>
      </c>
    </row>
    <row r="266" spans="1:19">
      <c r="A266" s="105" t="s">
        <v>598</v>
      </c>
      <c r="B266" s="106">
        <v>320748000000</v>
      </c>
      <c r="C266" s="105">
        <v>211627.86499999999</v>
      </c>
      <c r="D266" s="105" t="s">
        <v>792</v>
      </c>
      <c r="E266" s="105">
        <v>120876.129</v>
      </c>
      <c r="F266" s="105">
        <v>79091.122000000003</v>
      </c>
      <c r="G266" s="105">
        <v>7518.4139999999998</v>
      </c>
      <c r="H266" s="105">
        <v>0</v>
      </c>
      <c r="I266" s="105">
        <v>0</v>
      </c>
      <c r="J266" s="105">
        <v>0</v>
      </c>
      <c r="K266" s="105">
        <v>721.97500000000002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3420.2249999999999</v>
      </c>
      <c r="R266" s="105">
        <v>0</v>
      </c>
      <c r="S266" s="105">
        <v>0</v>
      </c>
    </row>
    <row r="267" spans="1:19">
      <c r="A267" s="105" t="s">
        <v>599</v>
      </c>
      <c r="B267" s="106">
        <v>291104000000</v>
      </c>
      <c r="C267" s="105">
        <v>230090.76800000001</v>
      </c>
      <c r="D267" s="105" t="s">
        <v>671</v>
      </c>
      <c r="E267" s="105">
        <v>120876.129</v>
      </c>
      <c r="F267" s="105">
        <v>73092.044999999998</v>
      </c>
      <c r="G267" s="105">
        <v>12807.606</v>
      </c>
      <c r="H267" s="105">
        <v>0</v>
      </c>
      <c r="I267" s="105">
        <v>20987.377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2327.61</v>
      </c>
      <c r="R267" s="105">
        <v>0</v>
      </c>
      <c r="S267" s="105">
        <v>0</v>
      </c>
    </row>
    <row r="268" spans="1:19">
      <c r="A268" s="105" t="s">
        <v>316</v>
      </c>
      <c r="B268" s="106">
        <v>313052000000</v>
      </c>
      <c r="C268" s="105">
        <v>269489.174</v>
      </c>
      <c r="D268" s="105" t="s">
        <v>737</v>
      </c>
      <c r="E268" s="105">
        <v>120876.129</v>
      </c>
      <c r="F268" s="105">
        <v>73092.044999999998</v>
      </c>
      <c r="G268" s="105">
        <v>21609.078000000001</v>
      </c>
      <c r="H268" s="105">
        <v>0</v>
      </c>
      <c r="I268" s="105">
        <v>51418.536999999997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2493.3850000000002</v>
      </c>
      <c r="R268" s="105">
        <v>0</v>
      </c>
      <c r="S268" s="105">
        <v>0</v>
      </c>
    </row>
    <row r="269" spans="1:19">
      <c r="A269" s="105" t="s">
        <v>600</v>
      </c>
      <c r="B269" s="106">
        <v>334716000000</v>
      </c>
      <c r="C269" s="105">
        <v>356127.86700000003</v>
      </c>
      <c r="D269" s="105" t="s">
        <v>704</v>
      </c>
      <c r="E269" s="105">
        <v>120876.129</v>
      </c>
      <c r="F269" s="105">
        <v>73092.044999999998</v>
      </c>
      <c r="G269" s="105">
        <v>27617.600999999999</v>
      </c>
      <c r="H269" s="105">
        <v>0</v>
      </c>
      <c r="I269" s="105">
        <v>131922.20600000001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2619.8850000000002</v>
      </c>
      <c r="R269" s="105">
        <v>0</v>
      </c>
      <c r="S269" s="105">
        <v>0</v>
      </c>
    </row>
    <row r="270" spans="1:19">
      <c r="A270" s="105" t="s">
        <v>601</v>
      </c>
      <c r="B270" s="106">
        <v>236777000000</v>
      </c>
      <c r="C270" s="105">
        <v>245762.16899999999</v>
      </c>
      <c r="D270" s="105" t="s">
        <v>680</v>
      </c>
      <c r="E270" s="105">
        <v>67153.404999999999</v>
      </c>
      <c r="F270" s="105">
        <v>40636.785000000003</v>
      </c>
      <c r="G270" s="105">
        <v>15557.745000000001</v>
      </c>
      <c r="H270" s="105">
        <v>0</v>
      </c>
      <c r="I270" s="105">
        <v>119974.022</v>
      </c>
      <c r="J270" s="105">
        <v>0</v>
      </c>
      <c r="K270" s="105">
        <v>4.0000000000000001E-3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2440.2080000000001</v>
      </c>
      <c r="R270" s="105">
        <v>0</v>
      </c>
      <c r="S270" s="105">
        <v>0</v>
      </c>
    </row>
    <row r="271" spans="1:19">
      <c r="A271" s="105" t="s">
        <v>602</v>
      </c>
      <c r="B271" s="106">
        <v>232208000000</v>
      </c>
      <c r="C271" s="105">
        <v>225378.21299999999</v>
      </c>
      <c r="D271" s="105" t="s">
        <v>752</v>
      </c>
      <c r="E271" s="105">
        <v>67153.404999999999</v>
      </c>
      <c r="F271" s="105">
        <v>40636.785000000003</v>
      </c>
      <c r="G271" s="105">
        <v>11758.15</v>
      </c>
      <c r="H271" s="105">
        <v>0</v>
      </c>
      <c r="I271" s="105">
        <v>103420.00599999999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2409.866</v>
      </c>
      <c r="R271" s="105">
        <v>0</v>
      </c>
      <c r="S271" s="105">
        <v>0</v>
      </c>
    </row>
    <row r="272" spans="1:19">
      <c r="A272" s="105" t="s">
        <v>603</v>
      </c>
      <c r="B272" s="106">
        <v>297567000000</v>
      </c>
      <c r="C272" s="105">
        <v>321806.78600000002</v>
      </c>
      <c r="D272" s="105" t="s">
        <v>672</v>
      </c>
      <c r="E272" s="105">
        <v>120876.129</v>
      </c>
      <c r="F272" s="105">
        <v>73092.044999999998</v>
      </c>
      <c r="G272" s="105">
        <v>23029.766</v>
      </c>
      <c r="H272" s="105">
        <v>0</v>
      </c>
      <c r="I272" s="105">
        <v>102237.47199999999</v>
      </c>
      <c r="J272" s="105">
        <v>0</v>
      </c>
      <c r="K272" s="105">
        <v>3.0000000000000001E-3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2571.3710000000001</v>
      </c>
      <c r="R272" s="105">
        <v>0</v>
      </c>
      <c r="S272" s="105">
        <v>0</v>
      </c>
    </row>
    <row r="273" spans="1:19">
      <c r="A273" s="105" t="s">
        <v>604</v>
      </c>
      <c r="B273" s="106">
        <v>305997000000</v>
      </c>
      <c r="C273" s="105">
        <v>237726.52499999999</v>
      </c>
      <c r="D273" s="105" t="s">
        <v>667</v>
      </c>
      <c r="E273" s="105">
        <v>120876.129</v>
      </c>
      <c r="F273" s="105">
        <v>73092.044999999998</v>
      </c>
      <c r="G273" s="105">
        <v>15589.432000000001</v>
      </c>
      <c r="H273" s="105">
        <v>0</v>
      </c>
      <c r="I273" s="105">
        <v>25819.923999999999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2348.9949999999999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303935000000</v>
      </c>
      <c r="C274" s="105">
        <v>212429.47700000001</v>
      </c>
      <c r="D274" s="105" t="s">
        <v>829</v>
      </c>
      <c r="E274" s="105">
        <v>120876.129</v>
      </c>
      <c r="F274" s="105">
        <v>79091.122000000003</v>
      </c>
      <c r="G274" s="105">
        <v>7605.9840000000004</v>
      </c>
      <c r="H274" s="105">
        <v>0</v>
      </c>
      <c r="I274" s="105">
        <v>1576.558</v>
      </c>
      <c r="J274" s="105">
        <v>0</v>
      </c>
      <c r="K274" s="105">
        <v>1.3129999999999999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3278.37</v>
      </c>
      <c r="R274" s="105">
        <v>0</v>
      </c>
      <c r="S274" s="105">
        <v>0</v>
      </c>
    </row>
    <row r="275" spans="1:19">
      <c r="A275" s="105" t="s">
        <v>606</v>
      </c>
      <c r="B275" s="106">
        <v>306291000000</v>
      </c>
      <c r="C275" s="105">
        <v>212137.53599999999</v>
      </c>
      <c r="D275" s="105" t="s">
        <v>830</v>
      </c>
      <c r="E275" s="105">
        <v>120876.129</v>
      </c>
      <c r="F275" s="105">
        <v>73092.044999999998</v>
      </c>
      <c r="G275" s="105">
        <v>7518.4139999999998</v>
      </c>
      <c r="H275" s="105">
        <v>0</v>
      </c>
      <c r="I275" s="105">
        <v>0</v>
      </c>
      <c r="J275" s="105">
        <v>7870</v>
      </c>
      <c r="K275" s="105">
        <v>937.12099999999998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1843.826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3536730000000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232208000000</v>
      </c>
      <c r="C278" s="105">
        <v>211627.86499999999</v>
      </c>
      <c r="D278" s="105"/>
      <c r="E278" s="105">
        <v>67153.404999999999</v>
      </c>
      <c r="F278" s="105">
        <v>40636.785000000003</v>
      </c>
      <c r="G278" s="105">
        <v>7518.4139999999998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1843.826</v>
      </c>
      <c r="R278" s="105">
        <v>0</v>
      </c>
      <c r="S278" s="105">
        <v>0</v>
      </c>
    </row>
    <row r="279" spans="1:19">
      <c r="A279" s="105" t="s">
        <v>609</v>
      </c>
      <c r="B279" s="106">
        <v>334716000000</v>
      </c>
      <c r="C279" s="105">
        <v>356127.86700000003</v>
      </c>
      <c r="D279" s="105"/>
      <c r="E279" s="105">
        <v>120876.129</v>
      </c>
      <c r="F279" s="105">
        <v>79091.122000000003</v>
      </c>
      <c r="G279" s="105">
        <v>27617.600999999999</v>
      </c>
      <c r="H279" s="105">
        <v>0</v>
      </c>
      <c r="I279" s="105">
        <v>131922.20600000001</v>
      </c>
      <c r="J279" s="105">
        <v>7870</v>
      </c>
      <c r="K279" s="105">
        <v>2555.4299999999998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3420.2249999999999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58521</v>
      </c>
      <c r="C282" s="105">
        <v>35080.959999999999</v>
      </c>
      <c r="D282" s="105">
        <v>0</v>
      </c>
      <c r="E282" s="105">
        <v>93601.96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8.52</v>
      </c>
      <c r="C283" s="105">
        <v>5.1100000000000003</v>
      </c>
      <c r="D283" s="105">
        <v>0</v>
      </c>
      <c r="E283" s="105">
        <v>13.62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8.52</v>
      </c>
      <c r="C284" s="105">
        <v>5.1100000000000003</v>
      </c>
      <c r="D284" s="105">
        <v>0</v>
      </c>
      <c r="E284" s="105">
        <v>13.62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1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11795.58</v>
      </c>
      <c r="C2" s="105">
        <v>1716.72</v>
      </c>
      <c r="D2" s="105">
        <v>1716.72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11795.58</v>
      </c>
      <c r="C3" s="105">
        <v>1716.72</v>
      </c>
      <c r="D3" s="105">
        <v>1716.72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21593.51</v>
      </c>
      <c r="C4" s="105">
        <v>3142.7</v>
      </c>
      <c r="D4" s="105">
        <v>3142.7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21593.51</v>
      </c>
      <c r="C5" s="105">
        <v>3142.7</v>
      </c>
      <c r="D5" s="105">
        <v>3142.7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7842.59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57.87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122.7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174.31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15.19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205.45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62.03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3513.2</v>
      </c>
      <c r="C28" s="105">
        <v>8282.3799999999992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0.71</v>
      </c>
      <c r="E61" s="105">
        <v>0.79400000000000004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0.33500000000000002</v>
      </c>
      <c r="E63" s="105">
        <v>0.35699999999999998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0.71</v>
      </c>
      <c r="E64" s="105">
        <v>0.79400000000000004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0.71</v>
      </c>
      <c r="E65" s="105">
        <v>0.79400000000000004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0.33500000000000002</v>
      </c>
      <c r="E67" s="105">
        <v>0.35699999999999998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0.71</v>
      </c>
      <c r="E68" s="105">
        <v>0.79400000000000004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0.33500000000000002</v>
      </c>
      <c r="E70" s="105">
        <v>0.35699999999999998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0.71</v>
      </c>
      <c r="E71" s="105">
        <v>0.79400000000000004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0.71</v>
      </c>
      <c r="E72" s="105">
        <v>0.79400000000000004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0.33500000000000002</v>
      </c>
      <c r="E74" s="105">
        <v>0.35699999999999998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0.71</v>
      </c>
      <c r="E75" s="105">
        <v>0.79400000000000004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0.71</v>
      </c>
      <c r="E76" s="105">
        <v>0.79400000000000004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0.33500000000000002</v>
      </c>
      <c r="E78" s="105">
        <v>0.35699999999999998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0.71</v>
      </c>
      <c r="E79" s="105">
        <v>0.79400000000000004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0.71</v>
      </c>
      <c r="E80" s="105">
        <v>0.79400000000000004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0.33500000000000002</v>
      </c>
      <c r="E82" s="105">
        <v>0.35699999999999998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0.71</v>
      </c>
      <c r="E83" s="105">
        <v>0.79400000000000004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0.71</v>
      </c>
      <c r="E84" s="105">
        <v>0.79400000000000004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0.33500000000000002</v>
      </c>
      <c r="E86" s="105">
        <v>0.35699999999999998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0.71</v>
      </c>
      <c r="E87" s="105">
        <v>0.79400000000000004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0.71</v>
      </c>
      <c r="E88" s="105">
        <v>0.79400000000000004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0.33500000000000002</v>
      </c>
      <c r="E90" s="105">
        <v>0.35699999999999998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0.71</v>
      </c>
      <c r="E91" s="105">
        <v>0.79400000000000004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0.71</v>
      </c>
      <c r="E92" s="105">
        <v>0.79400000000000004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0.33500000000000002</v>
      </c>
      <c r="E94" s="105">
        <v>0.35699999999999998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0.71</v>
      </c>
      <c r="E95" s="105">
        <v>0.79400000000000004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0.33500000000000002</v>
      </c>
      <c r="E97" s="105">
        <v>0.35699999999999998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0.71</v>
      </c>
      <c r="E98" s="105">
        <v>0.79400000000000004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0.33500000000000002</v>
      </c>
      <c r="E100" s="105">
        <v>0.35699999999999998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0.71</v>
      </c>
      <c r="E101" s="105">
        <v>0.79400000000000004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0.33500000000000002</v>
      </c>
      <c r="E103" s="105">
        <v>0.35699999999999998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0.71</v>
      </c>
      <c r="E104" s="105">
        <v>0.79400000000000004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0.33500000000000002</v>
      </c>
      <c r="E106" s="105">
        <v>0.35699999999999998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0.71</v>
      </c>
      <c r="E107" s="105">
        <v>0.79400000000000004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0.33500000000000002</v>
      </c>
      <c r="E109" s="105">
        <v>0.35699999999999998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0.71</v>
      </c>
      <c r="E110" s="105">
        <v>0.79400000000000004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0.71</v>
      </c>
      <c r="E111" s="105">
        <v>0.79400000000000004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0.33500000000000002</v>
      </c>
      <c r="E113" s="105">
        <v>0.35699999999999998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0.71</v>
      </c>
      <c r="E114" s="105">
        <v>0.79400000000000004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0.33500000000000002</v>
      </c>
      <c r="E116" s="105">
        <v>0.35699999999999998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0.71</v>
      </c>
      <c r="E117" s="105">
        <v>0.79400000000000004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0.33500000000000002</v>
      </c>
      <c r="E119" s="105">
        <v>0.35699999999999998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0.33500000000000002</v>
      </c>
      <c r="E121" s="105">
        <v>0.35699999999999998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0.71</v>
      </c>
      <c r="E122" s="105">
        <v>0.79400000000000004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0.33500000000000002</v>
      </c>
      <c r="E124" s="105">
        <v>0.35699999999999998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0.71</v>
      </c>
      <c r="E125" s="105">
        <v>0.79400000000000004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0.33500000000000002</v>
      </c>
      <c r="E127" s="105">
        <v>0.35699999999999998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0.71</v>
      </c>
      <c r="E128" s="105">
        <v>0.79400000000000004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0.33500000000000002</v>
      </c>
      <c r="E130" s="105">
        <v>0.35699999999999998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0.71</v>
      </c>
      <c r="E131" s="105">
        <v>0.79400000000000004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0.33500000000000002</v>
      </c>
      <c r="E133" s="105">
        <v>0.35699999999999998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0.71</v>
      </c>
      <c r="E134" s="105">
        <v>0.79400000000000004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0.33500000000000002</v>
      </c>
      <c r="E136" s="105">
        <v>0.35699999999999998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0.71</v>
      </c>
      <c r="E137" s="105">
        <v>0.79400000000000004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0.33500000000000002</v>
      </c>
      <c r="E139" s="105">
        <v>0.35699999999999998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0.71</v>
      </c>
      <c r="E140" s="105">
        <v>0.79400000000000004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0.71</v>
      </c>
      <c r="E141" s="105">
        <v>0.79400000000000004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0.33500000000000002</v>
      </c>
      <c r="E143" s="105">
        <v>0.35699999999999998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3.5249999999999999</v>
      </c>
      <c r="F146" s="105">
        <v>0.40699999999999997</v>
      </c>
      <c r="G146" s="105">
        <v>0.316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3.5249999999999999</v>
      </c>
      <c r="F147" s="105">
        <v>0.40699999999999997</v>
      </c>
      <c r="G147" s="105">
        <v>0.316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3.5249999999999999</v>
      </c>
      <c r="F148" s="105">
        <v>0.40699999999999997</v>
      </c>
      <c r="G148" s="105">
        <v>0.316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3.5249999999999999</v>
      </c>
      <c r="F149" s="105">
        <v>0.40699999999999997</v>
      </c>
      <c r="G149" s="105">
        <v>0.316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3.5249999999999999</v>
      </c>
      <c r="F150" s="105">
        <v>0.40699999999999997</v>
      </c>
      <c r="G150" s="105">
        <v>0.316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3.5249999999999999</v>
      </c>
      <c r="F151" s="105">
        <v>0.40699999999999997</v>
      </c>
      <c r="G151" s="105">
        <v>0.316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3.5249999999999999</v>
      </c>
      <c r="F152" s="105">
        <v>0.40699999999999997</v>
      </c>
      <c r="G152" s="105">
        <v>0.316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3.5249999999999999</v>
      </c>
      <c r="F153" s="105">
        <v>0.40699999999999997</v>
      </c>
      <c r="G153" s="105">
        <v>0.316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3.5249999999999999</v>
      </c>
      <c r="F154" s="105">
        <v>0.40699999999999997</v>
      </c>
      <c r="G154" s="105">
        <v>0.316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3.5249999999999999</v>
      </c>
      <c r="F155" s="105">
        <v>0.40699999999999997</v>
      </c>
      <c r="G155" s="105">
        <v>0.316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3.5249999999999999</v>
      </c>
      <c r="F156" s="105">
        <v>0.40699999999999997</v>
      </c>
      <c r="G156" s="105">
        <v>0.316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3.5249999999999999</v>
      </c>
      <c r="F157" s="105">
        <v>0.40699999999999997</v>
      </c>
      <c r="G157" s="105">
        <v>0.316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3.5249999999999999</v>
      </c>
      <c r="F158" s="105">
        <v>0.40699999999999997</v>
      </c>
      <c r="G158" s="105">
        <v>0.316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3.5249999999999999</v>
      </c>
      <c r="F159" s="105">
        <v>0.40699999999999997</v>
      </c>
      <c r="G159" s="105">
        <v>0.316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3.5249999999999999</v>
      </c>
      <c r="F160" s="105">
        <v>0.40699999999999997</v>
      </c>
      <c r="G160" s="105">
        <v>0.316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3.5249999999999999</v>
      </c>
      <c r="F161" s="105">
        <v>0.40699999999999997</v>
      </c>
      <c r="G161" s="105">
        <v>0.316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3.5249999999999999</v>
      </c>
      <c r="F162" s="105">
        <v>0.40699999999999997</v>
      </c>
      <c r="G162" s="105">
        <v>0.316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3.5249999999999999</v>
      </c>
      <c r="F163" s="105">
        <v>0.40699999999999997</v>
      </c>
      <c r="G163" s="105">
        <v>0.316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3.5249999999999999</v>
      </c>
      <c r="F164" s="105">
        <v>0.40699999999999997</v>
      </c>
      <c r="G164" s="105">
        <v>0.316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3.5249999999999999</v>
      </c>
      <c r="F165" s="105">
        <v>0.40699999999999997</v>
      </c>
      <c r="G165" s="105">
        <v>0.316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3.5249999999999999</v>
      </c>
      <c r="F166" s="105">
        <v>0.40699999999999997</v>
      </c>
      <c r="G166" s="105">
        <v>0.316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3.5249999999999999</v>
      </c>
      <c r="F167" s="105">
        <v>0.40699999999999997</v>
      </c>
      <c r="G167" s="105">
        <v>0.316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3.5249999999999999</v>
      </c>
      <c r="F168" s="105">
        <v>0.40699999999999997</v>
      </c>
      <c r="G168" s="105">
        <v>0.316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3.5249999999999999</v>
      </c>
      <c r="F169" s="105">
        <v>0.40699999999999997</v>
      </c>
      <c r="G169" s="105">
        <v>0.316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3.5249999999999999</v>
      </c>
      <c r="F170" s="105">
        <v>0.40699999999999997</v>
      </c>
      <c r="G170" s="105">
        <v>0.316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3.5249999999999999</v>
      </c>
      <c r="F171" s="105">
        <v>0.40699999999999997</v>
      </c>
      <c r="G171" s="105">
        <v>0.316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3.5249999999999999</v>
      </c>
      <c r="F172" s="105">
        <v>0.40699999999999997</v>
      </c>
      <c r="G172" s="105">
        <v>0.316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3.5249999999999999</v>
      </c>
      <c r="F173" s="105">
        <v>0.40699999999999997</v>
      </c>
      <c r="G173" s="105">
        <v>0.316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3.5249999999999999</v>
      </c>
      <c r="F174" s="105">
        <v>0.40699999999999997</v>
      </c>
      <c r="G174" s="105">
        <v>0.316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3.5249999999999999</v>
      </c>
      <c r="F175" s="105">
        <v>0.40699999999999997</v>
      </c>
      <c r="G175" s="105">
        <v>0.316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3.5249999999999999</v>
      </c>
      <c r="F176" s="105">
        <v>0.40699999999999997</v>
      </c>
      <c r="G176" s="105">
        <v>0.316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3.5249999999999999</v>
      </c>
      <c r="F177" s="105">
        <v>0.40699999999999997</v>
      </c>
      <c r="G177" s="105">
        <v>0.316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3.5249999999999999</v>
      </c>
      <c r="F178" s="105">
        <v>0.40699999999999997</v>
      </c>
      <c r="G178" s="105">
        <v>0.316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3.52</v>
      </c>
      <c r="F179" s="105">
        <v>0.40699999999999997</v>
      </c>
      <c r="G179" s="105">
        <v>0.316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3.52</v>
      </c>
      <c r="F180" s="105">
        <v>0.40699999999999997</v>
      </c>
      <c r="G180" s="105">
        <v>0.316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3.52</v>
      </c>
      <c r="F181" s="105">
        <v>0.40699999999999997</v>
      </c>
      <c r="G181" s="105">
        <v>0.316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811935.77</v>
      </c>
      <c r="D184" s="105">
        <v>0.76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9844.59</v>
      </c>
      <c r="D187" s="105">
        <v>7862.43</v>
      </c>
      <c r="E187" s="105">
        <v>1982.16</v>
      </c>
      <c r="F187" s="105">
        <v>0.8</v>
      </c>
      <c r="G187" s="105">
        <v>3.63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17746.599999999999</v>
      </c>
      <c r="D188" s="105">
        <v>14173.41</v>
      </c>
      <c r="E188" s="105">
        <v>3573.18</v>
      </c>
      <c r="F188" s="105">
        <v>0.8</v>
      </c>
      <c r="G188" s="105">
        <v>3.61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37513.440000000002</v>
      </c>
      <c r="D189" s="105">
        <v>29960.31</v>
      </c>
      <c r="E189" s="105">
        <v>7553.13</v>
      </c>
      <c r="F189" s="105">
        <v>0.8</v>
      </c>
      <c r="G189" s="105">
        <v>3.56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121287.98</v>
      </c>
      <c r="D190" s="105">
        <v>96867.28</v>
      </c>
      <c r="E190" s="105">
        <v>24420.7</v>
      </c>
      <c r="F190" s="105">
        <v>0.8</v>
      </c>
      <c r="G190" s="105">
        <v>3.89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109656.67</v>
      </c>
      <c r="D191" s="105">
        <v>87577.87</v>
      </c>
      <c r="E191" s="105">
        <v>22078.79</v>
      </c>
      <c r="F191" s="105">
        <v>0.8</v>
      </c>
      <c r="G191" s="105">
        <v>3.89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86845.89</v>
      </c>
      <c r="D192" s="105">
        <v>69359.929999999993</v>
      </c>
      <c r="E192" s="105">
        <v>17485.96</v>
      </c>
      <c r="F192" s="105">
        <v>0.8</v>
      </c>
      <c r="G192" s="105">
        <v>3.89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86896.2</v>
      </c>
      <c r="D193" s="105">
        <v>69400.11</v>
      </c>
      <c r="E193" s="105">
        <v>17496.09</v>
      </c>
      <c r="F193" s="105">
        <v>0.8</v>
      </c>
      <c r="G193" s="105">
        <v>3.89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8814.82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8090.82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8328.25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8317.34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8317.1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8304.5400000000009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8305.56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8314.02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6670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6670.01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6646.12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18431.259999999998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9134.66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17269.16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6956.07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24225.21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24226.14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24149.01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24141.51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24146.27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15958.43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19774.29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58409.9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105294.08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222574.67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98717.1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89250.29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70684.45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70725.399999999994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0.59</v>
      </c>
      <c r="F230" s="105">
        <v>689.81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1.07</v>
      </c>
      <c r="F231" s="105">
        <v>1221.3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7.33</v>
      </c>
      <c r="F233" s="105">
        <v>13745.39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6.62</v>
      </c>
      <c r="F234" s="105">
        <v>12427.23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5.25</v>
      </c>
      <c r="F235" s="105">
        <v>9842.1200000000008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5.25</v>
      </c>
      <c r="F236" s="105">
        <v>9847.82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4470.8599999999997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143171.12460000001</v>
      </c>
      <c r="C246" s="105">
        <v>151.6833</v>
      </c>
      <c r="D246" s="105">
        <v>454.77879999999999</v>
      </c>
      <c r="E246" s="105">
        <v>0</v>
      </c>
      <c r="F246" s="105">
        <v>1.6999999999999999E-3</v>
      </c>
      <c r="G246" s="105">
        <v>91194.538799999995</v>
      </c>
      <c r="H246" s="105">
        <v>52893.751499999998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124592.0765</v>
      </c>
      <c r="C247" s="105">
        <v>132.52879999999999</v>
      </c>
      <c r="D247" s="105">
        <v>406.83260000000001</v>
      </c>
      <c r="E247" s="105">
        <v>0</v>
      </c>
      <c r="F247" s="105">
        <v>1.5E-3</v>
      </c>
      <c r="G247" s="105">
        <v>81583.708799999993</v>
      </c>
      <c r="H247" s="105">
        <v>46111.251100000001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117467.35709999999</v>
      </c>
      <c r="C248" s="105">
        <v>128.64830000000001</v>
      </c>
      <c r="D248" s="105">
        <v>460.93700000000001</v>
      </c>
      <c r="E248" s="105">
        <v>0</v>
      </c>
      <c r="F248" s="105">
        <v>1.6999999999999999E-3</v>
      </c>
      <c r="G248" s="105">
        <v>92457.961500000005</v>
      </c>
      <c r="H248" s="105">
        <v>44043.499900000003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83707.412200000006</v>
      </c>
      <c r="C249" s="105">
        <v>95.779300000000006</v>
      </c>
      <c r="D249" s="105">
        <v>414.33150000000001</v>
      </c>
      <c r="E249" s="105">
        <v>0</v>
      </c>
      <c r="F249" s="105">
        <v>1.5E-3</v>
      </c>
      <c r="G249" s="105">
        <v>83132.104099999997</v>
      </c>
      <c r="H249" s="105">
        <v>32017.063600000001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68982.851500000004</v>
      </c>
      <c r="C250" s="105">
        <v>83.517600000000002</v>
      </c>
      <c r="D250" s="105">
        <v>437.40050000000002</v>
      </c>
      <c r="E250" s="105">
        <v>0</v>
      </c>
      <c r="F250" s="105">
        <v>1.5E-3</v>
      </c>
      <c r="G250" s="105">
        <v>87780.732399999994</v>
      </c>
      <c r="H250" s="105">
        <v>27090.879799999999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66710.115099999995</v>
      </c>
      <c r="C251" s="105">
        <v>82.201599999999999</v>
      </c>
      <c r="D251" s="105">
        <v>453.02429999999998</v>
      </c>
      <c r="E251" s="105">
        <v>0</v>
      </c>
      <c r="F251" s="105">
        <v>1.5E-3</v>
      </c>
      <c r="G251" s="105">
        <v>90921.1394</v>
      </c>
      <c r="H251" s="105">
        <v>26419.254499999999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44531.480499999998</v>
      </c>
      <c r="C252" s="105">
        <v>54.792299999999997</v>
      </c>
      <c r="D252" s="105">
        <v>300.72969999999998</v>
      </c>
      <c r="E252" s="105">
        <v>0</v>
      </c>
      <c r="F252" s="105">
        <v>1E-3</v>
      </c>
      <c r="G252" s="105">
        <v>60355.641799999998</v>
      </c>
      <c r="H252" s="105">
        <v>17623.470499999999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48127.8102</v>
      </c>
      <c r="C253" s="105">
        <v>58.284100000000002</v>
      </c>
      <c r="D253" s="105">
        <v>305.49290000000002</v>
      </c>
      <c r="E253" s="105">
        <v>0</v>
      </c>
      <c r="F253" s="105">
        <v>1E-3</v>
      </c>
      <c r="G253" s="105">
        <v>61308.611700000001</v>
      </c>
      <c r="H253" s="105">
        <v>18903.122500000001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68125.075400000002</v>
      </c>
      <c r="C254" s="105">
        <v>81.286600000000007</v>
      </c>
      <c r="D254" s="105">
        <v>407.01330000000002</v>
      </c>
      <c r="E254" s="105">
        <v>0</v>
      </c>
      <c r="F254" s="105">
        <v>1.4E-3</v>
      </c>
      <c r="G254" s="105">
        <v>81678.355299999996</v>
      </c>
      <c r="H254" s="105">
        <v>26570.506600000001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94521.862699999998</v>
      </c>
      <c r="C255" s="105">
        <v>106.8284</v>
      </c>
      <c r="D255" s="105">
        <v>440.14030000000002</v>
      </c>
      <c r="E255" s="105">
        <v>0</v>
      </c>
      <c r="F255" s="105">
        <v>1.6000000000000001E-3</v>
      </c>
      <c r="G255" s="105">
        <v>88304.653300000005</v>
      </c>
      <c r="H255" s="105">
        <v>35949.562599999997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124139.6299</v>
      </c>
      <c r="C256" s="105">
        <v>133.82550000000001</v>
      </c>
      <c r="D256" s="105">
        <v>442.55369999999999</v>
      </c>
      <c r="E256" s="105">
        <v>0</v>
      </c>
      <c r="F256" s="105">
        <v>1.6000000000000001E-3</v>
      </c>
      <c r="G256" s="105">
        <v>88758.771200000003</v>
      </c>
      <c r="H256" s="105">
        <v>46217.417399999998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135319.6716</v>
      </c>
      <c r="C257" s="105">
        <v>144.16849999999999</v>
      </c>
      <c r="D257" s="105">
        <v>446.6481</v>
      </c>
      <c r="E257" s="105">
        <v>0</v>
      </c>
      <c r="F257" s="105">
        <v>1.6999999999999999E-3</v>
      </c>
      <c r="G257" s="105">
        <v>89569.597599999994</v>
      </c>
      <c r="H257" s="105">
        <v>50116.7183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1119400</v>
      </c>
      <c r="C259" s="105">
        <v>1253.5444</v>
      </c>
      <c r="D259" s="105">
        <v>4969.8828000000003</v>
      </c>
      <c r="E259" s="105">
        <v>0</v>
      </c>
      <c r="F259" s="105">
        <v>1.77E-2</v>
      </c>
      <c r="G259" s="105">
        <v>997045.81599999999</v>
      </c>
      <c r="H259" s="105">
        <v>423956.49829999998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44531.480499999998</v>
      </c>
      <c r="C260" s="105">
        <v>54.792299999999997</v>
      </c>
      <c r="D260" s="105">
        <v>300.72969999999998</v>
      </c>
      <c r="E260" s="105">
        <v>0</v>
      </c>
      <c r="F260" s="105">
        <v>1E-3</v>
      </c>
      <c r="G260" s="105">
        <v>60355.641799999998</v>
      </c>
      <c r="H260" s="105">
        <v>17623.470499999999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143171.12460000001</v>
      </c>
      <c r="C261" s="105">
        <v>151.6833</v>
      </c>
      <c r="D261" s="105">
        <v>460.93700000000001</v>
      </c>
      <c r="E261" s="105">
        <v>0</v>
      </c>
      <c r="F261" s="105">
        <v>1.6999999999999999E-3</v>
      </c>
      <c r="G261" s="105">
        <v>92457.961500000005</v>
      </c>
      <c r="H261" s="105">
        <v>52893.751499999998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321334000000</v>
      </c>
      <c r="C264" s="105">
        <v>223873.00099999999</v>
      </c>
      <c r="D264" s="105" t="s">
        <v>753</v>
      </c>
      <c r="E264" s="105">
        <v>120876.129</v>
      </c>
      <c r="F264" s="105">
        <v>79091.122000000003</v>
      </c>
      <c r="G264" s="105">
        <v>8442.5580000000009</v>
      </c>
      <c r="H264" s="105">
        <v>0</v>
      </c>
      <c r="I264" s="105">
        <v>0</v>
      </c>
      <c r="J264" s="105">
        <v>7870</v>
      </c>
      <c r="K264" s="105">
        <v>4216.1180000000004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3377.0740000000001</v>
      </c>
      <c r="R264" s="105">
        <v>0</v>
      </c>
      <c r="S264" s="105">
        <v>0</v>
      </c>
    </row>
    <row r="265" spans="1:19">
      <c r="A265" s="105" t="s">
        <v>597</v>
      </c>
      <c r="B265" s="106">
        <v>287469000000</v>
      </c>
      <c r="C265" s="105">
        <v>218515.546</v>
      </c>
      <c r="D265" s="105" t="s">
        <v>831</v>
      </c>
      <c r="E265" s="105">
        <v>120876.129</v>
      </c>
      <c r="F265" s="105">
        <v>75091.737999999998</v>
      </c>
      <c r="G265" s="105">
        <v>8442.5580000000009</v>
      </c>
      <c r="H265" s="105">
        <v>0</v>
      </c>
      <c r="I265" s="105">
        <v>0</v>
      </c>
      <c r="J265" s="105">
        <v>7870</v>
      </c>
      <c r="K265" s="105">
        <v>4341.22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1893.9010000000001</v>
      </c>
      <c r="R265" s="105">
        <v>0</v>
      </c>
      <c r="S265" s="105">
        <v>0</v>
      </c>
    </row>
    <row r="266" spans="1:19">
      <c r="A266" s="105" t="s">
        <v>598</v>
      </c>
      <c r="B266" s="106">
        <v>325786000000</v>
      </c>
      <c r="C266" s="105">
        <v>218052.91399999999</v>
      </c>
      <c r="D266" s="105" t="s">
        <v>754</v>
      </c>
      <c r="E266" s="105">
        <v>120876.129</v>
      </c>
      <c r="F266" s="105">
        <v>75091.737999999998</v>
      </c>
      <c r="G266" s="105">
        <v>8442.5580000000009</v>
      </c>
      <c r="H266" s="105">
        <v>0</v>
      </c>
      <c r="I266" s="105">
        <v>0</v>
      </c>
      <c r="J266" s="105">
        <v>7870</v>
      </c>
      <c r="K266" s="105">
        <v>3894.9650000000001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1877.5250000000001</v>
      </c>
      <c r="R266" s="105">
        <v>0</v>
      </c>
      <c r="S266" s="105">
        <v>0</v>
      </c>
    </row>
    <row r="267" spans="1:19">
      <c r="A267" s="105" t="s">
        <v>599</v>
      </c>
      <c r="B267" s="106">
        <v>292925000000</v>
      </c>
      <c r="C267" s="105">
        <v>212314.685</v>
      </c>
      <c r="D267" s="105" t="s">
        <v>793</v>
      </c>
      <c r="E267" s="105">
        <v>120876.129</v>
      </c>
      <c r="F267" s="105">
        <v>79091.122000000003</v>
      </c>
      <c r="G267" s="105">
        <v>8442.5580000000009</v>
      </c>
      <c r="H267" s="105">
        <v>0</v>
      </c>
      <c r="I267" s="105">
        <v>0</v>
      </c>
      <c r="J267" s="105">
        <v>0</v>
      </c>
      <c r="K267" s="105">
        <v>492.31400000000002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3412.5610000000001</v>
      </c>
      <c r="R267" s="105">
        <v>0</v>
      </c>
      <c r="S267" s="105">
        <v>0</v>
      </c>
    </row>
    <row r="268" spans="1:19">
      <c r="A268" s="105" t="s">
        <v>316</v>
      </c>
      <c r="B268" s="106">
        <v>309305000000</v>
      </c>
      <c r="C268" s="105">
        <v>242801.65599999999</v>
      </c>
      <c r="D268" s="105" t="s">
        <v>683</v>
      </c>
      <c r="E268" s="105">
        <v>120876.129</v>
      </c>
      <c r="F268" s="105">
        <v>73092.044999999998</v>
      </c>
      <c r="G268" s="105">
        <v>15872.471</v>
      </c>
      <c r="H268" s="105">
        <v>0</v>
      </c>
      <c r="I268" s="105">
        <v>30567.116000000002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2393.895</v>
      </c>
      <c r="R268" s="105">
        <v>0</v>
      </c>
      <c r="S268" s="105">
        <v>0</v>
      </c>
    </row>
    <row r="269" spans="1:19">
      <c r="A269" s="105" t="s">
        <v>600</v>
      </c>
      <c r="B269" s="106">
        <v>320370000000</v>
      </c>
      <c r="C269" s="105">
        <v>281767.16700000002</v>
      </c>
      <c r="D269" s="105" t="s">
        <v>794</v>
      </c>
      <c r="E269" s="105">
        <v>120876.129</v>
      </c>
      <c r="F269" s="105">
        <v>73092.044999999998</v>
      </c>
      <c r="G269" s="105">
        <v>18240.61</v>
      </c>
      <c r="H269" s="105">
        <v>0</v>
      </c>
      <c r="I269" s="105">
        <v>66990.823999999993</v>
      </c>
      <c r="J269" s="105">
        <v>0</v>
      </c>
      <c r="K269" s="105">
        <v>1.4999999999999999E-2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2567.5450000000001</v>
      </c>
      <c r="R269" s="105">
        <v>0</v>
      </c>
      <c r="S269" s="105">
        <v>0</v>
      </c>
    </row>
    <row r="270" spans="1:19">
      <c r="A270" s="105" t="s">
        <v>601</v>
      </c>
      <c r="B270" s="106">
        <v>212670000000</v>
      </c>
      <c r="C270" s="105">
        <v>164525.12</v>
      </c>
      <c r="D270" s="105" t="s">
        <v>673</v>
      </c>
      <c r="E270" s="105">
        <v>67153.404999999999</v>
      </c>
      <c r="F270" s="105">
        <v>40636.785000000003</v>
      </c>
      <c r="G270" s="105">
        <v>9436.5529999999999</v>
      </c>
      <c r="H270" s="105">
        <v>0</v>
      </c>
      <c r="I270" s="105">
        <v>44985.767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2312.6089999999999</v>
      </c>
      <c r="R270" s="105">
        <v>0</v>
      </c>
      <c r="S270" s="105">
        <v>0</v>
      </c>
    </row>
    <row r="271" spans="1:19">
      <c r="A271" s="105" t="s">
        <v>602</v>
      </c>
      <c r="B271" s="106">
        <v>216028000000</v>
      </c>
      <c r="C271" s="105">
        <v>165025.55499999999</v>
      </c>
      <c r="D271" s="105" t="s">
        <v>681</v>
      </c>
      <c r="E271" s="105">
        <v>67153.404999999999</v>
      </c>
      <c r="F271" s="105">
        <v>41836.601000000002</v>
      </c>
      <c r="G271" s="105">
        <v>9711.027</v>
      </c>
      <c r="H271" s="105">
        <v>0</v>
      </c>
      <c r="I271" s="105">
        <v>43899.574000000001</v>
      </c>
      <c r="J271" s="105">
        <v>0</v>
      </c>
      <c r="K271" s="105">
        <v>1E-3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2424.9470000000001</v>
      </c>
      <c r="R271" s="105">
        <v>0</v>
      </c>
      <c r="S271" s="105">
        <v>0</v>
      </c>
    </row>
    <row r="272" spans="1:19">
      <c r="A272" s="105" t="s">
        <v>603</v>
      </c>
      <c r="B272" s="106">
        <v>287803000000</v>
      </c>
      <c r="C272" s="105">
        <v>219345.32199999999</v>
      </c>
      <c r="D272" s="105" t="s">
        <v>672</v>
      </c>
      <c r="E272" s="105">
        <v>120876.129</v>
      </c>
      <c r="F272" s="105">
        <v>73092.044999999998</v>
      </c>
      <c r="G272" s="105">
        <v>10435.48</v>
      </c>
      <c r="H272" s="105">
        <v>0</v>
      </c>
      <c r="I272" s="105">
        <v>12664.444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2277.2240000000002</v>
      </c>
      <c r="R272" s="105">
        <v>0</v>
      </c>
      <c r="S272" s="105">
        <v>0</v>
      </c>
    </row>
    <row r="273" spans="1:19">
      <c r="A273" s="105" t="s">
        <v>604</v>
      </c>
      <c r="B273" s="106">
        <v>311151000000</v>
      </c>
      <c r="C273" s="105">
        <v>215922.402</v>
      </c>
      <c r="D273" s="105" t="s">
        <v>832</v>
      </c>
      <c r="E273" s="105">
        <v>120876.129</v>
      </c>
      <c r="F273" s="105">
        <v>75091.737999999998</v>
      </c>
      <c r="G273" s="105">
        <v>8442.5580000000009</v>
      </c>
      <c r="H273" s="105">
        <v>0</v>
      </c>
      <c r="I273" s="105">
        <v>0</v>
      </c>
      <c r="J273" s="105">
        <v>7870</v>
      </c>
      <c r="K273" s="105">
        <v>1721.8520000000001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1920.125</v>
      </c>
      <c r="R273" s="105">
        <v>0</v>
      </c>
      <c r="S273" s="105">
        <v>0</v>
      </c>
    </row>
    <row r="274" spans="1:19">
      <c r="A274" s="105" t="s">
        <v>605</v>
      </c>
      <c r="B274" s="106">
        <v>312751000000</v>
      </c>
      <c r="C274" s="105">
        <v>219583.38</v>
      </c>
      <c r="D274" s="105" t="s">
        <v>833</v>
      </c>
      <c r="E274" s="105">
        <v>120876.129</v>
      </c>
      <c r="F274" s="105">
        <v>79091.122000000003</v>
      </c>
      <c r="G274" s="105">
        <v>8442.5580000000009</v>
      </c>
      <c r="H274" s="105">
        <v>0</v>
      </c>
      <c r="I274" s="105">
        <v>0</v>
      </c>
      <c r="J274" s="105">
        <v>7870</v>
      </c>
      <c r="K274" s="105">
        <v>1371.5319999999999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1932.039</v>
      </c>
      <c r="R274" s="105">
        <v>0</v>
      </c>
      <c r="S274" s="105">
        <v>0</v>
      </c>
    </row>
    <row r="275" spans="1:19">
      <c r="A275" s="105" t="s">
        <v>606</v>
      </c>
      <c r="B275" s="106">
        <v>315608000000</v>
      </c>
      <c r="C275" s="105">
        <v>223850.30600000001</v>
      </c>
      <c r="D275" s="105" t="s">
        <v>755</v>
      </c>
      <c r="E275" s="105">
        <v>120876.129</v>
      </c>
      <c r="F275" s="105">
        <v>79091.122000000003</v>
      </c>
      <c r="G275" s="105">
        <v>8442.5580000000009</v>
      </c>
      <c r="H275" s="105">
        <v>0</v>
      </c>
      <c r="I275" s="105">
        <v>0</v>
      </c>
      <c r="J275" s="105">
        <v>7870</v>
      </c>
      <c r="K275" s="105">
        <v>4190.4009999999998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3380.0949999999998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3513200000000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212670000000</v>
      </c>
      <c r="C278" s="105">
        <v>164525.12</v>
      </c>
      <c r="D278" s="105"/>
      <c r="E278" s="105">
        <v>67153.404999999999</v>
      </c>
      <c r="F278" s="105">
        <v>40636.785000000003</v>
      </c>
      <c r="G278" s="105">
        <v>8442.5580000000009</v>
      </c>
      <c r="H278" s="105">
        <v>0</v>
      </c>
      <c r="I278" s="105">
        <v>0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1877.5250000000001</v>
      </c>
      <c r="R278" s="105">
        <v>0</v>
      </c>
      <c r="S278" s="105">
        <v>0</v>
      </c>
    </row>
    <row r="279" spans="1:19">
      <c r="A279" s="105" t="s">
        <v>609</v>
      </c>
      <c r="B279" s="106">
        <v>325786000000</v>
      </c>
      <c r="C279" s="105">
        <v>281767.16700000002</v>
      </c>
      <c r="D279" s="105"/>
      <c r="E279" s="105">
        <v>120876.129</v>
      </c>
      <c r="F279" s="105">
        <v>79091.122000000003</v>
      </c>
      <c r="G279" s="105">
        <v>18240.61</v>
      </c>
      <c r="H279" s="105">
        <v>0</v>
      </c>
      <c r="I279" s="105">
        <v>66990.823999999993</v>
      </c>
      <c r="J279" s="105">
        <v>7870</v>
      </c>
      <c r="K279" s="105">
        <v>4341.22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3412.5610000000001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92050.33</v>
      </c>
      <c r="C282" s="105">
        <v>34160.300000000003</v>
      </c>
      <c r="D282" s="105">
        <v>0</v>
      </c>
      <c r="E282" s="105">
        <v>126210.63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13.4</v>
      </c>
      <c r="C283" s="105">
        <v>4.97</v>
      </c>
      <c r="D283" s="105">
        <v>0</v>
      </c>
      <c r="E283" s="105">
        <v>18.37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13.4</v>
      </c>
      <c r="C284" s="105">
        <v>4.97</v>
      </c>
      <c r="D284" s="105">
        <v>0</v>
      </c>
      <c r="E284" s="105">
        <v>18.37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82"/>
  <sheetViews>
    <sheetView workbookViewId="0">
      <pane xSplit="1" ySplit="2" topLeftCell="B16" activePane="bottomRight" state="frozen"/>
      <selection pane="topRight" activeCell="B1" sqref="B1"/>
      <selection pane="bottomLeft" activeCell="A4" sqref="A4"/>
      <selection pane="bottomRight" activeCell="A35" sqref="A35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3</v>
      </c>
      <c r="B2" s="17" t="s">
        <v>1</v>
      </c>
      <c r="C2" s="17" t="s">
        <v>89</v>
      </c>
      <c r="D2" s="18" t="s">
        <v>281</v>
      </c>
      <c r="E2" s="18" t="s">
        <v>282</v>
      </c>
      <c r="F2" s="17" t="s">
        <v>283</v>
      </c>
      <c r="G2" s="17" t="s">
        <v>284</v>
      </c>
      <c r="H2" s="17" t="s">
        <v>285</v>
      </c>
      <c r="I2" s="19" t="s">
        <v>286</v>
      </c>
      <c r="J2" s="19" t="s">
        <v>5</v>
      </c>
      <c r="K2" s="19" t="s">
        <v>287</v>
      </c>
      <c r="L2" s="19" t="s">
        <v>288</v>
      </c>
      <c r="M2" s="19" t="s">
        <v>289</v>
      </c>
      <c r="N2" s="44" t="s">
        <v>290</v>
      </c>
      <c r="O2" s="19" t="s">
        <v>291</v>
      </c>
      <c r="P2" s="19" t="s">
        <v>292</v>
      </c>
      <c r="Q2" s="19" t="s">
        <v>293</v>
      </c>
      <c r="R2" s="19" t="s">
        <v>294</v>
      </c>
      <c r="S2" s="19" t="s">
        <v>52</v>
      </c>
    </row>
    <row r="3" spans="1:19">
      <c r="A3" s="2" t="s">
        <v>241</v>
      </c>
      <c r="B3" s="2" t="s">
        <v>2</v>
      </c>
      <c r="C3" s="2">
        <v>1</v>
      </c>
      <c r="D3" s="41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21.527799999999999</v>
      </c>
      <c r="L3" s="4">
        <v>15</v>
      </c>
      <c r="M3" s="4"/>
      <c r="N3" s="5"/>
      <c r="O3" s="4">
        <v>8</v>
      </c>
      <c r="P3" s="4"/>
      <c r="Q3" s="4">
        <v>198.00000000000003</v>
      </c>
      <c r="R3" s="4"/>
      <c r="S3" s="4">
        <v>1.8448633787710047</v>
      </c>
    </row>
    <row r="4" spans="1:19">
      <c r="A4" s="2" t="s">
        <v>212</v>
      </c>
      <c r="B4" s="2" t="s">
        <v>2</v>
      </c>
      <c r="C4" s="2">
        <v>1</v>
      </c>
      <c r="D4" s="41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21.527799999999999</v>
      </c>
      <c r="L4" s="4">
        <v>15</v>
      </c>
      <c r="M4" s="4"/>
      <c r="N4" s="5"/>
      <c r="O4" s="4">
        <v>8</v>
      </c>
      <c r="P4" s="4"/>
      <c r="Q4" s="4">
        <v>954.00000000000011</v>
      </c>
      <c r="R4" s="4"/>
      <c r="S4" s="4">
        <v>1.4738292125069967</v>
      </c>
    </row>
    <row r="5" spans="1:19">
      <c r="A5" s="2" t="s">
        <v>213</v>
      </c>
      <c r="B5" s="2" t="s">
        <v>2</v>
      </c>
      <c r="C5" s="2">
        <v>1</v>
      </c>
      <c r="D5" s="41">
        <v>192</v>
      </c>
      <c r="E5" s="3">
        <v>768</v>
      </c>
      <c r="F5" s="4">
        <v>4</v>
      </c>
      <c r="G5" s="3">
        <v>12.00001114837559</v>
      </c>
      <c r="H5" s="3">
        <v>4.2000039019314563</v>
      </c>
      <c r="I5" s="4">
        <v>10</v>
      </c>
      <c r="J5" s="4">
        <v>19.2</v>
      </c>
      <c r="K5" s="4">
        <v>21.527799999999999</v>
      </c>
      <c r="L5" s="4">
        <v>4</v>
      </c>
      <c r="M5" s="4"/>
      <c r="N5" s="5"/>
      <c r="O5" s="4"/>
      <c r="P5" s="4">
        <v>0.5</v>
      </c>
      <c r="Q5" s="4">
        <v>96</v>
      </c>
      <c r="R5" s="4"/>
      <c r="S5" s="4">
        <v>1.0841145066220577</v>
      </c>
    </row>
    <row r="6" spans="1:19">
      <c r="A6" s="2" t="s">
        <v>214</v>
      </c>
      <c r="B6" s="2" t="s">
        <v>2</v>
      </c>
      <c r="C6" s="2">
        <v>1</v>
      </c>
      <c r="D6" s="41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21.527799999999999</v>
      </c>
      <c r="L6" s="4">
        <v>15</v>
      </c>
      <c r="M6" s="4"/>
      <c r="N6" s="5"/>
      <c r="O6" s="4">
        <v>8</v>
      </c>
      <c r="P6" s="4"/>
      <c r="Q6" s="4">
        <v>198.00000000000003</v>
      </c>
      <c r="R6" s="4"/>
      <c r="S6" s="4">
        <v>1.8448633787710047</v>
      </c>
    </row>
    <row r="7" spans="1:19">
      <c r="A7" s="2" t="s">
        <v>215</v>
      </c>
      <c r="B7" s="2" t="s">
        <v>2</v>
      </c>
      <c r="C7" s="2">
        <v>1</v>
      </c>
      <c r="D7" s="41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21.527799999999999</v>
      </c>
      <c r="L7" s="4">
        <v>15</v>
      </c>
      <c r="M7" s="4"/>
      <c r="N7" s="5"/>
      <c r="O7" s="4">
        <v>8</v>
      </c>
      <c r="P7" s="4"/>
      <c r="Q7" s="4">
        <v>954.00000000000011</v>
      </c>
      <c r="R7" s="4"/>
      <c r="S7" s="4">
        <v>1.4738292125069967</v>
      </c>
    </row>
    <row r="8" spans="1:19">
      <c r="A8" s="2" t="s">
        <v>216</v>
      </c>
      <c r="B8" s="2" t="s">
        <v>2</v>
      </c>
      <c r="C8" s="2">
        <v>1</v>
      </c>
      <c r="D8" s="41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21.527799999999999</v>
      </c>
      <c r="L8" s="4">
        <v>15</v>
      </c>
      <c r="M8" s="4"/>
      <c r="N8" s="5"/>
      <c r="O8" s="4">
        <v>8</v>
      </c>
      <c r="P8" s="4"/>
      <c r="Q8" s="4">
        <v>198.00000000000003</v>
      </c>
      <c r="R8" s="4"/>
      <c r="S8" s="4">
        <v>1.8448633787710047</v>
      </c>
    </row>
    <row r="9" spans="1:19">
      <c r="A9" s="2" t="s">
        <v>217</v>
      </c>
      <c r="B9" s="2" t="s">
        <v>2</v>
      </c>
      <c r="C9" s="2">
        <v>1</v>
      </c>
      <c r="D9" s="41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21.527799999999999</v>
      </c>
      <c r="L9" s="4">
        <v>15</v>
      </c>
      <c r="M9" s="4"/>
      <c r="N9" s="5"/>
      <c r="O9" s="4">
        <v>8</v>
      </c>
      <c r="P9" s="4"/>
      <c r="Q9" s="4">
        <v>954.00000000000011</v>
      </c>
      <c r="R9" s="4"/>
      <c r="S9" s="4">
        <v>1.4738292125069967</v>
      </c>
    </row>
    <row r="10" spans="1:19">
      <c r="A10" s="2" t="s">
        <v>218</v>
      </c>
      <c r="B10" s="2" t="s">
        <v>2</v>
      </c>
      <c r="C10" s="2">
        <v>1</v>
      </c>
      <c r="D10" s="41">
        <v>192</v>
      </c>
      <c r="E10" s="3">
        <v>768</v>
      </c>
      <c r="F10" s="4">
        <v>4</v>
      </c>
      <c r="G10" s="3">
        <v>12.00001114837559</v>
      </c>
      <c r="H10" s="3">
        <v>4.2000039019314563</v>
      </c>
      <c r="I10" s="4">
        <v>10</v>
      </c>
      <c r="J10" s="4">
        <v>19.2</v>
      </c>
      <c r="K10" s="4">
        <v>9.6941831344522651</v>
      </c>
      <c r="L10" s="4">
        <v>4</v>
      </c>
      <c r="M10" s="4"/>
      <c r="N10" s="5"/>
      <c r="O10" s="4"/>
      <c r="P10" s="4">
        <v>0.5</v>
      </c>
      <c r="Q10" s="4">
        <v>96</v>
      </c>
      <c r="R10" s="4"/>
      <c r="S10" s="4">
        <v>1.0841145066220577</v>
      </c>
    </row>
    <row r="11" spans="1:19">
      <c r="A11" s="2" t="s">
        <v>219</v>
      </c>
      <c r="B11" s="2" t="s">
        <v>2</v>
      </c>
      <c r="C11" s="2">
        <v>1</v>
      </c>
      <c r="D11" s="41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21.527799999999999</v>
      </c>
      <c r="L11" s="4">
        <v>15</v>
      </c>
      <c r="M11" s="4"/>
      <c r="N11" s="5"/>
      <c r="O11" s="4">
        <v>8</v>
      </c>
      <c r="P11" s="4"/>
      <c r="Q11" s="4">
        <v>198.00000000000003</v>
      </c>
      <c r="R11" s="4"/>
      <c r="S11" s="4">
        <v>1.8448633787710047</v>
      </c>
    </row>
    <row r="12" spans="1:19">
      <c r="A12" s="2" t="s">
        <v>220</v>
      </c>
      <c r="B12" s="2" t="s">
        <v>2</v>
      </c>
      <c r="C12" s="2">
        <v>1</v>
      </c>
      <c r="D12" s="41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21.527799999999999</v>
      </c>
      <c r="L12" s="4">
        <v>15</v>
      </c>
      <c r="M12" s="4"/>
      <c r="N12" s="5"/>
      <c r="O12" s="4">
        <v>8</v>
      </c>
      <c r="P12" s="4"/>
      <c r="Q12" s="4">
        <v>954.00000000000011</v>
      </c>
      <c r="R12" s="4"/>
      <c r="S12" s="4">
        <v>1.4738292125069967</v>
      </c>
    </row>
    <row r="13" spans="1:19">
      <c r="A13" s="2" t="s">
        <v>221</v>
      </c>
      <c r="B13" s="2" t="s">
        <v>2</v>
      </c>
      <c r="C13" s="2">
        <v>1</v>
      </c>
      <c r="D13" s="41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21.527799999999999</v>
      </c>
      <c r="L13" s="4">
        <v>15</v>
      </c>
      <c r="M13" s="4"/>
      <c r="N13" s="5"/>
      <c r="O13" s="4">
        <v>8</v>
      </c>
      <c r="P13" s="4"/>
      <c r="Q13" s="4">
        <v>198.00000000000003</v>
      </c>
      <c r="R13" s="4"/>
      <c r="S13" s="4">
        <v>1.8448633787710047</v>
      </c>
    </row>
    <row r="14" spans="1:19">
      <c r="A14" s="2" t="s">
        <v>222</v>
      </c>
      <c r="B14" s="2" t="s">
        <v>2</v>
      </c>
      <c r="C14" s="2">
        <v>1</v>
      </c>
      <c r="D14" s="41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21.527799999999999</v>
      </c>
      <c r="L14" s="4">
        <v>15</v>
      </c>
      <c r="M14" s="4"/>
      <c r="N14" s="5"/>
      <c r="O14" s="4">
        <v>8</v>
      </c>
      <c r="P14" s="4"/>
      <c r="Q14" s="4">
        <v>954.00000000000011</v>
      </c>
      <c r="R14" s="4"/>
      <c r="S14" s="4">
        <v>1.4738292125069967</v>
      </c>
    </row>
    <row r="15" spans="1:19">
      <c r="A15" s="2" t="s">
        <v>223</v>
      </c>
      <c r="B15" s="2" t="s">
        <v>2</v>
      </c>
      <c r="C15" s="2">
        <v>1</v>
      </c>
      <c r="D15" s="41">
        <v>192</v>
      </c>
      <c r="E15" s="3">
        <v>768</v>
      </c>
      <c r="F15" s="4">
        <v>4</v>
      </c>
      <c r="G15" s="3">
        <v>12.00001114837559</v>
      </c>
      <c r="H15" s="3">
        <v>4.2000039019314563</v>
      </c>
      <c r="I15" s="4">
        <v>10</v>
      </c>
      <c r="J15" s="4">
        <v>19.2</v>
      </c>
      <c r="K15" s="4">
        <v>9.6941831344522651</v>
      </c>
      <c r="L15" s="4">
        <v>4</v>
      </c>
      <c r="M15" s="4"/>
      <c r="N15" s="5"/>
      <c r="O15" s="4"/>
      <c r="P15" s="4">
        <v>0.5</v>
      </c>
      <c r="Q15" s="4">
        <v>96</v>
      </c>
      <c r="R15" s="4"/>
      <c r="S15" s="4">
        <v>1.0841145066220577</v>
      </c>
    </row>
    <row r="16" spans="1:19">
      <c r="A16" s="2" t="s">
        <v>224</v>
      </c>
      <c r="B16" s="2" t="s">
        <v>2</v>
      </c>
      <c r="C16" s="2">
        <v>1</v>
      </c>
      <c r="D16" s="41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21.527799999999999</v>
      </c>
      <c r="L16" s="4">
        <v>15</v>
      </c>
      <c r="M16" s="4"/>
      <c r="N16" s="5"/>
      <c r="O16" s="4">
        <v>8</v>
      </c>
      <c r="P16" s="4"/>
      <c r="Q16" s="4">
        <v>198.00000000000003</v>
      </c>
      <c r="R16" s="4"/>
      <c r="S16" s="4">
        <v>1.8448633787710047</v>
      </c>
    </row>
    <row r="17" spans="1:19">
      <c r="A17" s="2" t="s">
        <v>225</v>
      </c>
      <c r="B17" s="2" t="s">
        <v>2</v>
      </c>
      <c r="C17" s="2">
        <v>1</v>
      </c>
      <c r="D17" s="41">
        <v>315</v>
      </c>
      <c r="E17" s="3">
        <v>1260</v>
      </c>
      <c r="F17" s="4">
        <v>4</v>
      </c>
      <c r="G17" s="3">
        <v>140.00013006438186</v>
      </c>
      <c r="H17" s="3">
        <v>49.000045522533647</v>
      </c>
      <c r="I17" s="4">
        <v>4</v>
      </c>
      <c r="J17" s="4">
        <v>78.75</v>
      </c>
      <c r="K17" s="4">
        <v>21.527799999999999</v>
      </c>
      <c r="L17" s="4">
        <v>15</v>
      </c>
      <c r="M17" s="4"/>
      <c r="N17" s="5"/>
      <c r="O17" s="4">
        <v>8</v>
      </c>
      <c r="P17" s="4"/>
      <c r="Q17" s="4">
        <v>630</v>
      </c>
      <c r="R17" s="4"/>
      <c r="S17" s="4">
        <v>1.4738292125069967</v>
      </c>
    </row>
    <row r="18" spans="1:19">
      <c r="A18" s="2" t="s">
        <v>226</v>
      </c>
      <c r="B18" s="2" t="s">
        <v>2</v>
      </c>
      <c r="C18" s="2">
        <v>1</v>
      </c>
      <c r="D18" s="41">
        <v>162</v>
      </c>
      <c r="E18" s="3">
        <v>648</v>
      </c>
      <c r="F18" s="4">
        <v>4</v>
      </c>
      <c r="G18" s="3">
        <v>72.000066890253521</v>
      </c>
      <c r="H18" s="3">
        <v>25.200023411588734</v>
      </c>
      <c r="I18" s="4">
        <v>3.33</v>
      </c>
      <c r="J18" s="4">
        <v>48.648648648648653</v>
      </c>
      <c r="K18" s="4">
        <v>21.527799999999999</v>
      </c>
      <c r="L18" s="4">
        <v>20</v>
      </c>
      <c r="M18" s="4"/>
      <c r="N18" s="5"/>
      <c r="O18" s="4">
        <v>8</v>
      </c>
      <c r="P18" s="4"/>
      <c r="Q18" s="4">
        <v>389.18918918918928</v>
      </c>
      <c r="R18" s="4"/>
      <c r="S18" s="4">
        <v>1.4738292125069967</v>
      </c>
    </row>
    <row r="19" spans="1:19">
      <c r="A19" s="2" t="s">
        <v>227</v>
      </c>
      <c r="B19" s="2" t="s">
        <v>2</v>
      </c>
      <c r="C19" s="2">
        <v>1</v>
      </c>
      <c r="D19" s="41">
        <v>546</v>
      </c>
      <c r="E19" s="3">
        <v>2184</v>
      </c>
      <c r="F19" s="4">
        <v>4</v>
      </c>
      <c r="G19" s="3">
        <v>36.000033445126761</v>
      </c>
      <c r="H19" s="3">
        <v>12.600011705794367</v>
      </c>
      <c r="I19" s="4"/>
      <c r="J19" s="4">
        <v>0</v>
      </c>
      <c r="K19" s="4">
        <v>11.148618213582248</v>
      </c>
      <c r="L19" s="4">
        <v>4</v>
      </c>
      <c r="M19" s="4"/>
      <c r="N19" s="5"/>
      <c r="O19" s="4"/>
      <c r="P19" s="4">
        <v>0.5</v>
      </c>
      <c r="Q19" s="4">
        <v>273.00000000000006</v>
      </c>
      <c r="R19" s="4"/>
      <c r="S19" s="4">
        <v>1.0876184350465974</v>
      </c>
    </row>
    <row r="20" spans="1:19">
      <c r="A20" s="2" t="s">
        <v>228</v>
      </c>
      <c r="B20" s="2" t="s">
        <v>2</v>
      </c>
      <c r="C20" s="2">
        <v>1</v>
      </c>
      <c r="D20" s="41">
        <v>171</v>
      </c>
      <c r="E20" s="3">
        <v>684</v>
      </c>
      <c r="F20" s="4">
        <v>4</v>
      </c>
      <c r="G20" s="3">
        <v>76.000070606378728</v>
      </c>
      <c r="H20" s="3">
        <v>26.600024712232553</v>
      </c>
      <c r="I20" s="4"/>
      <c r="J20" s="4">
        <v>0</v>
      </c>
      <c r="K20" s="4">
        <v>12.268216058590941</v>
      </c>
      <c r="L20" s="4">
        <v>4</v>
      </c>
      <c r="M20" s="4"/>
      <c r="N20" s="5"/>
      <c r="O20" s="4"/>
      <c r="P20" s="4">
        <v>0.5</v>
      </c>
      <c r="Q20" s="4">
        <v>85.500000000000014</v>
      </c>
      <c r="R20" s="4"/>
      <c r="S20" s="4">
        <v>1.4738292125069967</v>
      </c>
    </row>
    <row r="21" spans="1:19">
      <c r="A21" s="2" t="s">
        <v>229</v>
      </c>
      <c r="B21" s="2" t="s">
        <v>2</v>
      </c>
      <c r="C21" s="2">
        <v>1</v>
      </c>
      <c r="D21" s="41">
        <v>252</v>
      </c>
      <c r="E21" s="3">
        <v>1007.9999999999999</v>
      </c>
      <c r="F21" s="4">
        <v>3.9999999999999996</v>
      </c>
      <c r="G21" s="3">
        <v>0</v>
      </c>
      <c r="H21" s="3">
        <v>0</v>
      </c>
      <c r="I21" s="4">
        <v>99.999999999999986</v>
      </c>
      <c r="J21" s="4">
        <v>2.52</v>
      </c>
      <c r="K21" s="4">
        <v>8.2630158826563189</v>
      </c>
      <c r="L21" s="4">
        <v>4</v>
      </c>
      <c r="M21" s="4"/>
      <c r="N21" s="5"/>
      <c r="O21" s="4"/>
      <c r="P21" s="4">
        <v>0.25</v>
      </c>
      <c r="Q21" s="4">
        <v>63</v>
      </c>
      <c r="R21" s="4"/>
      <c r="S21" s="4">
        <v>1.0203430092954313</v>
      </c>
    </row>
    <row r="22" spans="1:19">
      <c r="A22" s="2" t="s">
        <v>230</v>
      </c>
      <c r="B22" s="2" t="s">
        <v>2</v>
      </c>
      <c r="C22" s="2">
        <v>1</v>
      </c>
      <c r="D22" s="41">
        <v>190</v>
      </c>
      <c r="E22" s="3">
        <v>760</v>
      </c>
      <c r="F22" s="4">
        <v>4</v>
      </c>
      <c r="G22" s="3">
        <v>40.00003716125196</v>
      </c>
      <c r="H22" s="3">
        <v>14.000013006438188</v>
      </c>
      <c r="I22" s="4">
        <v>10</v>
      </c>
      <c r="J22" s="4">
        <v>19</v>
      </c>
      <c r="K22" s="4">
        <v>9.7047097868714438</v>
      </c>
      <c r="L22" s="4">
        <v>4</v>
      </c>
      <c r="M22" s="4"/>
      <c r="N22" s="5">
        <v>213.95739130434782</v>
      </c>
      <c r="O22" s="4">
        <v>25</v>
      </c>
      <c r="P22" s="4"/>
      <c r="Q22" s="4">
        <v>300</v>
      </c>
      <c r="R22" s="4">
        <v>283.16820000000001</v>
      </c>
      <c r="S22" s="4">
        <v>1.2351522634482781</v>
      </c>
    </row>
    <row r="23" spans="1:19">
      <c r="A23" s="2" t="s">
        <v>231</v>
      </c>
      <c r="B23" s="2" t="s">
        <v>2</v>
      </c>
      <c r="C23" s="2">
        <v>1</v>
      </c>
      <c r="D23" s="41">
        <v>441</v>
      </c>
      <c r="E23" s="3">
        <v>1764</v>
      </c>
      <c r="F23" s="4">
        <v>4</v>
      </c>
      <c r="G23" s="3">
        <v>168.00015607725823</v>
      </c>
      <c r="H23" s="3">
        <v>58.800054627040375</v>
      </c>
      <c r="I23" s="4">
        <v>20</v>
      </c>
      <c r="J23" s="4">
        <v>22.05</v>
      </c>
      <c r="K23" s="4">
        <v>20.341837917455699</v>
      </c>
      <c r="L23" s="4">
        <v>10.799999999999999</v>
      </c>
      <c r="M23" s="4"/>
      <c r="N23" s="5"/>
      <c r="O23" s="4">
        <v>10</v>
      </c>
      <c r="P23" s="4"/>
      <c r="Q23" s="4">
        <v>220.5</v>
      </c>
      <c r="R23" s="4"/>
      <c r="S23" s="4">
        <v>1.4090454691910592</v>
      </c>
    </row>
    <row r="24" spans="1:19">
      <c r="A24" s="2" t="s">
        <v>232</v>
      </c>
      <c r="B24" s="2" t="s">
        <v>2</v>
      </c>
      <c r="C24" s="2">
        <v>1</v>
      </c>
      <c r="D24" s="41">
        <v>357</v>
      </c>
      <c r="E24" s="3">
        <v>1428</v>
      </c>
      <c r="F24" s="4">
        <v>4</v>
      </c>
      <c r="G24" s="3">
        <v>68.000063174128343</v>
      </c>
      <c r="H24" s="3">
        <v>37.180034541383698</v>
      </c>
      <c r="I24" s="4">
        <v>3.33</v>
      </c>
      <c r="J24" s="4">
        <v>107.2072072072072</v>
      </c>
      <c r="K24" s="4">
        <v>11.471689122362081</v>
      </c>
      <c r="L24" s="4">
        <v>5</v>
      </c>
      <c r="M24" s="4"/>
      <c r="N24" s="5"/>
      <c r="O24" s="4">
        <v>10</v>
      </c>
      <c r="P24" s="4"/>
      <c r="Q24" s="4">
        <v>1072.0720720720722</v>
      </c>
      <c r="R24" s="4"/>
      <c r="S24" s="4">
        <v>1.2146942392432449</v>
      </c>
    </row>
    <row r="25" spans="1:19">
      <c r="A25" s="2" t="s">
        <v>233</v>
      </c>
      <c r="B25" s="2" t="s">
        <v>2</v>
      </c>
      <c r="C25" s="2">
        <v>1</v>
      </c>
      <c r="D25" s="41">
        <v>168</v>
      </c>
      <c r="E25" s="3">
        <v>672</v>
      </c>
      <c r="F25" s="4">
        <v>4</v>
      </c>
      <c r="G25" s="3">
        <v>32.000029729001568</v>
      </c>
      <c r="H25" s="3">
        <v>11.200010405150548</v>
      </c>
      <c r="I25" s="4">
        <v>6.669999999999999</v>
      </c>
      <c r="J25" s="4">
        <v>25.187406296851577</v>
      </c>
      <c r="K25" s="4">
        <v>17.209073624189049</v>
      </c>
      <c r="L25" s="4">
        <v>190.52103</v>
      </c>
      <c r="M25" s="4">
        <v>954.39913692130006</v>
      </c>
      <c r="N25" s="5">
        <v>378.54</v>
      </c>
      <c r="O25" s="4">
        <v>8</v>
      </c>
      <c r="P25" s="4"/>
      <c r="Q25" s="4">
        <v>201.49925037481265</v>
      </c>
      <c r="R25" s="4">
        <v>1557.4250999999999</v>
      </c>
      <c r="S25" s="4">
        <v>1.2146942392432449</v>
      </c>
    </row>
    <row r="26" spans="1:19">
      <c r="A26" s="2" t="s">
        <v>234</v>
      </c>
      <c r="B26" s="2" t="s">
        <v>2</v>
      </c>
      <c r="C26" s="2">
        <v>1</v>
      </c>
      <c r="D26" s="41">
        <v>315</v>
      </c>
      <c r="E26" s="3">
        <v>1260</v>
      </c>
      <c r="F26" s="4">
        <v>4</v>
      </c>
      <c r="G26" s="3">
        <v>144.00013378050704</v>
      </c>
      <c r="H26" s="3">
        <v>50.400046823177469</v>
      </c>
      <c r="I26" s="4">
        <v>1.3935469485966983</v>
      </c>
      <c r="J26" s="4">
        <v>226.0419</v>
      </c>
      <c r="K26" s="4">
        <v>15.058290098696046</v>
      </c>
      <c r="L26" s="4">
        <v>25.402803999999996</v>
      </c>
      <c r="M26" s="4"/>
      <c r="N26" s="5"/>
      <c r="O26" s="4">
        <v>10</v>
      </c>
      <c r="P26" s="4"/>
      <c r="Q26" s="4">
        <v>2260.4189999999999</v>
      </c>
      <c r="R26" s="4"/>
      <c r="S26" s="4">
        <v>1.4867859611701844</v>
      </c>
    </row>
    <row r="27" spans="1:19">
      <c r="A27" s="2" t="s">
        <v>235</v>
      </c>
      <c r="B27" s="2" t="s">
        <v>2</v>
      </c>
      <c r="C27" s="2">
        <v>1</v>
      </c>
      <c r="D27" s="41">
        <v>399</v>
      </c>
      <c r="E27" s="3">
        <v>1596</v>
      </c>
      <c r="F27" s="4">
        <v>4</v>
      </c>
      <c r="G27" s="3">
        <v>160.00014864500784</v>
      </c>
      <c r="H27" s="3">
        <v>56.000052025752751</v>
      </c>
      <c r="I27" s="4">
        <v>4.3499999999999996</v>
      </c>
      <c r="J27" s="4">
        <v>91.724137931034477</v>
      </c>
      <c r="K27" s="4">
        <v>22.758437236824037</v>
      </c>
      <c r="L27" s="4">
        <v>15</v>
      </c>
      <c r="M27" s="4"/>
      <c r="N27" s="5"/>
      <c r="O27" s="4">
        <v>8</v>
      </c>
      <c r="P27" s="4"/>
      <c r="Q27" s="4">
        <v>733.79310344827593</v>
      </c>
      <c r="R27" s="4"/>
      <c r="S27" s="4">
        <v>1.429503493396092</v>
      </c>
    </row>
    <row r="28" spans="1:19">
      <c r="A28" s="32" t="s">
        <v>181</v>
      </c>
      <c r="B28" s="33"/>
      <c r="C28" s="33"/>
      <c r="D28" s="38">
        <f>SUMIF($B3:$B27,"yes",D3:D27)</f>
        <v>6871</v>
      </c>
      <c r="E28" s="38">
        <f>SUMIF($B3:$B27,"yes",E3:E27)</f>
        <v>27484</v>
      </c>
      <c r="F28" s="38"/>
      <c r="G28" s="38">
        <f>SUMIF($B3:$B27,"yes",G3:G27)</f>
        <v>2512.002333726623</v>
      </c>
      <c r="H28" s="38">
        <f>SUMIF($B3:$B27,"yes",H3:H27)</f>
        <v>892.58082923475706</v>
      </c>
      <c r="I28" s="38"/>
      <c r="J28" s="38">
        <f>SUMIF($B3:$B27,"yes",J3:J27)</f>
        <v>1423.4793000837417</v>
      </c>
      <c r="K28" s="4"/>
      <c r="L28" s="4"/>
      <c r="M28" s="4"/>
      <c r="N28" s="5"/>
      <c r="O28" s="4"/>
      <c r="P28" s="4"/>
      <c r="Q28" s="4"/>
      <c r="R28" s="4"/>
      <c r="S28" s="4"/>
    </row>
    <row r="29" spans="1:19">
      <c r="D29" s="48"/>
      <c r="G29" s="48"/>
    </row>
    <row r="30" spans="1:19">
      <c r="A30" s="32" t="s">
        <v>146</v>
      </c>
      <c r="I30" s="1">
        <v>1</v>
      </c>
      <c r="K30" s="1">
        <v>2</v>
      </c>
      <c r="L30" s="1" t="s">
        <v>312</v>
      </c>
      <c r="M30" s="1" t="s">
        <v>312</v>
      </c>
      <c r="N30" s="1" t="s">
        <v>312</v>
      </c>
      <c r="O30" s="1">
        <v>3</v>
      </c>
      <c r="P30" s="1">
        <v>3</v>
      </c>
      <c r="Q30" s="1">
        <v>3</v>
      </c>
      <c r="R30" s="1">
        <v>4</v>
      </c>
      <c r="S30" s="1">
        <v>4</v>
      </c>
    </row>
    <row r="32" spans="1:19">
      <c r="A32" s="32" t="s">
        <v>149</v>
      </c>
    </row>
    <row r="33" spans="1:1">
      <c r="A33" s="13" t="s">
        <v>244</v>
      </c>
    </row>
    <row r="34" spans="1:1">
      <c r="A34" s="13" t="s">
        <v>838</v>
      </c>
    </row>
    <row r="35" spans="1:1">
      <c r="A35" s="13" t="s">
        <v>242</v>
      </c>
    </row>
    <row r="36" spans="1:1">
      <c r="A36" s="13" t="s">
        <v>243</v>
      </c>
    </row>
    <row r="37" spans="1:1">
      <c r="A37" s="13" t="s">
        <v>313</v>
      </c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</sheetData>
  <phoneticPr fontId="13" type="noConversion"/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O25" sqref="O25"/>
    </sheetView>
  </sheetViews>
  <sheetFormatPr defaultRowHeight="10.5"/>
  <sheetData>
    <row r="2" spans="1:16" ht="15.75">
      <c r="A2" s="108" t="s">
        <v>236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29"/>
      <c r="N2" s="29"/>
      <c r="O2" s="29"/>
      <c r="P2" s="29"/>
    </row>
  </sheetData>
  <mergeCells count="1">
    <mergeCell ref="A2:L2"/>
  </mergeCells>
  <phoneticPr fontId="0" type="noConversion"/>
  <conditionalFormatting sqref="A1:XFD1048576">
    <cfRule type="cellIs" dxfId="1" priority="1" stopIfTrue="1" operator="notEqual">
      <formula>INDIRECT("Dummy_for_Comparison5!"&amp;ADDRESS(ROW(),COLUMN()))</formula>
    </cfRule>
  </conditionalFormatting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78"/>
  <sheetViews>
    <sheetView workbookViewId="0">
      <pane ySplit="1" topLeftCell="A80" activePane="bottomLeft" state="frozen"/>
      <selection pane="bottomLeft" activeCell="B4" sqref="B4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0.83203125" style="28" customWidth="1"/>
    <col min="5" max="28" width="5" style="28" customWidth="1"/>
    <col min="29" max="16384" width="10.6640625" style="28"/>
  </cols>
  <sheetData>
    <row r="1" spans="1:31" s="34" customFormat="1" ht="25.5">
      <c r="A1" s="34" t="s">
        <v>69</v>
      </c>
      <c r="B1" s="34" t="s">
        <v>114</v>
      </c>
      <c r="C1" s="34" t="s">
        <v>115</v>
      </c>
      <c r="D1" s="34" t="s">
        <v>116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150</v>
      </c>
      <c r="AD1" s="35" t="s">
        <v>151</v>
      </c>
      <c r="AE1" s="35" t="s">
        <v>152</v>
      </c>
    </row>
    <row r="2" spans="1:31">
      <c r="A2" s="102" t="s">
        <v>90</v>
      </c>
      <c r="B2" s="102" t="s">
        <v>117</v>
      </c>
      <c r="C2" s="102" t="s">
        <v>177</v>
      </c>
      <c r="D2" s="102" t="s">
        <v>135</v>
      </c>
      <c r="E2" s="102">
        <v>0.17730000000000001</v>
      </c>
      <c r="F2" s="102">
        <v>0.17730000000000001</v>
      </c>
      <c r="G2" s="102">
        <v>0.17730000000000001</v>
      </c>
      <c r="H2" s="102">
        <v>0.17730000000000001</v>
      </c>
      <c r="I2" s="102">
        <v>0.17730000000000001</v>
      </c>
      <c r="J2" s="102">
        <v>0.17730000000000001</v>
      </c>
      <c r="K2" s="102">
        <v>0.17730000000000001</v>
      </c>
      <c r="L2" s="102">
        <v>0.9</v>
      </c>
      <c r="M2" s="102">
        <v>0.9</v>
      </c>
      <c r="N2" s="102">
        <v>0.9</v>
      </c>
      <c r="O2" s="102">
        <v>0.9</v>
      </c>
      <c r="P2" s="102">
        <v>0.9</v>
      </c>
      <c r="Q2" s="102">
        <v>0.9</v>
      </c>
      <c r="R2" s="102">
        <v>0.9</v>
      </c>
      <c r="S2" s="102">
        <v>0.9</v>
      </c>
      <c r="T2" s="102">
        <v>0.9</v>
      </c>
      <c r="U2" s="102">
        <v>0.9</v>
      </c>
      <c r="V2" s="102">
        <v>0.9</v>
      </c>
      <c r="W2" s="102">
        <v>0.9</v>
      </c>
      <c r="X2" s="102">
        <v>0.9</v>
      </c>
      <c r="Y2" s="102">
        <v>0.9</v>
      </c>
      <c r="Z2" s="102">
        <v>0.17730000000000001</v>
      </c>
      <c r="AA2" s="102">
        <v>0.17730000000000001</v>
      </c>
      <c r="AB2" s="102">
        <v>0.17730000000000001</v>
      </c>
      <c r="AC2" s="102">
        <v>14.37</v>
      </c>
      <c r="AD2" s="102">
        <v>80.38</v>
      </c>
      <c r="AE2" s="102">
        <v>3909.96</v>
      </c>
    </row>
    <row r="3" spans="1:31">
      <c r="A3" s="102"/>
      <c r="B3" s="102"/>
      <c r="C3" s="102"/>
      <c r="D3" s="102" t="s">
        <v>172</v>
      </c>
      <c r="E3" s="102">
        <v>0.17730000000000001</v>
      </c>
      <c r="F3" s="102">
        <v>0.17730000000000001</v>
      </c>
      <c r="G3" s="102">
        <v>0.17730000000000001</v>
      </c>
      <c r="H3" s="102">
        <v>0.17730000000000001</v>
      </c>
      <c r="I3" s="102">
        <v>0.17730000000000001</v>
      </c>
      <c r="J3" s="102">
        <v>0.17730000000000001</v>
      </c>
      <c r="K3" s="102">
        <v>0.17730000000000001</v>
      </c>
      <c r="L3" s="102">
        <v>0.17730000000000001</v>
      </c>
      <c r="M3" s="102">
        <v>0.17730000000000001</v>
      </c>
      <c r="N3" s="102">
        <v>0.17730000000000001</v>
      </c>
      <c r="O3" s="102">
        <v>0.17730000000000001</v>
      </c>
      <c r="P3" s="102">
        <v>0.17730000000000001</v>
      </c>
      <c r="Q3" s="102">
        <v>0.17730000000000001</v>
      </c>
      <c r="R3" s="102">
        <v>0.17730000000000001</v>
      </c>
      <c r="S3" s="102">
        <v>0.17730000000000001</v>
      </c>
      <c r="T3" s="102">
        <v>0.17730000000000001</v>
      </c>
      <c r="U3" s="102">
        <v>0.17730000000000001</v>
      </c>
      <c r="V3" s="102">
        <v>0.17730000000000001</v>
      </c>
      <c r="W3" s="102">
        <v>0.17730000000000001</v>
      </c>
      <c r="X3" s="102">
        <v>0.17730000000000001</v>
      </c>
      <c r="Y3" s="102">
        <v>0.17730000000000001</v>
      </c>
      <c r="Z3" s="102">
        <v>0.17730000000000001</v>
      </c>
      <c r="AA3" s="102">
        <v>0.17730000000000001</v>
      </c>
      <c r="AB3" s="102">
        <v>0.17730000000000001</v>
      </c>
      <c r="AC3" s="102">
        <v>4.26</v>
      </c>
      <c r="AD3" s="102"/>
      <c r="AE3" s="102"/>
    </row>
    <row r="4" spans="1:31">
      <c r="A4" s="102"/>
      <c r="B4" s="102"/>
      <c r="C4" s="102" t="s">
        <v>178</v>
      </c>
      <c r="D4" s="102" t="s">
        <v>135</v>
      </c>
      <c r="E4" s="102">
        <v>0.17730000000000001</v>
      </c>
      <c r="F4" s="102">
        <v>0.17730000000000001</v>
      </c>
      <c r="G4" s="102">
        <v>0.17730000000000001</v>
      </c>
      <c r="H4" s="102">
        <v>0.17730000000000001</v>
      </c>
      <c r="I4" s="102">
        <v>0.17730000000000001</v>
      </c>
      <c r="J4" s="102">
        <v>0.17730000000000001</v>
      </c>
      <c r="K4" s="102">
        <v>0.17730000000000001</v>
      </c>
      <c r="L4" s="102">
        <v>0.17730000000000001</v>
      </c>
      <c r="M4" s="102">
        <v>0.5</v>
      </c>
      <c r="N4" s="102">
        <v>0.5</v>
      </c>
      <c r="O4" s="102">
        <v>0.5</v>
      </c>
      <c r="P4" s="102">
        <v>0.5</v>
      </c>
      <c r="Q4" s="102">
        <v>0.5</v>
      </c>
      <c r="R4" s="102">
        <v>0.5</v>
      </c>
      <c r="S4" s="102">
        <v>0.5</v>
      </c>
      <c r="T4" s="102">
        <v>0.5</v>
      </c>
      <c r="U4" s="102">
        <v>0.5</v>
      </c>
      <c r="V4" s="102">
        <v>0.5</v>
      </c>
      <c r="W4" s="102">
        <v>0.5</v>
      </c>
      <c r="X4" s="102">
        <v>0.5</v>
      </c>
      <c r="Y4" s="102">
        <v>0.17730000000000001</v>
      </c>
      <c r="Z4" s="102">
        <v>0.17730000000000001</v>
      </c>
      <c r="AA4" s="102">
        <v>0.17730000000000001</v>
      </c>
      <c r="AB4" s="102">
        <v>0.17730000000000001</v>
      </c>
      <c r="AC4" s="102">
        <v>8.1300000000000008</v>
      </c>
      <c r="AD4" s="102">
        <v>49.15</v>
      </c>
      <c r="AE4" s="102"/>
    </row>
    <row r="5" spans="1:31">
      <c r="A5" s="102"/>
      <c r="B5" s="102"/>
      <c r="C5" s="102"/>
      <c r="D5" s="102" t="s">
        <v>172</v>
      </c>
      <c r="E5" s="102">
        <v>0.17730000000000001</v>
      </c>
      <c r="F5" s="102">
        <v>0.17730000000000001</v>
      </c>
      <c r="G5" s="102">
        <v>0.17730000000000001</v>
      </c>
      <c r="H5" s="102">
        <v>0.17730000000000001</v>
      </c>
      <c r="I5" s="102">
        <v>0.17730000000000001</v>
      </c>
      <c r="J5" s="102">
        <v>0.17730000000000001</v>
      </c>
      <c r="K5" s="102">
        <v>0.17730000000000001</v>
      </c>
      <c r="L5" s="102">
        <v>0.17730000000000001</v>
      </c>
      <c r="M5" s="102">
        <v>0.17730000000000001</v>
      </c>
      <c r="N5" s="102">
        <v>0.17730000000000001</v>
      </c>
      <c r="O5" s="102">
        <v>0.17730000000000001</v>
      </c>
      <c r="P5" s="102">
        <v>0.17730000000000001</v>
      </c>
      <c r="Q5" s="102">
        <v>0.17730000000000001</v>
      </c>
      <c r="R5" s="102">
        <v>0.17730000000000001</v>
      </c>
      <c r="S5" s="102">
        <v>0.17730000000000001</v>
      </c>
      <c r="T5" s="102">
        <v>0.17730000000000001</v>
      </c>
      <c r="U5" s="102">
        <v>0.17730000000000001</v>
      </c>
      <c r="V5" s="102">
        <v>0.17730000000000001</v>
      </c>
      <c r="W5" s="102">
        <v>0.17730000000000001</v>
      </c>
      <c r="X5" s="102">
        <v>0.17730000000000001</v>
      </c>
      <c r="Y5" s="102">
        <v>0.17730000000000001</v>
      </c>
      <c r="Z5" s="102">
        <v>0.17730000000000001</v>
      </c>
      <c r="AA5" s="102">
        <v>0.17730000000000001</v>
      </c>
      <c r="AB5" s="102">
        <v>0.17730000000000001</v>
      </c>
      <c r="AC5" s="102">
        <v>4.26</v>
      </c>
      <c r="AD5" s="102"/>
      <c r="AE5" s="102"/>
    </row>
    <row r="6" spans="1:31">
      <c r="A6" s="102"/>
      <c r="B6" s="102"/>
      <c r="C6" s="102" t="s">
        <v>118</v>
      </c>
      <c r="D6" s="102" t="s">
        <v>135</v>
      </c>
      <c r="E6" s="102">
        <v>0.17730000000000001</v>
      </c>
      <c r="F6" s="102">
        <v>0.17730000000000001</v>
      </c>
      <c r="G6" s="102">
        <v>0.17730000000000001</v>
      </c>
      <c r="H6" s="102">
        <v>0.17730000000000001</v>
      </c>
      <c r="I6" s="102">
        <v>0.17730000000000001</v>
      </c>
      <c r="J6" s="102">
        <v>0.17730000000000001</v>
      </c>
      <c r="K6" s="102">
        <v>0.17730000000000001</v>
      </c>
      <c r="L6" s="102">
        <v>0.9</v>
      </c>
      <c r="M6" s="102">
        <v>0.9</v>
      </c>
      <c r="N6" s="102">
        <v>0.9</v>
      </c>
      <c r="O6" s="102">
        <v>0.9</v>
      </c>
      <c r="P6" s="102">
        <v>0.9</v>
      </c>
      <c r="Q6" s="102">
        <v>0.9</v>
      </c>
      <c r="R6" s="102">
        <v>0.9</v>
      </c>
      <c r="S6" s="102">
        <v>0.9</v>
      </c>
      <c r="T6" s="102">
        <v>0.9</v>
      </c>
      <c r="U6" s="102">
        <v>0.9</v>
      </c>
      <c r="V6" s="102">
        <v>0.9</v>
      </c>
      <c r="W6" s="102">
        <v>0.9</v>
      </c>
      <c r="X6" s="102">
        <v>0.9</v>
      </c>
      <c r="Y6" s="102">
        <v>0.9</v>
      </c>
      <c r="Z6" s="102">
        <v>0.17730000000000001</v>
      </c>
      <c r="AA6" s="102">
        <v>0.17730000000000001</v>
      </c>
      <c r="AB6" s="102">
        <v>0.17730000000000001</v>
      </c>
      <c r="AC6" s="102">
        <v>14.37</v>
      </c>
      <c r="AD6" s="102">
        <v>80.38</v>
      </c>
      <c r="AE6" s="102"/>
    </row>
    <row r="7" spans="1:31">
      <c r="A7" s="102"/>
      <c r="B7" s="102"/>
      <c r="C7" s="102"/>
      <c r="D7" s="102" t="s">
        <v>172</v>
      </c>
      <c r="E7" s="102">
        <v>0.17730000000000001</v>
      </c>
      <c r="F7" s="102">
        <v>0.17730000000000001</v>
      </c>
      <c r="G7" s="102">
        <v>0.17730000000000001</v>
      </c>
      <c r="H7" s="102">
        <v>0.17730000000000001</v>
      </c>
      <c r="I7" s="102">
        <v>0.17730000000000001</v>
      </c>
      <c r="J7" s="102">
        <v>0.17730000000000001</v>
      </c>
      <c r="K7" s="102">
        <v>0.17730000000000001</v>
      </c>
      <c r="L7" s="102">
        <v>0.17730000000000001</v>
      </c>
      <c r="M7" s="102">
        <v>0.17730000000000001</v>
      </c>
      <c r="N7" s="102">
        <v>0.17730000000000001</v>
      </c>
      <c r="O7" s="102">
        <v>0.17730000000000001</v>
      </c>
      <c r="P7" s="102">
        <v>0.17730000000000001</v>
      </c>
      <c r="Q7" s="102">
        <v>0.17730000000000001</v>
      </c>
      <c r="R7" s="102">
        <v>0.17730000000000001</v>
      </c>
      <c r="S7" s="102">
        <v>0.17730000000000001</v>
      </c>
      <c r="T7" s="102">
        <v>0.17730000000000001</v>
      </c>
      <c r="U7" s="102">
        <v>0.17730000000000001</v>
      </c>
      <c r="V7" s="102">
        <v>0.17730000000000001</v>
      </c>
      <c r="W7" s="102">
        <v>0.17730000000000001</v>
      </c>
      <c r="X7" s="102">
        <v>0.17730000000000001</v>
      </c>
      <c r="Y7" s="102">
        <v>0.17730000000000001</v>
      </c>
      <c r="Z7" s="102">
        <v>0.17730000000000001</v>
      </c>
      <c r="AA7" s="102">
        <v>0.17730000000000001</v>
      </c>
      <c r="AB7" s="102">
        <v>0.17730000000000001</v>
      </c>
      <c r="AC7" s="102">
        <v>4.26</v>
      </c>
      <c r="AD7" s="102"/>
      <c r="AE7" s="102"/>
    </row>
    <row r="8" spans="1:31">
      <c r="A8" s="102" t="s">
        <v>92</v>
      </c>
      <c r="B8" s="102" t="s">
        <v>117</v>
      </c>
      <c r="C8" s="102" t="s">
        <v>177</v>
      </c>
      <c r="D8" s="102" t="s">
        <v>135</v>
      </c>
      <c r="E8" s="102">
        <v>0.35</v>
      </c>
      <c r="F8" s="102">
        <v>0.35</v>
      </c>
      <c r="G8" s="102">
        <v>0.35</v>
      </c>
      <c r="H8" s="102">
        <v>0.35</v>
      </c>
      <c r="I8" s="102">
        <v>0.35</v>
      </c>
      <c r="J8" s="102">
        <v>0.35</v>
      </c>
      <c r="K8" s="102">
        <v>0.35</v>
      </c>
      <c r="L8" s="102">
        <v>0.35</v>
      </c>
      <c r="M8" s="102">
        <v>0.95</v>
      </c>
      <c r="N8" s="102">
        <v>0.95</v>
      </c>
      <c r="O8" s="102">
        <v>0.95</v>
      </c>
      <c r="P8" s="102">
        <v>0.95</v>
      </c>
      <c r="Q8" s="102">
        <v>0.95</v>
      </c>
      <c r="R8" s="102">
        <v>0.95</v>
      </c>
      <c r="S8" s="102">
        <v>0.95</v>
      </c>
      <c r="T8" s="102">
        <v>0.95</v>
      </c>
      <c r="U8" s="102">
        <v>0.95</v>
      </c>
      <c r="V8" s="102">
        <v>0.35</v>
      </c>
      <c r="W8" s="102">
        <v>0.35</v>
      </c>
      <c r="X8" s="102">
        <v>0.35</v>
      </c>
      <c r="Y8" s="102">
        <v>0.35</v>
      </c>
      <c r="Z8" s="102">
        <v>0.35</v>
      </c>
      <c r="AA8" s="102">
        <v>0.35</v>
      </c>
      <c r="AB8" s="102">
        <v>0.35</v>
      </c>
      <c r="AC8" s="102">
        <v>13.8</v>
      </c>
      <c r="AD8" s="102">
        <v>85.8</v>
      </c>
      <c r="AE8" s="102">
        <v>4180.91</v>
      </c>
    </row>
    <row r="9" spans="1:31">
      <c r="A9" s="102"/>
      <c r="B9" s="102"/>
      <c r="C9" s="102"/>
      <c r="D9" s="102" t="s">
        <v>172</v>
      </c>
      <c r="E9" s="102">
        <v>0.35</v>
      </c>
      <c r="F9" s="102">
        <v>0.35</v>
      </c>
      <c r="G9" s="102">
        <v>0.35</v>
      </c>
      <c r="H9" s="102">
        <v>0.35</v>
      </c>
      <c r="I9" s="102">
        <v>0.35</v>
      </c>
      <c r="J9" s="102">
        <v>0.35</v>
      </c>
      <c r="K9" s="102">
        <v>0.35</v>
      </c>
      <c r="L9" s="102">
        <v>0.35</v>
      </c>
      <c r="M9" s="102">
        <v>0.35</v>
      </c>
      <c r="N9" s="102">
        <v>0.35</v>
      </c>
      <c r="O9" s="102">
        <v>0.35</v>
      </c>
      <c r="P9" s="102">
        <v>0.35</v>
      </c>
      <c r="Q9" s="102">
        <v>0.35</v>
      </c>
      <c r="R9" s="102">
        <v>0.35</v>
      </c>
      <c r="S9" s="102">
        <v>0.35</v>
      </c>
      <c r="T9" s="102">
        <v>0.35</v>
      </c>
      <c r="U9" s="102">
        <v>0.35</v>
      </c>
      <c r="V9" s="102">
        <v>0.35</v>
      </c>
      <c r="W9" s="102">
        <v>0.35</v>
      </c>
      <c r="X9" s="102">
        <v>0.35</v>
      </c>
      <c r="Y9" s="102">
        <v>0.35</v>
      </c>
      <c r="Z9" s="102">
        <v>0.35</v>
      </c>
      <c r="AA9" s="102">
        <v>0.35</v>
      </c>
      <c r="AB9" s="102">
        <v>0.35</v>
      </c>
      <c r="AC9" s="102">
        <v>8.4</v>
      </c>
      <c r="AD9" s="102"/>
      <c r="AE9" s="102"/>
    </row>
    <row r="10" spans="1:31">
      <c r="A10" s="102"/>
      <c r="B10" s="102"/>
      <c r="C10" s="102" t="s">
        <v>178</v>
      </c>
      <c r="D10" s="102" t="s">
        <v>135</v>
      </c>
      <c r="E10" s="102">
        <v>0.25</v>
      </c>
      <c r="F10" s="102">
        <v>0.25</v>
      </c>
      <c r="G10" s="102">
        <v>0.25</v>
      </c>
      <c r="H10" s="102">
        <v>0.25</v>
      </c>
      <c r="I10" s="102">
        <v>0.25</v>
      </c>
      <c r="J10" s="102">
        <v>0.25</v>
      </c>
      <c r="K10" s="102">
        <v>0.25</v>
      </c>
      <c r="L10" s="102">
        <v>0.25</v>
      </c>
      <c r="M10" s="102">
        <v>0.5</v>
      </c>
      <c r="N10" s="102">
        <v>0.5</v>
      </c>
      <c r="O10" s="102">
        <v>0.5</v>
      </c>
      <c r="P10" s="102">
        <v>0.5</v>
      </c>
      <c r="Q10" s="102">
        <v>0.5</v>
      </c>
      <c r="R10" s="102">
        <v>0.5</v>
      </c>
      <c r="S10" s="102">
        <v>0.5</v>
      </c>
      <c r="T10" s="102">
        <v>0.5</v>
      </c>
      <c r="U10" s="102">
        <v>0.5</v>
      </c>
      <c r="V10" s="102">
        <v>0.25</v>
      </c>
      <c r="W10" s="102">
        <v>0.25</v>
      </c>
      <c r="X10" s="102">
        <v>0.25</v>
      </c>
      <c r="Y10" s="102">
        <v>0.25</v>
      </c>
      <c r="Z10" s="102">
        <v>0.25</v>
      </c>
      <c r="AA10" s="102">
        <v>0.25</v>
      </c>
      <c r="AB10" s="102">
        <v>0.25</v>
      </c>
      <c r="AC10" s="102">
        <v>8.25</v>
      </c>
      <c r="AD10" s="102">
        <v>53.25</v>
      </c>
      <c r="AE10" s="102"/>
    </row>
    <row r="11" spans="1:31">
      <c r="A11" s="102"/>
      <c r="B11" s="102"/>
      <c r="C11" s="102"/>
      <c r="D11" s="102" t="s">
        <v>172</v>
      </c>
      <c r="E11" s="102">
        <v>0.25</v>
      </c>
      <c r="F11" s="102">
        <v>0.25</v>
      </c>
      <c r="G11" s="102">
        <v>0.25</v>
      </c>
      <c r="H11" s="102">
        <v>0.25</v>
      </c>
      <c r="I11" s="102">
        <v>0.25</v>
      </c>
      <c r="J11" s="102">
        <v>0.25</v>
      </c>
      <c r="K11" s="102">
        <v>0.25</v>
      </c>
      <c r="L11" s="102">
        <v>0.25</v>
      </c>
      <c r="M11" s="102">
        <v>0.25</v>
      </c>
      <c r="N11" s="102">
        <v>0.25</v>
      </c>
      <c r="O11" s="102">
        <v>0.25</v>
      </c>
      <c r="P11" s="102">
        <v>0.25</v>
      </c>
      <c r="Q11" s="102">
        <v>0.25</v>
      </c>
      <c r="R11" s="102">
        <v>0.25</v>
      </c>
      <c r="S11" s="102">
        <v>0.25</v>
      </c>
      <c r="T11" s="102">
        <v>0.25</v>
      </c>
      <c r="U11" s="102">
        <v>0.25</v>
      </c>
      <c r="V11" s="102">
        <v>0.25</v>
      </c>
      <c r="W11" s="102">
        <v>0.25</v>
      </c>
      <c r="X11" s="102">
        <v>0.25</v>
      </c>
      <c r="Y11" s="102">
        <v>0.25</v>
      </c>
      <c r="Z11" s="102">
        <v>0.25</v>
      </c>
      <c r="AA11" s="102">
        <v>0.25</v>
      </c>
      <c r="AB11" s="102">
        <v>0.25</v>
      </c>
      <c r="AC11" s="102">
        <v>6</v>
      </c>
      <c r="AD11" s="102"/>
      <c r="AE11" s="102"/>
    </row>
    <row r="12" spans="1:31">
      <c r="A12" s="102"/>
      <c r="B12" s="102"/>
      <c r="C12" s="102" t="s">
        <v>118</v>
      </c>
      <c r="D12" s="102" t="s">
        <v>135</v>
      </c>
      <c r="E12" s="102">
        <v>0.35</v>
      </c>
      <c r="F12" s="102">
        <v>0.35</v>
      </c>
      <c r="G12" s="102">
        <v>0.35</v>
      </c>
      <c r="H12" s="102">
        <v>0.35</v>
      </c>
      <c r="I12" s="102">
        <v>0.35</v>
      </c>
      <c r="J12" s="102">
        <v>0.35</v>
      </c>
      <c r="K12" s="102">
        <v>0.35</v>
      </c>
      <c r="L12" s="102">
        <v>0.35</v>
      </c>
      <c r="M12" s="102">
        <v>0.95</v>
      </c>
      <c r="N12" s="102">
        <v>0.95</v>
      </c>
      <c r="O12" s="102">
        <v>0.95</v>
      </c>
      <c r="P12" s="102">
        <v>0.95</v>
      </c>
      <c r="Q12" s="102">
        <v>0.95</v>
      </c>
      <c r="R12" s="102">
        <v>0.95</v>
      </c>
      <c r="S12" s="102">
        <v>0.95</v>
      </c>
      <c r="T12" s="102">
        <v>0.95</v>
      </c>
      <c r="U12" s="102">
        <v>0.95</v>
      </c>
      <c r="V12" s="102">
        <v>0.35</v>
      </c>
      <c r="W12" s="102">
        <v>0.35</v>
      </c>
      <c r="X12" s="102">
        <v>0.35</v>
      </c>
      <c r="Y12" s="102">
        <v>0.35</v>
      </c>
      <c r="Z12" s="102">
        <v>0.35</v>
      </c>
      <c r="AA12" s="102">
        <v>0.35</v>
      </c>
      <c r="AB12" s="102">
        <v>0.35</v>
      </c>
      <c r="AC12" s="102">
        <v>13.8</v>
      </c>
      <c r="AD12" s="102">
        <v>85.8</v>
      </c>
      <c r="AE12" s="102"/>
    </row>
    <row r="13" spans="1:31">
      <c r="A13" s="102"/>
      <c r="B13" s="102"/>
      <c r="C13" s="102"/>
      <c r="D13" s="102" t="s">
        <v>172</v>
      </c>
      <c r="E13" s="102">
        <v>0.35</v>
      </c>
      <c r="F13" s="102">
        <v>0.35</v>
      </c>
      <c r="G13" s="102">
        <v>0.35</v>
      </c>
      <c r="H13" s="102">
        <v>0.35</v>
      </c>
      <c r="I13" s="102">
        <v>0.35</v>
      </c>
      <c r="J13" s="102">
        <v>0.35</v>
      </c>
      <c r="K13" s="102">
        <v>0.35</v>
      </c>
      <c r="L13" s="102">
        <v>0.35</v>
      </c>
      <c r="M13" s="102">
        <v>0.35</v>
      </c>
      <c r="N13" s="102">
        <v>0.35</v>
      </c>
      <c r="O13" s="102">
        <v>0.35</v>
      </c>
      <c r="P13" s="102">
        <v>0.35</v>
      </c>
      <c r="Q13" s="102">
        <v>0.35</v>
      </c>
      <c r="R13" s="102">
        <v>0.35</v>
      </c>
      <c r="S13" s="102">
        <v>0.35</v>
      </c>
      <c r="T13" s="102">
        <v>0.35</v>
      </c>
      <c r="U13" s="102">
        <v>0.35</v>
      </c>
      <c r="V13" s="102">
        <v>0.35</v>
      </c>
      <c r="W13" s="102">
        <v>0.35</v>
      </c>
      <c r="X13" s="102">
        <v>0.35</v>
      </c>
      <c r="Y13" s="102">
        <v>0.35</v>
      </c>
      <c r="Z13" s="102">
        <v>0.35</v>
      </c>
      <c r="AA13" s="102">
        <v>0.35</v>
      </c>
      <c r="AB13" s="102">
        <v>0.35</v>
      </c>
      <c r="AC13" s="102">
        <v>8.4</v>
      </c>
      <c r="AD13" s="102"/>
      <c r="AE13" s="102"/>
    </row>
    <row r="14" spans="1:31">
      <c r="A14" s="102" t="s">
        <v>314</v>
      </c>
      <c r="B14" s="102" t="s">
        <v>117</v>
      </c>
      <c r="C14" s="102" t="s">
        <v>177</v>
      </c>
      <c r="D14" s="102" t="s">
        <v>135</v>
      </c>
      <c r="E14" s="102">
        <v>0.1</v>
      </c>
      <c r="F14" s="102">
        <v>0.1</v>
      </c>
      <c r="G14" s="102">
        <v>0.1</v>
      </c>
      <c r="H14" s="102">
        <v>0.1</v>
      </c>
      <c r="I14" s="102">
        <v>0.1</v>
      </c>
      <c r="J14" s="102">
        <v>0.1</v>
      </c>
      <c r="K14" s="102">
        <v>0.1</v>
      </c>
      <c r="L14" s="102">
        <v>0.1</v>
      </c>
      <c r="M14" s="102">
        <v>0.15</v>
      </c>
      <c r="N14" s="102">
        <v>0.15</v>
      </c>
      <c r="O14" s="102">
        <v>0.25</v>
      </c>
      <c r="P14" s="102">
        <v>0.25</v>
      </c>
      <c r="Q14" s="102">
        <v>0.25</v>
      </c>
      <c r="R14" s="102">
        <v>0.15</v>
      </c>
      <c r="S14" s="102">
        <v>0.15</v>
      </c>
      <c r="T14" s="102">
        <v>0.1</v>
      </c>
      <c r="U14" s="102">
        <v>0.1</v>
      </c>
      <c r="V14" s="102">
        <v>0.1</v>
      </c>
      <c r="W14" s="102">
        <v>0.1</v>
      </c>
      <c r="X14" s="102">
        <v>0.1</v>
      </c>
      <c r="Y14" s="102">
        <v>0.1</v>
      </c>
      <c r="Z14" s="102">
        <v>0.1</v>
      </c>
      <c r="AA14" s="102">
        <v>0.1</v>
      </c>
      <c r="AB14" s="102">
        <v>0.1</v>
      </c>
      <c r="AC14" s="102">
        <v>3.05</v>
      </c>
      <c r="AD14" s="102">
        <v>20.05</v>
      </c>
      <c r="AE14" s="102">
        <v>1045.46</v>
      </c>
    </row>
    <row r="15" spans="1:31">
      <c r="A15" s="102"/>
      <c r="B15" s="102"/>
      <c r="C15" s="102"/>
      <c r="D15" s="102" t="s">
        <v>172</v>
      </c>
      <c r="E15" s="102">
        <v>0.1</v>
      </c>
      <c r="F15" s="102">
        <v>0.1</v>
      </c>
      <c r="G15" s="102">
        <v>0.1</v>
      </c>
      <c r="H15" s="102">
        <v>0.1</v>
      </c>
      <c r="I15" s="102">
        <v>0.1</v>
      </c>
      <c r="J15" s="102">
        <v>0.1</v>
      </c>
      <c r="K15" s="102">
        <v>0.1</v>
      </c>
      <c r="L15" s="102">
        <v>0.1</v>
      </c>
      <c r="M15" s="102">
        <v>0.1</v>
      </c>
      <c r="N15" s="102">
        <v>0.1</v>
      </c>
      <c r="O15" s="102">
        <v>0.1</v>
      </c>
      <c r="P15" s="102">
        <v>0.1</v>
      </c>
      <c r="Q15" s="102">
        <v>0.1</v>
      </c>
      <c r="R15" s="102">
        <v>0.1</v>
      </c>
      <c r="S15" s="102">
        <v>0.1</v>
      </c>
      <c r="T15" s="102">
        <v>0.1</v>
      </c>
      <c r="U15" s="102">
        <v>0.1</v>
      </c>
      <c r="V15" s="102">
        <v>0.1</v>
      </c>
      <c r="W15" s="102">
        <v>0.1</v>
      </c>
      <c r="X15" s="102">
        <v>0.1</v>
      </c>
      <c r="Y15" s="102">
        <v>0.1</v>
      </c>
      <c r="Z15" s="102">
        <v>0.1</v>
      </c>
      <c r="AA15" s="102">
        <v>0.1</v>
      </c>
      <c r="AB15" s="102">
        <v>0.1</v>
      </c>
      <c r="AC15" s="102">
        <v>2.4</v>
      </c>
      <c r="AD15" s="102"/>
      <c r="AE15" s="102"/>
    </row>
    <row r="16" spans="1:31">
      <c r="A16" s="102"/>
      <c r="B16" s="102"/>
      <c r="C16" s="102" t="s">
        <v>178</v>
      </c>
      <c r="D16" s="102" t="s">
        <v>135</v>
      </c>
      <c r="E16" s="102">
        <v>0.1</v>
      </c>
      <c r="F16" s="102">
        <v>0.1</v>
      </c>
      <c r="G16" s="102">
        <v>0.1</v>
      </c>
      <c r="H16" s="102">
        <v>0.1</v>
      </c>
      <c r="I16" s="102">
        <v>0.1</v>
      </c>
      <c r="J16" s="102">
        <v>0.1</v>
      </c>
      <c r="K16" s="102">
        <v>0.1</v>
      </c>
      <c r="L16" s="102">
        <v>0.1</v>
      </c>
      <c r="M16" s="102">
        <v>0.15</v>
      </c>
      <c r="N16" s="102">
        <v>0.15</v>
      </c>
      <c r="O16" s="102">
        <v>0.25</v>
      </c>
      <c r="P16" s="102">
        <v>0.25</v>
      </c>
      <c r="Q16" s="102">
        <v>0.25</v>
      </c>
      <c r="R16" s="102">
        <v>0.15</v>
      </c>
      <c r="S16" s="102">
        <v>0.15</v>
      </c>
      <c r="T16" s="102">
        <v>0.1</v>
      </c>
      <c r="U16" s="102">
        <v>0.1</v>
      </c>
      <c r="V16" s="102">
        <v>0.1</v>
      </c>
      <c r="W16" s="102">
        <v>0.1</v>
      </c>
      <c r="X16" s="102">
        <v>0.1</v>
      </c>
      <c r="Y16" s="102">
        <v>0.1</v>
      </c>
      <c r="Z16" s="102">
        <v>0.1</v>
      </c>
      <c r="AA16" s="102">
        <v>0.1</v>
      </c>
      <c r="AB16" s="102">
        <v>0.1</v>
      </c>
      <c r="AC16" s="102">
        <v>3.05</v>
      </c>
      <c r="AD16" s="102">
        <v>20.05</v>
      </c>
      <c r="AE16" s="102"/>
    </row>
    <row r="17" spans="1:31">
      <c r="A17" s="102"/>
      <c r="B17" s="102"/>
      <c r="C17" s="102"/>
      <c r="D17" s="102" t="s">
        <v>172</v>
      </c>
      <c r="E17" s="102">
        <v>0.1</v>
      </c>
      <c r="F17" s="102">
        <v>0.1</v>
      </c>
      <c r="G17" s="102">
        <v>0.1</v>
      </c>
      <c r="H17" s="102">
        <v>0.1</v>
      </c>
      <c r="I17" s="102">
        <v>0.1</v>
      </c>
      <c r="J17" s="102">
        <v>0.1</v>
      </c>
      <c r="K17" s="102">
        <v>0.1</v>
      </c>
      <c r="L17" s="102">
        <v>0.1</v>
      </c>
      <c r="M17" s="102">
        <v>0.1</v>
      </c>
      <c r="N17" s="102">
        <v>0.1</v>
      </c>
      <c r="O17" s="102">
        <v>0.1</v>
      </c>
      <c r="P17" s="102">
        <v>0.1</v>
      </c>
      <c r="Q17" s="102">
        <v>0.1</v>
      </c>
      <c r="R17" s="102">
        <v>0.1</v>
      </c>
      <c r="S17" s="102">
        <v>0.1</v>
      </c>
      <c r="T17" s="102">
        <v>0.1</v>
      </c>
      <c r="U17" s="102">
        <v>0.1</v>
      </c>
      <c r="V17" s="102">
        <v>0.1</v>
      </c>
      <c r="W17" s="102">
        <v>0.1</v>
      </c>
      <c r="X17" s="102">
        <v>0.1</v>
      </c>
      <c r="Y17" s="102">
        <v>0.1</v>
      </c>
      <c r="Z17" s="102">
        <v>0.1</v>
      </c>
      <c r="AA17" s="102">
        <v>0.1</v>
      </c>
      <c r="AB17" s="102">
        <v>0.1</v>
      </c>
      <c r="AC17" s="102">
        <v>2.4</v>
      </c>
      <c r="AD17" s="102"/>
      <c r="AE17" s="102"/>
    </row>
    <row r="18" spans="1:31">
      <c r="A18" s="102"/>
      <c r="B18" s="102"/>
      <c r="C18" s="102" t="s">
        <v>118</v>
      </c>
      <c r="D18" s="102" t="s">
        <v>135</v>
      </c>
      <c r="E18" s="102">
        <v>0.1</v>
      </c>
      <c r="F18" s="102">
        <v>0.1</v>
      </c>
      <c r="G18" s="102">
        <v>0.1</v>
      </c>
      <c r="H18" s="102">
        <v>0.1</v>
      </c>
      <c r="I18" s="102">
        <v>0.1</v>
      </c>
      <c r="J18" s="102">
        <v>0.1</v>
      </c>
      <c r="K18" s="102">
        <v>0.1</v>
      </c>
      <c r="L18" s="102">
        <v>0.1</v>
      </c>
      <c r="M18" s="102">
        <v>0.15</v>
      </c>
      <c r="N18" s="102">
        <v>0.15</v>
      </c>
      <c r="O18" s="102">
        <v>0.25</v>
      </c>
      <c r="P18" s="102">
        <v>0.25</v>
      </c>
      <c r="Q18" s="102">
        <v>0.25</v>
      </c>
      <c r="R18" s="102">
        <v>0.15</v>
      </c>
      <c r="S18" s="102">
        <v>0.15</v>
      </c>
      <c r="T18" s="102">
        <v>0.1</v>
      </c>
      <c r="U18" s="102">
        <v>0.1</v>
      </c>
      <c r="V18" s="102">
        <v>0.1</v>
      </c>
      <c r="W18" s="102">
        <v>0.1</v>
      </c>
      <c r="X18" s="102">
        <v>0.1</v>
      </c>
      <c r="Y18" s="102">
        <v>0.1</v>
      </c>
      <c r="Z18" s="102">
        <v>0.1</v>
      </c>
      <c r="AA18" s="102">
        <v>0.1</v>
      </c>
      <c r="AB18" s="102">
        <v>0.1</v>
      </c>
      <c r="AC18" s="102">
        <v>3.05</v>
      </c>
      <c r="AD18" s="102">
        <v>20.05</v>
      </c>
      <c r="AE18" s="102"/>
    </row>
    <row r="19" spans="1:31">
      <c r="A19" s="102"/>
      <c r="B19" s="102"/>
      <c r="C19" s="102"/>
      <c r="D19" s="102" t="s">
        <v>172</v>
      </c>
      <c r="E19" s="102">
        <v>0.1</v>
      </c>
      <c r="F19" s="102">
        <v>0.1</v>
      </c>
      <c r="G19" s="102">
        <v>0.1</v>
      </c>
      <c r="H19" s="102">
        <v>0.1</v>
      </c>
      <c r="I19" s="102">
        <v>0.1</v>
      </c>
      <c r="J19" s="102">
        <v>0.1</v>
      </c>
      <c r="K19" s="102">
        <v>0.1</v>
      </c>
      <c r="L19" s="102">
        <v>0.1</v>
      </c>
      <c r="M19" s="102">
        <v>0.1</v>
      </c>
      <c r="N19" s="102">
        <v>0.1</v>
      </c>
      <c r="O19" s="102">
        <v>0.1</v>
      </c>
      <c r="P19" s="102">
        <v>0.1</v>
      </c>
      <c r="Q19" s="102">
        <v>0.1</v>
      </c>
      <c r="R19" s="102">
        <v>0.1</v>
      </c>
      <c r="S19" s="102">
        <v>0.1</v>
      </c>
      <c r="T19" s="102">
        <v>0.1</v>
      </c>
      <c r="U19" s="102">
        <v>0.1</v>
      </c>
      <c r="V19" s="102">
        <v>0.1</v>
      </c>
      <c r="W19" s="102">
        <v>0.1</v>
      </c>
      <c r="X19" s="102">
        <v>0.1</v>
      </c>
      <c r="Y19" s="102">
        <v>0.1</v>
      </c>
      <c r="Z19" s="102">
        <v>0.1</v>
      </c>
      <c r="AA19" s="102">
        <v>0.1</v>
      </c>
      <c r="AB19" s="102">
        <v>0.1</v>
      </c>
      <c r="AC19" s="102">
        <v>2.4</v>
      </c>
      <c r="AD19" s="102"/>
      <c r="AE19" s="102"/>
    </row>
    <row r="20" spans="1:31">
      <c r="A20" s="102" t="s">
        <v>315</v>
      </c>
      <c r="B20" s="102" t="s">
        <v>117</v>
      </c>
      <c r="C20" s="102" t="s">
        <v>177</v>
      </c>
      <c r="D20" s="102" t="s">
        <v>135</v>
      </c>
      <c r="E20" s="102">
        <v>0.02</v>
      </c>
      <c r="F20" s="102">
        <v>0.02</v>
      </c>
      <c r="G20" s="102">
        <v>0.02</v>
      </c>
      <c r="H20" s="102">
        <v>0.02</v>
      </c>
      <c r="I20" s="102">
        <v>0.02</v>
      </c>
      <c r="J20" s="102">
        <v>0.02</v>
      </c>
      <c r="K20" s="102">
        <v>0.02</v>
      </c>
      <c r="L20" s="102">
        <v>0.02</v>
      </c>
      <c r="M20" s="102">
        <v>0.15</v>
      </c>
      <c r="N20" s="102">
        <v>0.15</v>
      </c>
      <c r="O20" s="102">
        <v>0.2</v>
      </c>
      <c r="P20" s="102">
        <v>0.2</v>
      </c>
      <c r="Q20" s="102">
        <v>0.2</v>
      </c>
      <c r="R20" s="102">
        <v>0.1</v>
      </c>
      <c r="S20" s="102">
        <v>0.1</v>
      </c>
      <c r="T20" s="102">
        <v>0.02</v>
      </c>
      <c r="U20" s="102">
        <v>0.02</v>
      </c>
      <c r="V20" s="102">
        <v>0.02</v>
      </c>
      <c r="W20" s="102">
        <v>0.02</v>
      </c>
      <c r="X20" s="102">
        <v>0.02</v>
      </c>
      <c r="Y20" s="102">
        <v>0.02</v>
      </c>
      <c r="Z20" s="102">
        <v>0.02</v>
      </c>
      <c r="AA20" s="102">
        <v>0.02</v>
      </c>
      <c r="AB20" s="102">
        <v>0.02</v>
      </c>
      <c r="AC20" s="102">
        <v>1.44</v>
      </c>
      <c r="AD20" s="102">
        <v>8.16</v>
      </c>
      <c r="AE20" s="102">
        <v>425.49</v>
      </c>
    </row>
    <row r="21" spans="1:31">
      <c r="A21" s="102"/>
      <c r="B21" s="102"/>
      <c r="C21" s="102"/>
      <c r="D21" s="102" t="s">
        <v>172</v>
      </c>
      <c r="E21" s="102">
        <v>0.02</v>
      </c>
      <c r="F21" s="102">
        <v>0.02</v>
      </c>
      <c r="G21" s="102">
        <v>0.02</v>
      </c>
      <c r="H21" s="102">
        <v>0.02</v>
      </c>
      <c r="I21" s="102">
        <v>0.02</v>
      </c>
      <c r="J21" s="102">
        <v>0.02</v>
      </c>
      <c r="K21" s="102">
        <v>0.02</v>
      </c>
      <c r="L21" s="102">
        <v>0.02</v>
      </c>
      <c r="M21" s="102">
        <v>0.02</v>
      </c>
      <c r="N21" s="102">
        <v>0.02</v>
      </c>
      <c r="O21" s="102">
        <v>0.02</v>
      </c>
      <c r="P21" s="102">
        <v>0.02</v>
      </c>
      <c r="Q21" s="102">
        <v>0.02</v>
      </c>
      <c r="R21" s="102">
        <v>0.02</v>
      </c>
      <c r="S21" s="102">
        <v>0.02</v>
      </c>
      <c r="T21" s="102">
        <v>0.02</v>
      </c>
      <c r="U21" s="102">
        <v>0.02</v>
      </c>
      <c r="V21" s="102">
        <v>0.02</v>
      </c>
      <c r="W21" s="102">
        <v>0.02</v>
      </c>
      <c r="X21" s="102">
        <v>0.02</v>
      </c>
      <c r="Y21" s="102">
        <v>0.02</v>
      </c>
      <c r="Z21" s="102">
        <v>0.02</v>
      </c>
      <c r="AA21" s="102">
        <v>0.02</v>
      </c>
      <c r="AB21" s="102">
        <v>0.02</v>
      </c>
      <c r="AC21" s="102">
        <v>0.48</v>
      </c>
      <c r="AD21" s="102"/>
      <c r="AE21" s="102"/>
    </row>
    <row r="22" spans="1:31">
      <c r="A22" s="102"/>
      <c r="B22" s="102"/>
      <c r="C22" s="102" t="s">
        <v>178</v>
      </c>
      <c r="D22" s="102" t="s">
        <v>135</v>
      </c>
      <c r="E22" s="102">
        <v>0.02</v>
      </c>
      <c r="F22" s="102">
        <v>0.02</v>
      </c>
      <c r="G22" s="102">
        <v>0.02</v>
      </c>
      <c r="H22" s="102">
        <v>0.02</v>
      </c>
      <c r="I22" s="102">
        <v>0.02</v>
      </c>
      <c r="J22" s="102">
        <v>0.02</v>
      </c>
      <c r="K22" s="102">
        <v>0.02</v>
      </c>
      <c r="L22" s="102">
        <v>0.02</v>
      </c>
      <c r="M22" s="102">
        <v>0.15</v>
      </c>
      <c r="N22" s="102">
        <v>0.15</v>
      </c>
      <c r="O22" s="102">
        <v>0.2</v>
      </c>
      <c r="P22" s="102">
        <v>0.2</v>
      </c>
      <c r="Q22" s="102">
        <v>0.2</v>
      </c>
      <c r="R22" s="102">
        <v>0.1</v>
      </c>
      <c r="S22" s="102">
        <v>0.1</v>
      </c>
      <c r="T22" s="102">
        <v>0.02</v>
      </c>
      <c r="U22" s="102">
        <v>0.02</v>
      </c>
      <c r="V22" s="102">
        <v>0.02</v>
      </c>
      <c r="W22" s="102">
        <v>0.02</v>
      </c>
      <c r="X22" s="102">
        <v>0.02</v>
      </c>
      <c r="Y22" s="102">
        <v>0.02</v>
      </c>
      <c r="Z22" s="102">
        <v>0.02</v>
      </c>
      <c r="AA22" s="102">
        <v>0.02</v>
      </c>
      <c r="AB22" s="102">
        <v>0.02</v>
      </c>
      <c r="AC22" s="102">
        <v>1.44</v>
      </c>
      <c r="AD22" s="102">
        <v>8.16</v>
      </c>
      <c r="AE22" s="102"/>
    </row>
    <row r="23" spans="1:31">
      <c r="A23" s="102"/>
      <c r="B23" s="102"/>
      <c r="C23" s="102"/>
      <c r="D23" s="102" t="s">
        <v>172</v>
      </c>
      <c r="E23" s="102">
        <v>0.02</v>
      </c>
      <c r="F23" s="102">
        <v>0.02</v>
      </c>
      <c r="G23" s="102">
        <v>0.02</v>
      </c>
      <c r="H23" s="102">
        <v>0.02</v>
      </c>
      <c r="I23" s="102">
        <v>0.02</v>
      </c>
      <c r="J23" s="102">
        <v>0.02</v>
      </c>
      <c r="K23" s="102">
        <v>0.02</v>
      </c>
      <c r="L23" s="102">
        <v>0.02</v>
      </c>
      <c r="M23" s="102">
        <v>0.02</v>
      </c>
      <c r="N23" s="102">
        <v>0.02</v>
      </c>
      <c r="O23" s="102">
        <v>0.02</v>
      </c>
      <c r="P23" s="102">
        <v>0.02</v>
      </c>
      <c r="Q23" s="102">
        <v>0.02</v>
      </c>
      <c r="R23" s="102">
        <v>0.02</v>
      </c>
      <c r="S23" s="102">
        <v>0.02</v>
      </c>
      <c r="T23" s="102">
        <v>0.02</v>
      </c>
      <c r="U23" s="102">
        <v>0.02</v>
      </c>
      <c r="V23" s="102">
        <v>0.02</v>
      </c>
      <c r="W23" s="102">
        <v>0.02</v>
      </c>
      <c r="X23" s="102">
        <v>0.02</v>
      </c>
      <c r="Y23" s="102">
        <v>0.02</v>
      </c>
      <c r="Z23" s="102">
        <v>0.02</v>
      </c>
      <c r="AA23" s="102">
        <v>0.02</v>
      </c>
      <c r="AB23" s="102">
        <v>0.02</v>
      </c>
      <c r="AC23" s="102">
        <v>0.48</v>
      </c>
      <c r="AD23" s="102"/>
      <c r="AE23" s="102"/>
    </row>
    <row r="24" spans="1:31">
      <c r="A24" s="102"/>
      <c r="B24" s="102"/>
      <c r="C24" s="102" t="s">
        <v>118</v>
      </c>
      <c r="D24" s="102" t="s">
        <v>135</v>
      </c>
      <c r="E24" s="102">
        <v>0.02</v>
      </c>
      <c r="F24" s="102">
        <v>0.02</v>
      </c>
      <c r="G24" s="102">
        <v>0.02</v>
      </c>
      <c r="H24" s="102">
        <v>0.02</v>
      </c>
      <c r="I24" s="102">
        <v>0.02</v>
      </c>
      <c r="J24" s="102">
        <v>0.02</v>
      </c>
      <c r="K24" s="102">
        <v>0.02</v>
      </c>
      <c r="L24" s="102">
        <v>0.02</v>
      </c>
      <c r="M24" s="102">
        <v>0.15</v>
      </c>
      <c r="N24" s="102">
        <v>0.15</v>
      </c>
      <c r="O24" s="102">
        <v>0.2</v>
      </c>
      <c r="P24" s="102">
        <v>0.2</v>
      </c>
      <c r="Q24" s="102">
        <v>0.2</v>
      </c>
      <c r="R24" s="102">
        <v>0.1</v>
      </c>
      <c r="S24" s="102">
        <v>0.1</v>
      </c>
      <c r="T24" s="102">
        <v>0.02</v>
      </c>
      <c r="U24" s="102">
        <v>0.02</v>
      </c>
      <c r="V24" s="102">
        <v>0.02</v>
      </c>
      <c r="W24" s="102">
        <v>0.02</v>
      </c>
      <c r="X24" s="102">
        <v>0.02</v>
      </c>
      <c r="Y24" s="102">
        <v>0.02</v>
      </c>
      <c r="Z24" s="102">
        <v>0.02</v>
      </c>
      <c r="AA24" s="102">
        <v>0.02</v>
      </c>
      <c r="AB24" s="102">
        <v>0.02</v>
      </c>
      <c r="AC24" s="102">
        <v>1.44</v>
      </c>
      <c r="AD24" s="102">
        <v>8.16</v>
      </c>
      <c r="AE24" s="102"/>
    </row>
    <row r="25" spans="1:31">
      <c r="A25" s="102"/>
      <c r="B25" s="102"/>
      <c r="C25" s="102"/>
      <c r="D25" s="102" t="s">
        <v>172</v>
      </c>
      <c r="E25" s="102">
        <v>0.02</v>
      </c>
      <c r="F25" s="102">
        <v>0.02</v>
      </c>
      <c r="G25" s="102">
        <v>0.02</v>
      </c>
      <c r="H25" s="102">
        <v>0.02</v>
      </c>
      <c r="I25" s="102">
        <v>0.02</v>
      </c>
      <c r="J25" s="102">
        <v>0.02</v>
      </c>
      <c r="K25" s="102">
        <v>0.02</v>
      </c>
      <c r="L25" s="102">
        <v>0.02</v>
      </c>
      <c r="M25" s="102">
        <v>0.02</v>
      </c>
      <c r="N25" s="102">
        <v>0.02</v>
      </c>
      <c r="O25" s="102">
        <v>0.02</v>
      </c>
      <c r="P25" s="102">
        <v>0.02</v>
      </c>
      <c r="Q25" s="102">
        <v>0.02</v>
      </c>
      <c r="R25" s="102">
        <v>0.02</v>
      </c>
      <c r="S25" s="102">
        <v>0.02</v>
      </c>
      <c r="T25" s="102">
        <v>0.02</v>
      </c>
      <c r="U25" s="102">
        <v>0.02</v>
      </c>
      <c r="V25" s="102">
        <v>0.02</v>
      </c>
      <c r="W25" s="102">
        <v>0.02</v>
      </c>
      <c r="X25" s="102">
        <v>0.02</v>
      </c>
      <c r="Y25" s="102">
        <v>0.02</v>
      </c>
      <c r="Z25" s="102">
        <v>0.02</v>
      </c>
      <c r="AA25" s="102">
        <v>0.02</v>
      </c>
      <c r="AB25" s="102">
        <v>0.02</v>
      </c>
      <c r="AC25" s="102">
        <v>0.48</v>
      </c>
      <c r="AD25" s="102"/>
      <c r="AE25" s="102"/>
    </row>
    <row r="26" spans="1:31">
      <c r="A26" s="102" t="s">
        <v>91</v>
      </c>
      <c r="B26" s="102" t="s">
        <v>117</v>
      </c>
      <c r="C26" s="102" t="s">
        <v>179</v>
      </c>
      <c r="D26" s="102" t="s">
        <v>135</v>
      </c>
      <c r="E26" s="102">
        <v>0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102">
        <v>0.75</v>
      </c>
      <c r="N26" s="102">
        <v>0.75</v>
      </c>
      <c r="O26" s="102">
        <v>0.75</v>
      </c>
      <c r="P26" s="102">
        <v>0.75</v>
      </c>
      <c r="Q26" s="102">
        <v>0.75</v>
      </c>
      <c r="R26" s="102">
        <v>0.75</v>
      </c>
      <c r="S26" s="102">
        <v>0.75</v>
      </c>
      <c r="T26" s="102">
        <v>0.75</v>
      </c>
      <c r="U26" s="102">
        <v>0.15</v>
      </c>
      <c r="V26" s="102">
        <v>0.15</v>
      </c>
      <c r="W26" s="102">
        <v>0.15</v>
      </c>
      <c r="X26" s="102">
        <v>0.15</v>
      </c>
      <c r="Y26" s="102">
        <v>0.15</v>
      </c>
      <c r="Z26" s="102">
        <v>0</v>
      </c>
      <c r="AA26" s="102">
        <v>0</v>
      </c>
      <c r="AB26" s="102">
        <v>0</v>
      </c>
      <c r="AC26" s="102">
        <v>6.75</v>
      </c>
      <c r="AD26" s="102">
        <v>33.75</v>
      </c>
      <c r="AE26" s="102">
        <v>1444.39</v>
      </c>
    </row>
    <row r="27" spans="1:31">
      <c r="A27" s="102"/>
      <c r="B27" s="102"/>
      <c r="C27" s="102"/>
      <c r="D27" s="102" t="s">
        <v>172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0</v>
      </c>
      <c r="S27" s="102">
        <v>0</v>
      </c>
      <c r="T27" s="102">
        <v>0</v>
      </c>
      <c r="U27" s="102">
        <v>0</v>
      </c>
      <c r="V27" s="102">
        <v>0</v>
      </c>
      <c r="W27" s="102">
        <v>0</v>
      </c>
      <c r="X27" s="102">
        <v>0</v>
      </c>
      <c r="Y27" s="102">
        <v>0</v>
      </c>
      <c r="Z27" s="102">
        <v>0</v>
      </c>
      <c r="AA27" s="102">
        <v>0</v>
      </c>
      <c r="AB27" s="102">
        <v>0</v>
      </c>
      <c r="AC27" s="102">
        <v>0</v>
      </c>
      <c r="AD27" s="102"/>
      <c r="AE27" s="102"/>
    </row>
    <row r="28" spans="1:31">
      <c r="A28" s="102"/>
      <c r="B28" s="102"/>
      <c r="C28" s="102" t="s">
        <v>180</v>
      </c>
      <c r="D28" s="102" t="s">
        <v>135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0</v>
      </c>
      <c r="M28" s="102">
        <v>0.15</v>
      </c>
      <c r="N28" s="102">
        <v>0.15</v>
      </c>
      <c r="O28" s="102">
        <v>0.15</v>
      </c>
      <c r="P28" s="102">
        <v>0.15</v>
      </c>
      <c r="Q28" s="102">
        <v>0.15</v>
      </c>
      <c r="R28" s="102">
        <v>0.15</v>
      </c>
      <c r="S28" s="102">
        <v>0.15</v>
      </c>
      <c r="T28" s="102">
        <v>0.15</v>
      </c>
      <c r="U28" s="102">
        <v>0.15</v>
      </c>
      <c r="V28" s="102">
        <v>0.15</v>
      </c>
      <c r="W28" s="102">
        <v>0.15</v>
      </c>
      <c r="X28" s="102">
        <v>0.15</v>
      </c>
      <c r="Y28" s="102">
        <v>0.15</v>
      </c>
      <c r="Z28" s="102">
        <v>0</v>
      </c>
      <c r="AA28" s="102">
        <v>0</v>
      </c>
      <c r="AB28" s="102">
        <v>0</v>
      </c>
      <c r="AC28" s="102">
        <v>1.95</v>
      </c>
      <c r="AD28" s="102">
        <v>9.75</v>
      </c>
      <c r="AE28" s="102"/>
    </row>
    <row r="29" spans="1:31">
      <c r="A29" s="102"/>
      <c r="B29" s="102"/>
      <c r="C29" s="102"/>
      <c r="D29" s="102" t="s">
        <v>172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0</v>
      </c>
      <c r="M29" s="102">
        <v>0</v>
      </c>
      <c r="N29" s="102">
        <v>0</v>
      </c>
      <c r="O29" s="102">
        <v>0</v>
      </c>
      <c r="P29" s="102">
        <v>0</v>
      </c>
      <c r="Q29" s="102">
        <v>0</v>
      </c>
      <c r="R29" s="102">
        <v>0</v>
      </c>
      <c r="S29" s="102">
        <v>0</v>
      </c>
      <c r="T29" s="102">
        <v>0</v>
      </c>
      <c r="U29" s="102">
        <v>0</v>
      </c>
      <c r="V29" s="102">
        <v>0</v>
      </c>
      <c r="W29" s="102">
        <v>0</v>
      </c>
      <c r="X29" s="102">
        <v>0</v>
      </c>
      <c r="Y29" s="102">
        <v>0</v>
      </c>
      <c r="Z29" s="102">
        <v>0</v>
      </c>
      <c r="AA29" s="102">
        <v>0</v>
      </c>
      <c r="AB29" s="102">
        <v>0</v>
      </c>
      <c r="AC29" s="102">
        <v>0</v>
      </c>
      <c r="AD29" s="102"/>
      <c r="AE29" s="102"/>
    </row>
    <row r="30" spans="1:31">
      <c r="A30" s="102"/>
      <c r="B30" s="102"/>
      <c r="C30" s="102" t="s">
        <v>118</v>
      </c>
      <c r="D30" s="102" t="s">
        <v>135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0</v>
      </c>
      <c r="M30" s="102">
        <v>0.75</v>
      </c>
      <c r="N30" s="102">
        <v>0.75</v>
      </c>
      <c r="O30" s="102">
        <v>0.75</v>
      </c>
      <c r="P30" s="102">
        <v>0.75</v>
      </c>
      <c r="Q30" s="102">
        <v>0.75</v>
      </c>
      <c r="R30" s="102">
        <v>0.75</v>
      </c>
      <c r="S30" s="102">
        <v>0.75</v>
      </c>
      <c r="T30" s="102">
        <v>0.75</v>
      </c>
      <c r="U30" s="102">
        <v>0.15</v>
      </c>
      <c r="V30" s="102">
        <v>0.15</v>
      </c>
      <c r="W30" s="102">
        <v>0.15</v>
      </c>
      <c r="X30" s="102">
        <v>0.15</v>
      </c>
      <c r="Y30" s="102">
        <v>0.15</v>
      </c>
      <c r="Z30" s="102">
        <v>0</v>
      </c>
      <c r="AA30" s="102">
        <v>0</v>
      </c>
      <c r="AB30" s="102">
        <v>0</v>
      </c>
      <c r="AC30" s="102">
        <v>6.75</v>
      </c>
      <c r="AD30" s="102">
        <v>33.75</v>
      </c>
      <c r="AE30" s="102"/>
    </row>
    <row r="31" spans="1:31">
      <c r="A31" s="102"/>
      <c r="B31" s="102"/>
      <c r="C31" s="102"/>
      <c r="D31" s="102" t="s">
        <v>172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</v>
      </c>
      <c r="N31" s="102">
        <v>0</v>
      </c>
      <c r="O31" s="102">
        <v>0</v>
      </c>
      <c r="P31" s="102">
        <v>0</v>
      </c>
      <c r="Q31" s="102">
        <v>0</v>
      </c>
      <c r="R31" s="102">
        <v>0</v>
      </c>
      <c r="S31" s="102">
        <v>0</v>
      </c>
      <c r="T31" s="102">
        <v>0</v>
      </c>
      <c r="U31" s="102">
        <v>0</v>
      </c>
      <c r="V31" s="102">
        <v>0</v>
      </c>
      <c r="W31" s="102">
        <v>0</v>
      </c>
      <c r="X31" s="102">
        <v>0</v>
      </c>
      <c r="Y31" s="102">
        <v>0</v>
      </c>
      <c r="Z31" s="102">
        <v>0</v>
      </c>
      <c r="AA31" s="102">
        <v>0</v>
      </c>
      <c r="AB31" s="102">
        <v>0</v>
      </c>
      <c r="AC31" s="102">
        <v>0</v>
      </c>
      <c r="AD31" s="102"/>
      <c r="AE31" s="102"/>
    </row>
    <row r="32" spans="1:31">
      <c r="A32" s="102" t="s">
        <v>157</v>
      </c>
      <c r="B32" s="102" t="s">
        <v>117</v>
      </c>
      <c r="C32" s="102" t="s">
        <v>177</v>
      </c>
      <c r="D32" s="102" t="s">
        <v>135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0.75</v>
      </c>
      <c r="N32" s="102">
        <v>0.75</v>
      </c>
      <c r="O32" s="102">
        <v>0.75</v>
      </c>
      <c r="P32" s="102">
        <v>0.75</v>
      </c>
      <c r="Q32" s="102">
        <v>0.75</v>
      </c>
      <c r="R32" s="102">
        <v>0.75</v>
      </c>
      <c r="S32" s="102">
        <v>0.75</v>
      </c>
      <c r="T32" s="102">
        <v>0.75</v>
      </c>
      <c r="U32" s="102">
        <v>0.75</v>
      </c>
      <c r="V32" s="102">
        <v>0.75</v>
      </c>
      <c r="W32" s="102">
        <v>0.75</v>
      </c>
      <c r="X32" s="102">
        <v>0.75</v>
      </c>
      <c r="Y32" s="102">
        <v>0.75</v>
      </c>
      <c r="Z32" s="102">
        <v>0</v>
      </c>
      <c r="AA32" s="102">
        <v>0</v>
      </c>
      <c r="AB32" s="102">
        <v>0</v>
      </c>
      <c r="AC32" s="102">
        <v>9.75</v>
      </c>
      <c r="AD32" s="102">
        <v>48.75</v>
      </c>
      <c r="AE32" s="102">
        <v>2395.71</v>
      </c>
    </row>
    <row r="33" spans="1:31">
      <c r="A33" s="102"/>
      <c r="B33" s="102"/>
      <c r="C33" s="102"/>
      <c r="D33" s="102" t="s">
        <v>172</v>
      </c>
      <c r="E33" s="102">
        <v>0</v>
      </c>
      <c r="F33" s="102">
        <v>0</v>
      </c>
      <c r="G33" s="102">
        <v>0</v>
      </c>
      <c r="H33" s="102">
        <v>0</v>
      </c>
      <c r="I33" s="102">
        <v>0</v>
      </c>
      <c r="J33" s="102">
        <v>0</v>
      </c>
      <c r="K33" s="102">
        <v>0</v>
      </c>
      <c r="L33" s="102">
        <v>0</v>
      </c>
      <c r="M33" s="102">
        <v>0</v>
      </c>
      <c r="N33" s="102">
        <v>0</v>
      </c>
      <c r="O33" s="102">
        <v>0</v>
      </c>
      <c r="P33" s="102">
        <v>0</v>
      </c>
      <c r="Q33" s="102">
        <v>0</v>
      </c>
      <c r="R33" s="102">
        <v>0</v>
      </c>
      <c r="S33" s="102">
        <v>0</v>
      </c>
      <c r="T33" s="102">
        <v>0</v>
      </c>
      <c r="U33" s="102">
        <v>0</v>
      </c>
      <c r="V33" s="102">
        <v>0</v>
      </c>
      <c r="W33" s="102">
        <v>0</v>
      </c>
      <c r="X33" s="102">
        <v>0</v>
      </c>
      <c r="Y33" s="102">
        <v>0</v>
      </c>
      <c r="Z33" s="102">
        <v>0</v>
      </c>
      <c r="AA33" s="102">
        <v>0</v>
      </c>
      <c r="AB33" s="102">
        <v>0</v>
      </c>
      <c r="AC33" s="102">
        <v>0</v>
      </c>
      <c r="AD33" s="102"/>
      <c r="AE33" s="102"/>
    </row>
    <row r="34" spans="1:31">
      <c r="A34" s="102"/>
      <c r="B34" s="102"/>
      <c r="C34" s="102" t="s">
        <v>178</v>
      </c>
      <c r="D34" s="102" t="s">
        <v>135</v>
      </c>
      <c r="E34" s="102">
        <v>0</v>
      </c>
      <c r="F34" s="102">
        <v>0</v>
      </c>
      <c r="G34" s="102">
        <v>0</v>
      </c>
      <c r="H34" s="102">
        <v>0</v>
      </c>
      <c r="I34" s="102">
        <v>0</v>
      </c>
      <c r="J34" s="102">
        <v>0</v>
      </c>
      <c r="K34" s="102">
        <v>0</v>
      </c>
      <c r="L34" s="102">
        <v>0</v>
      </c>
      <c r="M34" s="102">
        <v>0.5</v>
      </c>
      <c r="N34" s="102">
        <v>0.5</v>
      </c>
      <c r="O34" s="102">
        <v>0.5</v>
      </c>
      <c r="P34" s="102">
        <v>0.5</v>
      </c>
      <c r="Q34" s="102">
        <v>0.5</v>
      </c>
      <c r="R34" s="102">
        <v>0.5</v>
      </c>
      <c r="S34" s="102">
        <v>0.5</v>
      </c>
      <c r="T34" s="102">
        <v>0.5</v>
      </c>
      <c r="U34" s="102">
        <v>0.5</v>
      </c>
      <c r="V34" s="102">
        <v>0.5</v>
      </c>
      <c r="W34" s="102">
        <v>0.5</v>
      </c>
      <c r="X34" s="102">
        <v>0.5</v>
      </c>
      <c r="Y34" s="102">
        <v>0.5</v>
      </c>
      <c r="Z34" s="102">
        <v>0</v>
      </c>
      <c r="AA34" s="102">
        <v>0</v>
      </c>
      <c r="AB34" s="102">
        <v>0</v>
      </c>
      <c r="AC34" s="102">
        <v>6.5</v>
      </c>
      <c r="AD34" s="102">
        <v>32.5</v>
      </c>
      <c r="AE34" s="102"/>
    </row>
    <row r="35" spans="1:31">
      <c r="A35" s="102"/>
      <c r="B35" s="102"/>
      <c r="C35" s="102"/>
      <c r="D35" s="102" t="s">
        <v>172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/>
      <c r="AE35" s="102"/>
    </row>
    <row r="36" spans="1:31">
      <c r="A36" s="102"/>
      <c r="B36" s="102"/>
      <c r="C36" s="102" t="s">
        <v>118</v>
      </c>
      <c r="D36" s="102" t="s">
        <v>135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0.75</v>
      </c>
      <c r="N36" s="102">
        <v>0.75</v>
      </c>
      <c r="O36" s="102">
        <v>0.75</v>
      </c>
      <c r="P36" s="102">
        <v>0.75</v>
      </c>
      <c r="Q36" s="102">
        <v>0.75</v>
      </c>
      <c r="R36" s="102">
        <v>0.75</v>
      </c>
      <c r="S36" s="102">
        <v>0.75</v>
      </c>
      <c r="T36" s="102">
        <v>0.75</v>
      </c>
      <c r="U36" s="102">
        <v>0.75</v>
      </c>
      <c r="V36" s="102">
        <v>0.75</v>
      </c>
      <c r="W36" s="102">
        <v>0.75</v>
      </c>
      <c r="X36" s="102">
        <v>0.75</v>
      </c>
      <c r="Y36" s="102">
        <v>0.75</v>
      </c>
      <c r="Z36" s="102">
        <v>0</v>
      </c>
      <c r="AA36" s="102">
        <v>0</v>
      </c>
      <c r="AB36" s="102">
        <v>0</v>
      </c>
      <c r="AC36" s="102">
        <v>9.75</v>
      </c>
      <c r="AD36" s="102">
        <v>48.75</v>
      </c>
      <c r="AE36" s="102"/>
    </row>
    <row r="37" spans="1:31">
      <c r="A37" s="102"/>
      <c r="B37" s="102"/>
      <c r="C37" s="102"/>
      <c r="D37" s="102" t="s">
        <v>172</v>
      </c>
      <c r="E37" s="102">
        <v>0</v>
      </c>
      <c r="F37" s="102">
        <v>0</v>
      </c>
      <c r="G37" s="102">
        <v>0</v>
      </c>
      <c r="H37" s="102">
        <v>0</v>
      </c>
      <c r="I37" s="102"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>
        <v>0</v>
      </c>
      <c r="R37" s="102">
        <v>0</v>
      </c>
      <c r="S37" s="102">
        <v>0</v>
      </c>
      <c r="T37" s="102">
        <v>0</v>
      </c>
      <c r="U37" s="102">
        <v>0</v>
      </c>
      <c r="V37" s="102">
        <v>0</v>
      </c>
      <c r="W37" s="102">
        <v>0</v>
      </c>
      <c r="X37" s="102">
        <v>0</v>
      </c>
      <c r="Y37" s="102">
        <v>0</v>
      </c>
      <c r="Z37" s="102">
        <v>0</v>
      </c>
      <c r="AA37" s="102">
        <v>0</v>
      </c>
      <c r="AB37" s="102">
        <v>0</v>
      </c>
      <c r="AC37" s="102">
        <v>0</v>
      </c>
      <c r="AD37" s="102"/>
      <c r="AE37" s="102"/>
    </row>
    <row r="38" spans="1:31">
      <c r="A38" s="102" t="s">
        <v>159</v>
      </c>
      <c r="B38" s="102" t="s">
        <v>117</v>
      </c>
      <c r="C38" s="102" t="s">
        <v>177</v>
      </c>
      <c r="D38" s="102" t="s">
        <v>135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102">
        <v>0.95</v>
      </c>
      <c r="N38" s="102">
        <v>0.95</v>
      </c>
      <c r="O38" s="102">
        <v>0.95</v>
      </c>
      <c r="P38" s="102">
        <v>0.95</v>
      </c>
      <c r="Q38" s="102">
        <v>0.95</v>
      </c>
      <c r="R38" s="102">
        <v>0.95</v>
      </c>
      <c r="S38" s="102">
        <v>0.95</v>
      </c>
      <c r="T38" s="102">
        <v>0.95</v>
      </c>
      <c r="U38" s="102">
        <v>0.95</v>
      </c>
      <c r="V38" s="102">
        <v>0.15</v>
      </c>
      <c r="W38" s="102">
        <v>0.15</v>
      </c>
      <c r="X38" s="102">
        <v>0.15</v>
      </c>
      <c r="Y38" s="102">
        <v>0.15</v>
      </c>
      <c r="Z38" s="102">
        <v>0</v>
      </c>
      <c r="AA38" s="102">
        <v>0</v>
      </c>
      <c r="AB38" s="102">
        <v>0</v>
      </c>
      <c r="AC38" s="102">
        <v>9.15</v>
      </c>
      <c r="AD38" s="102">
        <v>45.75</v>
      </c>
      <c r="AE38" s="102">
        <v>2203.29</v>
      </c>
    </row>
    <row r="39" spans="1:31">
      <c r="A39" s="102"/>
      <c r="B39" s="102"/>
      <c r="C39" s="102"/>
      <c r="D39" s="102" t="s">
        <v>172</v>
      </c>
      <c r="E39" s="102">
        <v>0</v>
      </c>
      <c r="F39" s="102">
        <v>0</v>
      </c>
      <c r="G39" s="102">
        <v>0</v>
      </c>
      <c r="H39" s="102">
        <v>0</v>
      </c>
      <c r="I39" s="102"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0</v>
      </c>
      <c r="S39" s="102">
        <v>0</v>
      </c>
      <c r="T39" s="102">
        <v>0</v>
      </c>
      <c r="U39" s="102">
        <v>0</v>
      </c>
      <c r="V39" s="102">
        <v>0</v>
      </c>
      <c r="W39" s="102">
        <v>0</v>
      </c>
      <c r="X39" s="102">
        <v>0</v>
      </c>
      <c r="Y39" s="102">
        <v>0</v>
      </c>
      <c r="Z39" s="102">
        <v>0</v>
      </c>
      <c r="AA39" s="102">
        <v>0</v>
      </c>
      <c r="AB39" s="102">
        <v>0</v>
      </c>
      <c r="AC39" s="102">
        <v>0</v>
      </c>
      <c r="AD39" s="102"/>
      <c r="AE39" s="102"/>
    </row>
    <row r="40" spans="1:31">
      <c r="A40" s="102"/>
      <c r="B40" s="102"/>
      <c r="C40" s="102" t="s">
        <v>178</v>
      </c>
      <c r="D40" s="102" t="s">
        <v>135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2">
        <v>0.5</v>
      </c>
      <c r="N40" s="102">
        <v>0.5</v>
      </c>
      <c r="O40" s="102">
        <v>0.5</v>
      </c>
      <c r="P40" s="102">
        <v>0.5</v>
      </c>
      <c r="Q40" s="102">
        <v>0.5</v>
      </c>
      <c r="R40" s="102">
        <v>0.5</v>
      </c>
      <c r="S40" s="102">
        <v>0.5</v>
      </c>
      <c r="T40" s="102">
        <v>0.5</v>
      </c>
      <c r="U40" s="102">
        <v>0.5</v>
      </c>
      <c r="V40" s="102">
        <v>0.15</v>
      </c>
      <c r="W40" s="102">
        <v>0.15</v>
      </c>
      <c r="X40" s="102">
        <v>0.15</v>
      </c>
      <c r="Y40" s="102">
        <v>0.15</v>
      </c>
      <c r="Z40" s="102">
        <v>0</v>
      </c>
      <c r="AA40" s="102">
        <v>0</v>
      </c>
      <c r="AB40" s="102">
        <v>0</v>
      </c>
      <c r="AC40" s="102">
        <v>5.0999999999999996</v>
      </c>
      <c r="AD40" s="102">
        <v>25.5</v>
      </c>
      <c r="AE40" s="102"/>
    </row>
    <row r="41" spans="1:31">
      <c r="A41" s="102"/>
      <c r="B41" s="102"/>
      <c r="C41" s="102"/>
      <c r="D41" s="102" t="s">
        <v>172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02">
        <v>0</v>
      </c>
      <c r="AA41" s="102">
        <v>0</v>
      </c>
      <c r="AB41" s="102">
        <v>0</v>
      </c>
      <c r="AC41" s="102">
        <v>0</v>
      </c>
      <c r="AD41" s="102"/>
      <c r="AE41" s="102"/>
    </row>
    <row r="42" spans="1:31">
      <c r="A42" s="102"/>
      <c r="B42" s="102"/>
      <c r="C42" s="102" t="s">
        <v>118</v>
      </c>
      <c r="D42" s="102" t="s">
        <v>135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0.95</v>
      </c>
      <c r="N42" s="102">
        <v>0.95</v>
      </c>
      <c r="O42" s="102">
        <v>0.95</v>
      </c>
      <c r="P42" s="102">
        <v>0.95</v>
      </c>
      <c r="Q42" s="102">
        <v>0.95</v>
      </c>
      <c r="R42" s="102">
        <v>0.95</v>
      </c>
      <c r="S42" s="102">
        <v>0.95</v>
      </c>
      <c r="T42" s="102">
        <v>0.95</v>
      </c>
      <c r="U42" s="102">
        <v>0.95</v>
      </c>
      <c r="V42" s="102">
        <v>0.15</v>
      </c>
      <c r="W42" s="102">
        <v>0.15</v>
      </c>
      <c r="X42" s="102">
        <v>0.15</v>
      </c>
      <c r="Y42" s="102">
        <v>0.15</v>
      </c>
      <c r="Z42" s="102">
        <v>0</v>
      </c>
      <c r="AA42" s="102">
        <v>0</v>
      </c>
      <c r="AB42" s="102">
        <v>0</v>
      </c>
      <c r="AC42" s="102">
        <v>9.15</v>
      </c>
      <c r="AD42" s="102">
        <v>45.75</v>
      </c>
      <c r="AE42" s="102"/>
    </row>
    <row r="43" spans="1:31">
      <c r="A43" s="102"/>
      <c r="B43" s="102"/>
      <c r="C43" s="102"/>
      <c r="D43" s="102" t="s">
        <v>172</v>
      </c>
      <c r="E43" s="102">
        <v>0</v>
      </c>
      <c r="F43" s="102">
        <v>0</v>
      </c>
      <c r="G43" s="102">
        <v>0</v>
      </c>
      <c r="H43" s="102">
        <v>0</v>
      </c>
      <c r="I43" s="102">
        <v>0</v>
      </c>
      <c r="J43" s="102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0</v>
      </c>
      <c r="R43" s="102">
        <v>0</v>
      </c>
      <c r="S43" s="102">
        <v>0</v>
      </c>
      <c r="T43" s="102">
        <v>0</v>
      </c>
      <c r="U43" s="102">
        <v>0</v>
      </c>
      <c r="V43" s="102">
        <v>0</v>
      </c>
      <c r="W43" s="102">
        <v>0</v>
      </c>
      <c r="X43" s="102">
        <v>0</v>
      </c>
      <c r="Y43" s="102">
        <v>0</v>
      </c>
      <c r="Z43" s="102">
        <v>0</v>
      </c>
      <c r="AA43" s="102">
        <v>0</v>
      </c>
      <c r="AB43" s="102">
        <v>0</v>
      </c>
      <c r="AC43" s="102">
        <v>0</v>
      </c>
      <c r="AD43" s="102"/>
      <c r="AE43" s="102"/>
    </row>
    <row r="44" spans="1:31">
      <c r="A44" s="102" t="s">
        <v>160</v>
      </c>
      <c r="B44" s="102" t="s">
        <v>117</v>
      </c>
      <c r="C44" s="102" t="s">
        <v>177</v>
      </c>
      <c r="D44" s="102" t="s">
        <v>135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0.35</v>
      </c>
      <c r="N44" s="102">
        <v>0.35</v>
      </c>
      <c r="O44" s="102">
        <v>0.35</v>
      </c>
      <c r="P44" s="102">
        <v>0.35</v>
      </c>
      <c r="Q44" s="102">
        <v>0.35</v>
      </c>
      <c r="R44" s="102">
        <v>0.35</v>
      </c>
      <c r="S44" s="102">
        <v>0.35</v>
      </c>
      <c r="T44" s="102">
        <v>0.35</v>
      </c>
      <c r="U44" s="102">
        <v>0.95</v>
      </c>
      <c r="V44" s="102">
        <v>0.95</v>
      </c>
      <c r="W44" s="102">
        <v>0.95</v>
      </c>
      <c r="X44" s="102">
        <v>0.95</v>
      </c>
      <c r="Y44" s="102">
        <v>0.95</v>
      </c>
      <c r="Z44" s="102">
        <v>0</v>
      </c>
      <c r="AA44" s="102">
        <v>0</v>
      </c>
      <c r="AB44" s="102">
        <v>0</v>
      </c>
      <c r="AC44" s="102">
        <v>7.55</v>
      </c>
      <c r="AD44" s="102">
        <v>37.75</v>
      </c>
      <c r="AE44" s="102">
        <v>1833.39</v>
      </c>
    </row>
    <row r="45" spans="1:31">
      <c r="A45" s="102"/>
      <c r="B45" s="102"/>
      <c r="C45" s="102"/>
      <c r="D45" s="102" t="s">
        <v>172</v>
      </c>
      <c r="E45" s="102">
        <v>0</v>
      </c>
      <c r="F45" s="102">
        <v>0</v>
      </c>
      <c r="G45" s="102">
        <v>0</v>
      </c>
      <c r="H45" s="102">
        <v>0</v>
      </c>
      <c r="I45" s="102">
        <v>0</v>
      </c>
      <c r="J45" s="102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2">
        <v>0</v>
      </c>
      <c r="Q45" s="102">
        <v>0</v>
      </c>
      <c r="R45" s="102">
        <v>0</v>
      </c>
      <c r="S45" s="102">
        <v>0</v>
      </c>
      <c r="T45" s="102">
        <v>0</v>
      </c>
      <c r="U45" s="102">
        <v>0</v>
      </c>
      <c r="V45" s="102">
        <v>0</v>
      </c>
      <c r="W45" s="102">
        <v>0</v>
      </c>
      <c r="X45" s="102">
        <v>0</v>
      </c>
      <c r="Y45" s="102">
        <v>0</v>
      </c>
      <c r="Z45" s="102">
        <v>0</v>
      </c>
      <c r="AA45" s="102">
        <v>0</v>
      </c>
      <c r="AB45" s="102">
        <v>0</v>
      </c>
      <c r="AC45" s="102">
        <v>0</v>
      </c>
      <c r="AD45" s="102"/>
      <c r="AE45" s="102"/>
    </row>
    <row r="46" spans="1:31">
      <c r="A46" s="102"/>
      <c r="B46" s="102"/>
      <c r="C46" s="102" t="s">
        <v>178</v>
      </c>
      <c r="D46" s="102" t="s">
        <v>135</v>
      </c>
      <c r="E46" s="102">
        <v>0</v>
      </c>
      <c r="F46" s="102">
        <v>0</v>
      </c>
      <c r="G46" s="102">
        <v>0</v>
      </c>
      <c r="H46" s="102">
        <v>0</v>
      </c>
      <c r="I46" s="102">
        <v>0</v>
      </c>
      <c r="J46" s="102">
        <v>0</v>
      </c>
      <c r="K46" s="102">
        <v>0</v>
      </c>
      <c r="L46" s="102">
        <v>0</v>
      </c>
      <c r="M46" s="102">
        <v>0.35</v>
      </c>
      <c r="N46" s="102">
        <v>0.35</v>
      </c>
      <c r="O46" s="102">
        <v>0.35</v>
      </c>
      <c r="P46" s="102">
        <v>0.35</v>
      </c>
      <c r="Q46" s="102">
        <v>0.35</v>
      </c>
      <c r="R46" s="102">
        <v>0.35</v>
      </c>
      <c r="S46" s="102">
        <v>0.35</v>
      </c>
      <c r="T46" s="102">
        <v>0.35</v>
      </c>
      <c r="U46" s="102">
        <v>0.35</v>
      </c>
      <c r="V46" s="102">
        <v>0.35</v>
      </c>
      <c r="W46" s="102">
        <v>0.35</v>
      </c>
      <c r="X46" s="102">
        <v>0.35</v>
      </c>
      <c r="Y46" s="102">
        <v>0.35</v>
      </c>
      <c r="Z46" s="102">
        <v>0</v>
      </c>
      <c r="AA46" s="102">
        <v>0</v>
      </c>
      <c r="AB46" s="102">
        <v>0</v>
      </c>
      <c r="AC46" s="102">
        <v>4.55</v>
      </c>
      <c r="AD46" s="102">
        <v>22.75</v>
      </c>
      <c r="AE46" s="102"/>
    </row>
    <row r="47" spans="1:31">
      <c r="A47" s="102"/>
      <c r="B47" s="102"/>
      <c r="C47" s="102"/>
      <c r="D47" s="102" t="s">
        <v>172</v>
      </c>
      <c r="E47" s="102">
        <v>0</v>
      </c>
      <c r="F47" s="102">
        <v>0</v>
      </c>
      <c r="G47" s="102">
        <v>0</v>
      </c>
      <c r="H47" s="102">
        <v>0</v>
      </c>
      <c r="I47" s="102">
        <v>0</v>
      </c>
      <c r="J47" s="102">
        <v>0</v>
      </c>
      <c r="K47" s="102">
        <v>0</v>
      </c>
      <c r="L47" s="102">
        <v>0</v>
      </c>
      <c r="M47" s="102">
        <v>0</v>
      </c>
      <c r="N47" s="102">
        <v>0</v>
      </c>
      <c r="O47" s="102">
        <v>0</v>
      </c>
      <c r="P47" s="102">
        <v>0</v>
      </c>
      <c r="Q47" s="102">
        <v>0</v>
      </c>
      <c r="R47" s="102">
        <v>0</v>
      </c>
      <c r="S47" s="102">
        <v>0</v>
      </c>
      <c r="T47" s="102">
        <v>0</v>
      </c>
      <c r="U47" s="102">
        <v>0</v>
      </c>
      <c r="V47" s="102">
        <v>0</v>
      </c>
      <c r="W47" s="102">
        <v>0</v>
      </c>
      <c r="X47" s="102">
        <v>0</v>
      </c>
      <c r="Y47" s="102">
        <v>0</v>
      </c>
      <c r="Z47" s="102">
        <v>0</v>
      </c>
      <c r="AA47" s="102">
        <v>0</v>
      </c>
      <c r="AB47" s="102">
        <v>0</v>
      </c>
      <c r="AC47" s="102">
        <v>0</v>
      </c>
      <c r="AD47" s="102"/>
      <c r="AE47" s="102"/>
    </row>
    <row r="48" spans="1:31">
      <c r="A48" s="102"/>
      <c r="B48" s="102"/>
      <c r="C48" s="102" t="s">
        <v>118</v>
      </c>
      <c r="D48" s="102" t="s">
        <v>135</v>
      </c>
      <c r="E48" s="102">
        <v>0</v>
      </c>
      <c r="F48" s="102">
        <v>0</v>
      </c>
      <c r="G48" s="102">
        <v>0</v>
      </c>
      <c r="H48" s="102">
        <v>0</v>
      </c>
      <c r="I48" s="102">
        <v>0</v>
      </c>
      <c r="J48" s="102">
        <v>0</v>
      </c>
      <c r="K48" s="102">
        <v>0</v>
      </c>
      <c r="L48" s="102">
        <v>0</v>
      </c>
      <c r="M48" s="102">
        <v>0.35</v>
      </c>
      <c r="N48" s="102">
        <v>0.35</v>
      </c>
      <c r="O48" s="102">
        <v>0.35</v>
      </c>
      <c r="P48" s="102">
        <v>0.35</v>
      </c>
      <c r="Q48" s="102">
        <v>0.35</v>
      </c>
      <c r="R48" s="102">
        <v>0.35</v>
      </c>
      <c r="S48" s="102">
        <v>0.35</v>
      </c>
      <c r="T48" s="102">
        <v>0.35</v>
      </c>
      <c r="U48" s="102">
        <v>0.95</v>
      </c>
      <c r="V48" s="102">
        <v>0.95</v>
      </c>
      <c r="W48" s="102">
        <v>0.95</v>
      </c>
      <c r="X48" s="102">
        <v>0.95</v>
      </c>
      <c r="Y48" s="102">
        <v>0.95</v>
      </c>
      <c r="Z48" s="102">
        <v>0</v>
      </c>
      <c r="AA48" s="102">
        <v>0</v>
      </c>
      <c r="AB48" s="102">
        <v>0</v>
      </c>
      <c r="AC48" s="102">
        <v>7.55</v>
      </c>
      <c r="AD48" s="102">
        <v>37.75</v>
      </c>
      <c r="AE48" s="102"/>
    </row>
    <row r="49" spans="1:31">
      <c r="A49" s="102"/>
      <c r="B49" s="102"/>
      <c r="C49" s="102"/>
      <c r="D49" s="102" t="s">
        <v>172</v>
      </c>
      <c r="E49" s="102">
        <v>0</v>
      </c>
      <c r="F49" s="102">
        <v>0</v>
      </c>
      <c r="G49" s="102">
        <v>0</v>
      </c>
      <c r="H49" s="102">
        <v>0</v>
      </c>
      <c r="I49" s="102">
        <v>0</v>
      </c>
      <c r="J49" s="102">
        <v>0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>
        <v>0</v>
      </c>
      <c r="R49" s="102">
        <v>0</v>
      </c>
      <c r="S49" s="102">
        <v>0</v>
      </c>
      <c r="T49" s="102">
        <v>0</v>
      </c>
      <c r="U49" s="102">
        <v>0</v>
      </c>
      <c r="V49" s="102">
        <v>0</v>
      </c>
      <c r="W49" s="102">
        <v>0</v>
      </c>
      <c r="X49" s="102">
        <v>0</v>
      </c>
      <c r="Y49" s="102">
        <v>0</v>
      </c>
      <c r="Z49" s="102">
        <v>0</v>
      </c>
      <c r="AA49" s="102">
        <v>0</v>
      </c>
      <c r="AB49" s="102">
        <v>0</v>
      </c>
      <c r="AC49" s="102">
        <v>0</v>
      </c>
      <c r="AD49" s="102"/>
      <c r="AE49" s="102"/>
    </row>
    <row r="50" spans="1:31">
      <c r="A50" s="102" t="s">
        <v>161</v>
      </c>
      <c r="B50" s="102" t="s">
        <v>117</v>
      </c>
      <c r="C50" s="102" t="s">
        <v>177</v>
      </c>
      <c r="D50" s="102" t="s">
        <v>135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0.95</v>
      </c>
      <c r="O50" s="102">
        <v>0.95</v>
      </c>
      <c r="P50" s="102">
        <v>0.95</v>
      </c>
      <c r="Q50" s="102">
        <v>0.95</v>
      </c>
      <c r="R50" s="102">
        <v>0.95</v>
      </c>
      <c r="S50" s="102">
        <v>0.95</v>
      </c>
      <c r="T50" s="102">
        <v>0.35</v>
      </c>
      <c r="U50" s="102">
        <v>0.35</v>
      </c>
      <c r="V50" s="102">
        <v>0.35</v>
      </c>
      <c r="W50" s="102">
        <v>0.35</v>
      </c>
      <c r="X50" s="102">
        <v>0.35</v>
      </c>
      <c r="Y50" s="102">
        <v>0</v>
      </c>
      <c r="Z50" s="102">
        <v>0</v>
      </c>
      <c r="AA50" s="102">
        <v>0</v>
      </c>
      <c r="AB50" s="102">
        <v>0</v>
      </c>
      <c r="AC50" s="102">
        <v>7.45</v>
      </c>
      <c r="AD50" s="102">
        <v>37.25</v>
      </c>
      <c r="AE50" s="102">
        <v>1692.57</v>
      </c>
    </row>
    <row r="51" spans="1:31">
      <c r="A51" s="102"/>
      <c r="B51" s="102"/>
      <c r="C51" s="102"/>
      <c r="D51" s="102" t="s">
        <v>172</v>
      </c>
      <c r="E51" s="102">
        <v>0</v>
      </c>
      <c r="F51" s="102">
        <v>0</v>
      </c>
      <c r="G51" s="102">
        <v>0</v>
      </c>
      <c r="H51" s="102">
        <v>0</v>
      </c>
      <c r="I51" s="102">
        <v>0</v>
      </c>
      <c r="J51" s="102">
        <v>0</v>
      </c>
      <c r="K51" s="102">
        <v>0</v>
      </c>
      <c r="L51" s="102">
        <v>0</v>
      </c>
      <c r="M51" s="102">
        <v>0</v>
      </c>
      <c r="N51" s="102">
        <v>0</v>
      </c>
      <c r="O51" s="102">
        <v>0</v>
      </c>
      <c r="P51" s="102">
        <v>0</v>
      </c>
      <c r="Q51" s="102">
        <v>0</v>
      </c>
      <c r="R51" s="102">
        <v>0</v>
      </c>
      <c r="S51" s="102">
        <v>0</v>
      </c>
      <c r="T51" s="102">
        <v>0</v>
      </c>
      <c r="U51" s="102">
        <v>0</v>
      </c>
      <c r="V51" s="102">
        <v>0</v>
      </c>
      <c r="W51" s="102">
        <v>0</v>
      </c>
      <c r="X51" s="102">
        <v>0</v>
      </c>
      <c r="Y51" s="102">
        <v>0</v>
      </c>
      <c r="Z51" s="102">
        <v>0</v>
      </c>
      <c r="AA51" s="102">
        <v>0</v>
      </c>
      <c r="AB51" s="102">
        <v>0</v>
      </c>
      <c r="AC51" s="102">
        <v>0</v>
      </c>
      <c r="AD51" s="102"/>
      <c r="AE51" s="102"/>
    </row>
    <row r="52" spans="1:31">
      <c r="A52" s="102"/>
      <c r="B52" s="102"/>
      <c r="C52" s="102" t="s">
        <v>178</v>
      </c>
      <c r="D52" s="102" t="s">
        <v>135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0.15</v>
      </c>
      <c r="O52" s="102">
        <v>0.15</v>
      </c>
      <c r="P52" s="102">
        <v>0.15</v>
      </c>
      <c r="Q52" s="102">
        <v>0.15</v>
      </c>
      <c r="R52" s="102">
        <v>0.15</v>
      </c>
      <c r="S52" s="102">
        <v>0.15</v>
      </c>
      <c r="T52" s="102">
        <v>0.15</v>
      </c>
      <c r="U52" s="102">
        <v>0.15</v>
      </c>
      <c r="V52" s="102">
        <v>0.35</v>
      </c>
      <c r="W52" s="102">
        <v>0.35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1.9</v>
      </c>
      <c r="AD52" s="102">
        <v>9.5</v>
      </c>
      <c r="AE52" s="102"/>
    </row>
    <row r="53" spans="1:31">
      <c r="A53" s="102"/>
      <c r="B53" s="102"/>
      <c r="C53" s="102"/>
      <c r="D53" s="102" t="s">
        <v>172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/>
      <c r="AE53" s="102"/>
    </row>
    <row r="54" spans="1:31">
      <c r="A54" s="102"/>
      <c r="B54" s="102"/>
      <c r="C54" s="102" t="s">
        <v>118</v>
      </c>
      <c r="D54" s="102" t="s">
        <v>135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0</v>
      </c>
      <c r="L54" s="102">
        <v>0</v>
      </c>
      <c r="M54" s="102">
        <v>0</v>
      </c>
      <c r="N54" s="102">
        <v>0.95</v>
      </c>
      <c r="O54" s="102">
        <v>0.95</v>
      </c>
      <c r="P54" s="102">
        <v>0.95</v>
      </c>
      <c r="Q54" s="102">
        <v>0.95</v>
      </c>
      <c r="R54" s="102">
        <v>0.95</v>
      </c>
      <c r="S54" s="102">
        <v>0.95</v>
      </c>
      <c r="T54" s="102">
        <v>0.35</v>
      </c>
      <c r="U54" s="102">
        <v>0.35</v>
      </c>
      <c r="V54" s="102">
        <v>0.35</v>
      </c>
      <c r="W54" s="102">
        <v>0.35</v>
      </c>
      <c r="X54" s="102">
        <v>0.35</v>
      </c>
      <c r="Y54" s="102">
        <v>0</v>
      </c>
      <c r="Z54" s="102">
        <v>0</v>
      </c>
      <c r="AA54" s="102">
        <v>0</v>
      </c>
      <c r="AB54" s="102">
        <v>0</v>
      </c>
      <c r="AC54" s="102">
        <v>7.45</v>
      </c>
      <c r="AD54" s="102">
        <v>37.25</v>
      </c>
      <c r="AE54" s="102"/>
    </row>
    <row r="55" spans="1:31">
      <c r="A55" s="102"/>
      <c r="B55" s="102"/>
      <c r="C55" s="102"/>
      <c r="D55" s="102" t="s">
        <v>172</v>
      </c>
      <c r="E55" s="102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0</v>
      </c>
      <c r="K55" s="102">
        <v>0</v>
      </c>
      <c r="L55" s="102">
        <v>0</v>
      </c>
      <c r="M55" s="102">
        <v>0</v>
      </c>
      <c r="N55" s="102">
        <v>0</v>
      </c>
      <c r="O55" s="102">
        <v>0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  <c r="U55" s="102">
        <v>0</v>
      </c>
      <c r="V55" s="102">
        <v>0</v>
      </c>
      <c r="W55" s="102">
        <v>0</v>
      </c>
      <c r="X55" s="102">
        <v>0</v>
      </c>
      <c r="Y55" s="102">
        <v>0</v>
      </c>
      <c r="Z55" s="102">
        <v>0</v>
      </c>
      <c r="AA55" s="102">
        <v>0</v>
      </c>
      <c r="AB55" s="102">
        <v>0</v>
      </c>
      <c r="AC55" s="102">
        <v>0</v>
      </c>
      <c r="AD55" s="102"/>
      <c r="AE55" s="102"/>
    </row>
    <row r="56" spans="1:31">
      <c r="A56" s="102" t="s">
        <v>112</v>
      </c>
      <c r="B56" s="102" t="s">
        <v>117</v>
      </c>
      <c r="C56" s="102" t="s">
        <v>118</v>
      </c>
      <c r="D56" s="102" t="s">
        <v>119</v>
      </c>
      <c r="E56" s="102">
        <v>1</v>
      </c>
      <c r="F56" s="102">
        <v>1</v>
      </c>
      <c r="G56" s="102">
        <v>1</v>
      </c>
      <c r="H56" s="102">
        <v>1</v>
      </c>
      <c r="I56" s="102">
        <v>1</v>
      </c>
      <c r="J56" s="102">
        <v>1</v>
      </c>
      <c r="K56" s="102">
        <v>1</v>
      </c>
      <c r="L56" s="102">
        <v>0.5</v>
      </c>
      <c r="M56" s="102">
        <v>0.5</v>
      </c>
      <c r="N56" s="102">
        <v>0.5</v>
      </c>
      <c r="O56" s="102">
        <v>0.5</v>
      </c>
      <c r="P56" s="102">
        <v>0.5</v>
      </c>
      <c r="Q56" s="102">
        <v>0.5</v>
      </c>
      <c r="R56" s="102">
        <v>0.5</v>
      </c>
      <c r="S56" s="102">
        <v>0.5</v>
      </c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1</v>
      </c>
      <c r="AA56" s="102">
        <v>1</v>
      </c>
      <c r="AB56" s="102">
        <v>1</v>
      </c>
      <c r="AC56" s="102">
        <v>17</v>
      </c>
      <c r="AD56" s="102">
        <v>119</v>
      </c>
      <c r="AE56" s="102">
        <v>6205</v>
      </c>
    </row>
    <row r="57" spans="1:31">
      <c r="A57" s="102" t="s">
        <v>113</v>
      </c>
      <c r="B57" s="102" t="s">
        <v>117</v>
      </c>
      <c r="C57" s="102" t="s">
        <v>179</v>
      </c>
      <c r="D57" s="102" t="s">
        <v>135</v>
      </c>
      <c r="E57" s="102">
        <v>0.05</v>
      </c>
      <c r="F57" s="102">
        <v>0.05</v>
      </c>
      <c r="G57" s="102">
        <v>0.05</v>
      </c>
      <c r="H57" s="102">
        <v>0.05</v>
      </c>
      <c r="I57" s="102">
        <v>0.05</v>
      </c>
      <c r="J57" s="102">
        <v>0.05</v>
      </c>
      <c r="K57" s="102">
        <v>0.05</v>
      </c>
      <c r="L57" s="102">
        <v>0.1</v>
      </c>
      <c r="M57" s="102">
        <v>0.34</v>
      </c>
      <c r="N57" s="102">
        <v>0.6</v>
      </c>
      <c r="O57" s="102">
        <v>0.63</v>
      </c>
      <c r="P57" s="102">
        <v>0.72</v>
      </c>
      <c r="Q57" s="102">
        <v>0.79</v>
      </c>
      <c r="R57" s="102">
        <v>0.83</v>
      </c>
      <c r="S57" s="102">
        <v>0.61</v>
      </c>
      <c r="T57" s="102">
        <v>0.65</v>
      </c>
      <c r="U57" s="102">
        <v>0.1</v>
      </c>
      <c r="V57" s="102">
        <v>0.1</v>
      </c>
      <c r="W57" s="102">
        <v>0.19</v>
      </c>
      <c r="X57" s="102">
        <v>0.25</v>
      </c>
      <c r="Y57" s="102">
        <v>0.22</v>
      </c>
      <c r="Z57" s="102">
        <v>0.22</v>
      </c>
      <c r="AA57" s="102">
        <v>0.12</v>
      </c>
      <c r="AB57" s="102">
        <v>0.09</v>
      </c>
      <c r="AC57" s="102">
        <v>6.91</v>
      </c>
      <c r="AD57" s="102">
        <v>36.19</v>
      </c>
      <c r="AE57" s="102">
        <v>1599.88</v>
      </c>
    </row>
    <row r="58" spans="1:31">
      <c r="A58" s="102"/>
      <c r="B58" s="102"/>
      <c r="C58" s="102"/>
      <c r="D58" s="102" t="s">
        <v>143</v>
      </c>
      <c r="E58" s="102">
        <v>0.03</v>
      </c>
      <c r="F58" s="102">
        <v>0.03</v>
      </c>
      <c r="G58" s="102">
        <v>0.03</v>
      </c>
      <c r="H58" s="102">
        <v>0.03</v>
      </c>
      <c r="I58" s="102">
        <v>0.03</v>
      </c>
      <c r="J58" s="102">
        <v>0.03</v>
      </c>
      <c r="K58" s="102">
        <v>0.03</v>
      </c>
      <c r="L58" s="102">
        <v>0.03</v>
      </c>
      <c r="M58" s="102">
        <v>0.03</v>
      </c>
      <c r="N58" s="102">
        <v>0.05</v>
      </c>
      <c r="O58" s="102">
        <v>0.05</v>
      </c>
      <c r="P58" s="102">
        <v>0.05</v>
      </c>
      <c r="Q58" s="102">
        <v>0.05</v>
      </c>
      <c r="R58" s="102">
        <v>0.03</v>
      </c>
      <c r="S58" s="102">
        <v>0.03</v>
      </c>
      <c r="T58" s="102">
        <v>0.03</v>
      </c>
      <c r="U58" s="102">
        <v>0.03</v>
      </c>
      <c r="V58" s="102">
        <v>0.03</v>
      </c>
      <c r="W58" s="102">
        <v>0.03</v>
      </c>
      <c r="X58" s="102">
        <v>0.03</v>
      </c>
      <c r="Y58" s="102">
        <v>0.03</v>
      </c>
      <c r="Z58" s="102">
        <v>0.03</v>
      </c>
      <c r="AA58" s="102">
        <v>0.03</v>
      </c>
      <c r="AB58" s="102">
        <v>0.03</v>
      </c>
      <c r="AC58" s="102">
        <v>0.8</v>
      </c>
      <c r="AD58" s="102"/>
      <c r="AE58" s="102"/>
    </row>
    <row r="59" spans="1:31">
      <c r="A59" s="102"/>
      <c r="B59" s="102"/>
      <c r="C59" s="102"/>
      <c r="D59" s="102" t="s">
        <v>144</v>
      </c>
      <c r="E59" s="102">
        <v>0.03</v>
      </c>
      <c r="F59" s="102">
        <v>0.03</v>
      </c>
      <c r="G59" s="102">
        <v>0.03</v>
      </c>
      <c r="H59" s="102">
        <v>0.03</v>
      </c>
      <c r="I59" s="102">
        <v>0.03</v>
      </c>
      <c r="J59" s="102">
        <v>0.03</v>
      </c>
      <c r="K59" s="102">
        <v>0.03</v>
      </c>
      <c r="L59" s="102">
        <v>0.03</v>
      </c>
      <c r="M59" s="102">
        <v>0.05</v>
      </c>
      <c r="N59" s="102">
        <v>0.05</v>
      </c>
      <c r="O59" s="102">
        <v>0.05</v>
      </c>
      <c r="P59" s="102">
        <v>0.05</v>
      </c>
      <c r="Q59" s="102">
        <v>0.05</v>
      </c>
      <c r="R59" s="102">
        <v>0.05</v>
      </c>
      <c r="S59" s="102">
        <v>0.03</v>
      </c>
      <c r="T59" s="102">
        <v>0.03</v>
      </c>
      <c r="U59" s="102">
        <v>0.03</v>
      </c>
      <c r="V59" s="102">
        <v>0.03</v>
      </c>
      <c r="W59" s="102">
        <v>0.03</v>
      </c>
      <c r="X59" s="102">
        <v>0.03</v>
      </c>
      <c r="Y59" s="102">
        <v>0.03</v>
      </c>
      <c r="Z59" s="102">
        <v>0.03</v>
      </c>
      <c r="AA59" s="102">
        <v>0.03</v>
      </c>
      <c r="AB59" s="102">
        <v>0.03</v>
      </c>
      <c r="AC59" s="102">
        <v>0.84</v>
      </c>
      <c r="AD59" s="102"/>
      <c r="AE59" s="102"/>
    </row>
    <row r="60" spans="1:31">
      <c r="A60" s="102"/>
      <c r="B60" s="102"/>
      <c r="C60" s="102" t="s">
        <v>180</v>
      </c>
      <c r="D60" s="102" t="s">
        <v>135</v>
      </c>
      <c r="E60" s="102">
        <v>0.05</v>
      </c>
      <c r="F60" s="102">
        <v>0.05</v>
      </c>
      <c r="G60" s="102">
        <v>0.05</v>
      </c>
      <c r="H60" s="102">
        <v>0.05</v>
      </c>
      <c r="I60" s="102">
        <v>0.05</v>
      </c>
      <c r="J60" s="102">
        <v>0.05</v>
      </c>
      <c r="K60" s="102">
        <v>0.05</v>
      </c>
      <c r="L60" s="102">
        <v>0.1</v>
      </c>
      <c r="M60" s="102">
        <v>0.1</v>
      </c>
      <c r="N60" s="102">
        <v>0.1</v>
      </c>
      <c r="O60" s="102">
        <v>0.1</v>
      </c>
      <c r="P60" s="102">
        <v>0.1</v>
      </c>
      <c r="Q60" s="102">
        <v>0.1</v>
      </c>
      <c r="R60" s="102">
        <v>0.1</v>
      </c>
      <c r="S60" s="102">
        <v>0.1</v>
      </c>
      <c r="T60" s="102">
        <v>0.1</v>
      </c>
      <c r="U60" s="102">
        <v>0.1</v>
      </c>
      <c r="V60" s="102">
        <v>0.1</v>
      </c>
      <c r="W60" s="102">
        <v>0.19</v>
      </c>
      <c r="X60" s="102">
        <v>0.25</v>
      </c>
      <c r="Y60" s="102">
        <v>0.22</v>
      </c>
      <c r="Z60" s="102">
        <v>0.22</v>
      </c>
      <c r="AA60" s="102">
        <v>0.12</v>
      </c>
      <c r="AB60" s="102">
        <v>0.09</v>
      </c>
      <c r="AC60" s="102">
        <v>2.54</v>
      </c>
      <c r="AD60" s="102">
        <v>14.34</v>
      </c>
      <c r="AE60" s="102"/>
    </row>
    <row r="61" spans="1:31">
      <c r="A61" s="102"/>
      <c r="B61" s="102"/>
      <c r="C61" s="102"/>
      <c r="D61" s="102" t="s">
        <v>143</v>
      </c>
      <c r="E61" s="102">
        <v>0.03</v>
      </c>
      <c r="F61" s="102">
        <v>0.03</v>
      </c>
      <c r="G61" s="102">
        <v>0.03</v>
      </c>
      <c r="H61" s="102">
        <v>0.03</v>
      </c>
      <c r="I61" s="102">
        <v>0.03</v>
      </c>
      <c r="J61" s="102">
        <v>0.03</v>
      </c>
      <c r="K61" s="102">
        <v>0.03</v>
      </c>
      <c r="L61" s="102">
        <v>0.03</v>
      </c>
      <c r="M61" s="102">
        <v>0.03</v>
      </c>
      <c r="N61" s="102">
        <v>0.05</v>
      </c>
      <c r="O61" s="102">
        <v>0.05</v>
      </c>
      <c r="P61" s="102">
        <v>0.05</v>
      </c>
      <c r="Q61" s="102">
        <v>0.05</v>
      </c>
      <c r="R61" s="102">
        <v>0.03</v>
      </c>
      <c r="S61" s="102">
        <v>0.03</v>
      </c>
      <c r="T61" s="102">
        <v>0.03</v>
      </c>
      <c r="U61" s="102">
        <v>0.03</v>
      </c>
      <c r="V61" s="102">
        <v>0.03</v>
      </c>
      <c r="W61" s="102">
        <v>0.03</v>
      </c>
      <c r="X61" s="102">
        <v>0.03</v>
      </c>
      <c r="Y61" s="102">
        <v>0.03</v>
      </c>
      <c r="Z61" s="102">
        <v>0.03</v>
      </c>
      <c r="AA61" s="102">
        <v>0.03</v>
      </c>
      <c r="AB61" s="102">
        <v>0.03</v>
      </c>
      <c r="AC61" s="102">
        <v>0.8</v>
      </c>
      <c r="AD61" s="102"/>
      <c r="AE61" s="102"/>
    </row>
    <row r="62" spans="1:31">
      <c r="A62" s="102"/>
      <c r="B62" s="102"/>
      <c r="C62" s="102"/>
      <c r="D62" s="102" t="s">
        <v>144</v>
      </c>
      <c r="E62" s="102">
        <v>0.03</v>
      </c>
      <c r="F62" s="102">
        <v>0.03</v>
      </c>
      <c r="G62" s="102">
        <v>0.03</v>
      </c>
      <c r="H62" s="102">
        <v>0.03</v>
      </c>
      <c r="I62" s="102">
        <v>0.03</v>
      </c>
      <c r="J62" s="102">
        <v>0.03</v>
      </c>
      <c r="K62" s="102">
        <v>0.03</v>
      </c>
      <c r="L62" s="102">
        <v>0.03</v>
      </c>
      <c r="M62" s="102">
        <v>0.05</v>
      </c>
      <c r="N62" s="102">
        <v>0.05</v>
      </c>
      <c r="O62" s="102">
        <v>0.05</v>
      </c>
      <c r="P62" s="102">
        <v>0.05</v>
      </c>
      <c r="Q62" s="102">
        <v>0.05</v>
      </c>
      <c r="R62" s="102">
        <v>0.05</v>
      </c>
      <c r="S62" s="102">
        <v>0.03</v>
      </c>
      <c r="T62" s="102">
        <v>0.03</v>
      </c>
      <c r="U62" s="102">
        <v>0.03</v>
      </c>
      <c r="V62" s="102">
        <v>0.03</v>
      </c>
      <c r="W62" s="102">
        <v>0.03</v>
      </c>
      <c r="X62" s="102">
        <v>0.03</v>
      </c>
      <c r="Y62" s="102">
        <v>0.03</v>
      </c>
      <c r="Z62" s="102">
        <v>0.03</v>
      </c>
      <c r="AA62" s="102">
        <v>0.03</v>
      </c>
      <c r="AB62" s="102">
        <v>0.03</v>
      </c>
      <c r="AC62" s="102">
        <v>0.84</v>
      </c>
      <c r="AD62" s="102"/>
      <c r="AE62" s="102"/>
    </row>
    <row r="63" spans="1:31">
      <c r="A63" s="102"/>
      <c r="B63" s="102"/>
      <c r="C63" s="102" t="s">
        <v>118</v>
      </c>
      <c r="D63" s="102" t="s">
        <v>135</v>
      </c>
      <c r="E63" s="102">
        <v>0.05</v>
      </c>
      <c r="F63" s="102">
        <v>0.05</v>
      </c>
      <c r="G63" s="102">
        <v>0.05</v>
      </c>
      <c r="H63" s="102">
        <v>0.05</v>
      </c>
      <c r="I63" s="102">
        <v>0.05</v>
      </c>
      <c r="J63" s="102">
        <v>0.05</v>
      </c>
      <c r="K63" s="102">
        <v>0.05</v>
      </c>
      <c r="L63" s="102">
        <v>0.1</v>
      </c>
      <c r="M63" s="102">
        <v>0.34</v>
      </c>
      <c r="N63" s="102">
        <v>0.6</v>
      </c>
      <c r="O63" s="102">
        <v>0.63</v>
      </c>
      <c r="P63" s="102">
        <v>0.72</v>
      </c>
      <c r="Q63" s="102">
        <v>0.79</v>
      </c>
      <c r="R63" s="102">
        <v>0.83</v>
      </c>
      <c r="S63" s="102">
        <v>0.61</v>
      </c>
      <c r="T63" s="102">
        <v>0.65</v>
      </c>
      <c r="U63" s="102">
        <v>0.1</v>
      </c>
      <c r="V63" s="102">
        <v>0.1</v>
      </c>
      <c r="W63" s="102">
        <v>0.19</v>
      </c>
      <c r="X63" s="102">
        <v>0.25</v>
      </c>
      <c r="Y63" s="102">
        <v>0.22</v>
      </c>
      <c r="Z63" s="102">
        <v>0.22</v>
      </c>
      <c r="AA63" s="102">
        <v>0.12</v>
      </c>
      <c r="AB63" s="102">
        <v>0.09</v>
      </c>
      <c r="AC63" s="102">
        <v>6.91</v>
      </c>
      <c r="AD63" s="102">
        <v>36.19</v>
      </c>
      <c r="AE63" s="102"/>
    </row>
    <row r="64" spans="1:31">
      <c r="A64" s="102"/>
      <c r="B64" s="102"/>
      <c r="C64" s="102"/>
      <c r="D64" s="102" t="s">
        <v>143</v>
      </c>
      <c r="E64" s="102">
        <v>0.03</v>
      </c>
      <c r="F64" s="102">
        <v>0.03</v>
      </c>
      <c r="G64" s="102">
        <v>0.03</v>
      </c>
      <c r="H64" s="102">
        <v>0.03</v>
      </c>
      <c r="I64" s="102">
        <v>0.03</v>
      </c>
      <c r="J64" s="102">
        <v>0.03</v>
      </c>
      <c r="K64" s="102">
        <v>0.03</v>
      </c>
      <c r="L64" s="102">
        <v>0.03</v>
      </c>
      <c r="M64" s="102">
        <v>0.03</v>
      </c>
      <c r="N64" s="102">
        <v>0.05</v>
      </c>
      <c r="O64" s="102">
        <v>0.05</v>
      </c>
      <c r="P64" s="102">
        <v>0.05</v>
      </c>
      <c r="Q64" s="102">
        <v>0.05</v>
      </c>
      <c r="R64" s="102">
        <v>0.03</v>
      </c>
      <c r="S64" s="102">
        <v>0.03</v>
      </c>
      <c r="T64" s="102">
        <v>0.03</v>
      </c>
      <c r="U64" s="102">
        <v>0.03</v>
      </c>
      <c r="V64" s="102">
        <v>0.03</v>
      </c>
      <c r="W64" s="102">
        <v>0.03</v>
      </c>
      <c r="X64" s="102">
        <v>0.03</v>
      </c>
      <c r="Y64" s="102">
        <v>0.03</v>
      </c>
      <c r="Z64" s="102">
        <v>0.03</v>
      </c>
      <c r="AA64" s="102">
        <v>0.03</v>
      </c>
      <c r="AB64" s="102">
        <v>0.03</v>
      </c>
      <c r="AC64" s="102">
        <v>0.8</v>
      </c>
      <c r="AD64" s="102"/>
      <c r="AE64" s="102"/>
    </row>
    <row r="65" spans="1:31">
      <c r="A65" s="102"/>
      <c r="B65" s="102"/>
      <c r="C65" s="102"/>
      <c r="D65" s="102" t="s">
        <v>144</v>
      </c>
      <c r="E65" s="102">
        <v>0.03</v>
      </c>
      <c r="F65" s="102">
        <v>0.03</v>
      </c>
      <c r="G65" s="102">
        <v>0.03</v>
      </c>
      <c r="H65" s="102">
        <v>0.03</v>
      </c>
      <c r="I65" s="102">
        <v>0.03</v>
      </c>
      <c r="J65" s="102">
        <v>0.03</v>
      </c>
      <c r="K65" s="102">
        <v>0.03</v>
      </c>
      <c r="L65" s="102">
        <v>0.03</v>
      </c>
      <c r="M65" s="102">
        <v>0.05</v>
      </c>
      <c r="N65" s="102">
        <v>0.05</v>
      </c>
      <c r="O65" s="102">
        <v>0.05</v>
      </c>
      <c r="P65" s="102">
        <v>0.05</v>
      </c>
      <c r="Q65" s="102">
        <v>0.05</v>
      </c>
      <c r="R65" s="102">
        <v>0.05</v>
      </c>
      <c r="S65" s="102">
        <v>0.03</v>
      </c>
      <c r="T65" s="102">
        <v>0.03</v>
      </c>
      <c r="U65" s="102">
        <v>0.03</v>
      </c>
      <c r="V65" s="102">
        <v>0.03</v>
      </c>
      <c r="W65" s="102">
        <v>0.03</v>
      </c>
      <c r="X65" s="102">
        <v>0.03</v>
      </c>
      <c r="Y65" s="102">
        <v>0.03</v>
      </c>
      <c r="Z65" s="102">
        <v>0.03</v>
      </c>
      <c r="AA65" s="102">
        <v>0.03</v>
      </c>
      <c r="AB65" s="102">
        <v>0.03</v>
      </c>
      <c r="AC65" s="102">
        <v>0.84</v>
      </c>
      <c r="AD65" s="102"/>
      <c r="AE65" s="102"/>
    </row>
    <row r="66" spans="1:31">
      <c r="A66" s="102" t="s">
        <v>121</v>
      </c>
      <c r="B66" s="102" t="s">
        <v>122</v>
      </c>
      <c r="C66" s="102" t="s">
        <v>118</v>
      </c>
      <c r="D66" s="102" t="s">
        <v>119</v>
      </c>
      <c r="E66" s="102">
        <v>1</v>
      </c>
      <c r="F66" s="102">
        <v>1</v>
      </c>
      <c r="G66" s="102">
        <v>1</v>
      </c>
      <c r="H66" s="102">
        <v>1</v>
      </c>
      <c r="I66" s="102">
        <v>1</v>
      </c>
      <c r="J66" s="102">
        <v>1</v>
      </c>
      <c r="K66" s="102">
        <v>1</v>
      </c>
      <c r="L66" s="102">
        <v>1</v>
      </c>
      <c r="M66" s="102">
        <v>1</v>
      </c>
      <c r="N66" s="102">
        <v>1</v>
      </c>
      <c r="O66" s="102">
        <v>1</v>
      </c>
      <c r="P66" s="102">
        <v>1</v>
      </c>
      <c r="Q66" s="102">
        <v>1</v>
      </c>
      <c r="R66" s="102">
        <v>1</v>
      </c>
      <c r="S66" s="102">
        <v>1</v>
      </c>
      <c r="T66" s="102">
        <v>1</v>
      </c>
      <c r="U66" s="102">
        <v>1</v>
      </c>
      <c r="V66" s="102">
        <v>1</v>
      </c>
      <c r="W66" s="102">
        <v>1</v>
      </c>
      <c r="X66" s="102">
        <v>1</v>
      </c>
      <c r="Y66" s="102">
        <v>1</v>
      </c>
      <c r="Z66" s="102">
        <v>1</v>
      </c>
      <c r="AA66" s="102">
        <v>1</v>
      </c>
      <c r="AB66" s="102">
        <v>1</v>
      </c>
      <c r="AC66" s="102">
        <v>24</v>
      </c>
      <c r="AD66" s="102">
        <v>168</v>
      </c>
      <c r="AE66" s="102">
        <v>8760</v>
      </c>
    </row>
    <row r="67" spans="1:31">
      <c r="A67" s="102" t="s">
        <v>123</v>
      </c>
      <c r="B67" s="102" t="s">
        <v>122</v>
      </c>
      <c r="C67" s="102" t="s">
        <v>118</v>
      </c>
      <c r="D67" s="102" t="s">
        <v>119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0</v>
      </c>
      <c r="P67" s="102">
        <v>0</v>
      </c>
      <c r="Q67" s="102">
        <v>0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0</v>
      </c>
      <c r="X67" s="102">
        <v>0</v>
      </c>
      <c r="Y67" s="102">
        <v>0</v>
      </c>
      <c r="Z67" s="102">
        <v>0</v>
      </c>
      <c r="AA67" s="102">
        <v>0</v>
      </c>
      <c r="AB67" s="102">
        <v>0</v>
      </c>
      <c r="AC67" s="102">
        <v>0</v>
      </c>
      <c r="AD67" s="102">
        <v>0</v>
      </c>
      <c r="AE67" s="102">
        <v>0</v>
      </c>
    </row>
    <row r="68" spans="1:31">
      <c r="A68" s="102" t="s">
        <v>124</v>
      </c>
      <c r="B68" s="102" t="s">
        <v>117</v>
      </c>
      <c r="C68" s="102" t="s">
        <v>118</v>
      </c>
      <c r="D68" s="102" t="s">
        <v>119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</row>
    <row r="69" spans="1:31">
      <c r="A69" s="102" t="s">
        <v>125</v>
      </c>
      <c r="B69" s="102" t="s">
        <v>126</v>
      </c>
      <c r="C69" s="102" t="s">
        <v>118</v>
      </c>
      <c r="D69" s="102" t="s">
        <v>119</v>
      </c>
      <c r="E69" s="102">
        <v>0.2</v>
      </c>
      <c r="F69" s="102">
        <v>0.2</v>
      </c>
      <c r="G69" s="102">
        <v>0.2</v>
      </c>
      <c r="H69" s="102">
        <v>0.2</v>
      </c>
      <c r="I69" s="102">
        <v>0.2</v>
      </c>
      <c r="J69" s="102">
        <v>0.2</v>
      </c>
      <c r="K69" s="102">
        <v>0.2</v>
      </c>
      <c r="L69" s="102">
        <v>0.2</v>
      </c>
      <c r="M69" s="102">
        <v>0.2</v>
      </c>
      <c r="N69" s="102">
        <v>0.2</v>
      </c>
      <c r="O69" s="102">
        <v>0.2</v>
      </c>
      <c r="P69" s="102">
        <v>0.2</v>
      </c>
      <c r="Q69" s="102">
        <v>0.2</v>
      </c>
      <c r="R69" s="102">
        <v>0.2</v>
      </c>
      <c r="S69" s="102">
        <v>0.2</v>
      </c>
      <c r="T69" s="102">
        <v>0.2</v>
      </c>
      <c r="U69" s="102">
        <v>0.2</v>
      </c>
      <c r="V69" s="102">
        <v>0.2</v>
      </c>
      <c r="W69" s="102">
        <v>0.2</v>
      </c>
      <c r="X69" s="102">
        <v>0.2</v>
      </c>
      <c r="Y69" s="102">
        <v>0.2</v>
      </c>
      <c r="Z69" s="102">
        <v>0.2</v>
      </c>
      <c r="AA69" s="102">
        <v>0.2</v>
      </c>
      <c r="AB69" s="102">
        <v>0.2</v>
      </c>
      <c r="AC69" s="102">
        <v>4.8</v>
      </c>
      <c r="AD69" s="102">
        <v>33.6</v>
      </c>
      <c r="AE69" s="102">
        <v>1752</v>
      </c>
    </row>
    <row r="70" spans="1:31">
      <c r="A70" s="102" t="s">
        <v>127</v>
      </c>
      <c r="B70" s="102" t="s">
        <v>126</v>
      </c>
      <c r="C70" s="102" t="s">
        <v>128</v>
      </c>
      <c r="D70" s="102" t="s">
        <v>119</v>
      </c>
      <c r="E70" s="102">
        <v>1.1000000000000001</v>
      </c>
      <c r="F70" s="102">
        <v>1.1000000000000001</v>
      </c>
      <c r="G70" s="102">
        <v>1.1000000000000001</v>
      </c>
      <c r="H70" s="102">
        <v>1.1000000000000001</v>
      </c>
      <c r="I70" s="102">
        <v>1.1000000000000001</v>
      </c>
      <c r="J70" s="102">
        <v>1.1000000000000001</v>
      </c>
      <c r="K70" s="102">
        <v>1.1000000000000001</v>
      </c>
      <c r="L70" s="102">
        <v>1.1000000000000001</v>
      </c>
      <c r="M70" s="102">
        <v>1.1000000000000001</v>
      </c>
      <c r="N70" s="102">
        <v>1.1000000000000001</v>
      </c>
      <c r="O70" s="102">
        <v>1.1000000000000001</v>
      </c>
      <c r="P70" s="102">
        <v>1.1000000000000001</v>
      </c>
      <c r="Q70" s="102">
        <v>1.1000000000000001</v>
      </c>
      <c r="R70" s="102">
        <v>1.1000000000000001</v>
      </c>
      <c r="S70" s="102">
        <v>1.1000000000000001</v>
      </c>
      <c r="T70" s="102">
        <v>1.1000000000000001</v>
      </c>
      <c r="U70" s="102">
        <v>1.1000000000000001</v>
      </c>
      <c r="V70" s="102">
        <v>1.1000000000000001</v>
      </c>
      <c r="W70" s="102">
        <v>1.1000000000000001</v>
      </c>
      <c r="X70" s="102">
        <v>1.1000000000000001</v>
      </c>
      <c r="Y70" s="102">
        <v>1.1000000000000001</v>
      </c>
      <c r="Z70" s="102">
        <v>1.1000000000000001</v>
      </c>
      <c r="AA70" s="102">
        <v>1.1000000000000001</v>
      </c>
      <c r="AB70" s="102">
        <v>1.1000000000000001</v>
      </c>
      <c r="AC70" s="102">
        <v>26.4</v>
      </c>
      <c r="AD70" s="102">
        <v>184.8</v>
      </c>
      <c r="AE70" s="102">
        <v>7800</v>
      </c>
    </row>
    <row r="71" spans="1:31">
      <c r="A71" s="102"/>
      <c r="B71" s="102"/>
      <c r="C71" s="102" t="s">
        <v>129</v>
      </c>
      <c r="D71" s="102" t="s">
        <v>119</v>
      </c>
      <c r="E71" s="102">
        <v>0.6</v>
      </c>
      <c r="F71" s="102">
        <v>0.6</v>
      </c>
      <c r="G71" s="102">
        <v>0.6</v>
      </c>
      <c r="H71" s="102">
        <v>0.6</v>
      </c>
      <c r="I71" s="102">
        <v>0.6</v>
      </c>
      <c r="J71" s="102">
        <v>0.6</v>
      </c>
      <c r="K71" s="102">
        <v>0.6</v>
      </c>
      <c r="L71" s="102">
        <v>0.6</v>
      </c>
      <c r="M71" s="102">
        <v>0.6</v>
      </c>
      <c r="N71" s="102">
        <v>0.6</v>
      </c>
      <c r="O71" s="102">
        <v>0.6</v>
      </c>
      <c r="P71" s="102">
        <v>0.6</v>
      </c>
      <c r="Q71" s="102">
        <v>0.6</v>
      </c>
      <c r="R71" s="102">
        <v>0.6</v>
      </c>
      <c r="S71" s="102">
        <v>0.6</v>
      </c>
      <c r="T71" s="102">
        <v>0.6</v>
      </c>
      <c r="U71" s="102">
        <v>0.6</v>
      </c>
      <c r="V71" s="102">
        <v>0.6</v>
      </c>
      <c r="W71" s="102">
        <v>0.6</v>
      </c>
      <c r="X71" s="102">
        <v>0.6</v>
      </c>
      <c r="Y71" s="102">
        <v>0.6</v>
      </c>
      <c r="Z71" s="102">
        <v>0.6</v>
      </c>
      <c r="AA71" s="102">
        <v>0.6</v>
      </c>
      <c r="AB71" s="102">
        <v>0.6</v>
      </c>
      <c r="AC71" s="102">
        <v>14.4</v>
      </c>
      <c r="AD71" s="102">
        <v>100.8</v>
      </c>
      <c r="AE71" s="102"/>
    </row>
    <row r="72" spans="1:31">
      <c r="A72" s="102"/>
      <c r="B72" s="102"/>
      <c r="C72" s="102" t="s">
        <v>118</v>
      </c>
      <c r="D72" s="102" t="s">
        <v>119</v>
      </c>
      <c r="E72" s="102">
        <v>1.1000000000000001</v>
      </c>
      <c r="F72" s="102">
        <v>1.1000000000000001</v>
      </c>
      <c r="G72" s="102">
        <v>1.1000000000000001</v>
      </c>
      <c r="H72" s="102">
        <v>1.1000000000000001</v>
      </c>
      <c r="I72" s="102">
        <v>1.1000000000000001</v>
      </c>
      <c r="J72" s="102">
        <v>1.1000000000000001</v>
      </c>
      <c r="K72" s="102">
        <v>1.1000000000000001</v>
      </c>
      <c r="L72" s="102">
        <v>1.1000000000000001</v>
      </c>
      <c r="M72" s="102">
        <v>1.1000000000000001</v>
      </c>
      <c r="N72" s="102">
        <v>1.1000000000000001</v>
      </c>
      <c r="O72" s="102">
        <v>1.1000000000000001</v>
      </c>
      <c r="P72" s="102">
        <v>1.1000000000000001</v>
      </c>
      <c r="Q72" s="102">
        <v>1.1000000000000001</v>
      </c>
      <c r="R72" s="102">
        <v>1.1000000000000001</v>
      </c>
      <c r="S72" s="102">
        <v>1.1000000000000001</v>
      </c>
      <c r="T72" s="102">
        <v>1.1000000000000001</v>
      </c>
      <c r="U72" s="102">
        <v>1.1000000000000001</v>
      </c>
      <c r="V72" s="102">
        <v>1.1000000000000001</v>
      </c>
      <c r="W72" s="102">
        <v>1.1000000000000001</v>
      </c>
      <c r="X72" s="102">
        <v>1.1000000000000001</v>
      </c>
      <c r="Y72" s="102">
        <v>1.1000000000000001</v>
      </c>
      <c r="Z72" s="102">
        <v>1.1000000000000001</v>
      </c>
      <c r="AA72" s="102">
        <v>1.1000000000000001</v>
      </c>
      <c r="AB72" s="102">
        <v>1.1000000000000001</v>
      </c>
      <c r="AC72" s="102">
        <v>26.4</v>
      </c>
      <c r="AD72" s="102">
        <v>184.8</v>
      </c>
      <c r="AE72" s="102"/>
    </row>
    <row r="73" spans="1:31">
      <c r="A73" s="102" t="s">
        <v>162</v>
      </c>
      <c r="B73" s="102" t="s">
        <v>126</v>
      </c>
      <c r="C73" s="102" t="s">
        <v>118</v>
      </c>
      <c r="D73" s="102" t="s">
        <v>119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</row>
    <row r="74" spans="1:31">
      <c r="A74" s="102" t="s">
        <v>130</v>
      </c>
      <c r="B74" s="102" t="s">
        <v>126</v>
      </c>
      <c r="C74" s="102" t="s">
        <v>118</v>
      </c>
      <c r="D74" s="102" t="s">
        <v>119</v>
      </c>
      <c r="E74" s="102">
        <v>1</v>
      </c>
      <c r="F74" s="102">
        <v>1</v>
      </c>
      <c r="G74" s="102">
        <v>1</v>
      </c>
      <c r="H74" s="102">
        <v>1</v>
      </c>
      <c r="I74" s="102">
        <v>1</v>
      </c>
      <c r="J74" s="102">
        <v>1</v>
      </c>
      <c r="K74" s="102">
        <v>1</v>
      </c>
      <c r="L74" s="102">
        <v>1</v>
      </c>
      <c r="M74" s="102">
        <v>1</v>
      </c>
      <c r="N74" s="102">
        <v>1</v>
      </c>
      <c r="O74" s="102">
        <v>1</v>
      </c>
      <c r="P74" s="102">
        <v>1</v>
      </c>
      <c r="Q74" s="102">
        <v>1</v>
      </c>
      <c r="R74" s="102">
        <v>1</v>
      </c>
      <c r="S74" s="102">
        <v>1</v>
      </c>
      <c r="T74" s="102">
        <v>1</v>
      </c>
      <c r="U74" s="102">
        <v>1</v>
      </c>
      <c r="V74" s="102">
        <v>1</v>
      </c>
      <c r="W74" s="102">
        <v>1</v>
      </c>
      <c r="X74" s="102">
        <v>1</v>
      </c>
      <c r="Y74" s="102">
        <v>1</v>
      </c>
      <c r="Z74" s="102">
        <v>1</v>
      </c>
      <c r="AA74" s="102">
        <v>1</v>
      </c>
      <c r="AB74" s="102">
        <v>1</v>
      </c>
      <c r="AC74" s="102">
        <v>24</v>
      </c>
      <c r="AD74" s="102">
        <v>168</v>
      </c>
      <c r="AE74" s="102">
        <v>8760</v>
      </c>
    </row>
    <row r="75" spans="1:31">
      <c r="A75" s="102" t="s">
        <v>131</v>
      </c>
      <c r="B75" s="102" t="s">
        <v>126</v>
      </c>
      <c r="C75" s="102" t="s">
        <v>118</v>
      </c>
      <c r="D75" s="102" t="s">
        <v>119</v>
      </c>
      <c r="E75" s="102">
        <v>1</v>
      </c>
      <c r="F75" s="102">
        <v>1</v>
      </c>
      <c r="G75" s="102">
        <v>1</v>
      </c>
      <c r="H75" s="102">
        <v>1</v>
      </c>
      <c r="I75" s="102">
        <v>1</v>
      </c>
      <c r="J75" s="102">
        <v>1</v>
      </c>
      <c r="K75" s="102">
        <v>1</v>
      </c>
      <c r="L75" s="102">
        <v>1</v>
      </c>
      <c r="M75" s="102">
        <v>1</v>
      </c>
      <c r="N75" s="102">
        <v>1</v>
      </c>
      <c r="O75" s="102">
        <v>1</v>
      </c>
      <c r="P75" s="102">
        <v>1</v>
      </c>
      <c r="Q75" s="102">
        <v>1</v>
      </c>
      <c r="R75" s="102">
        <v>1</v>
      </c>
      <c r="S75" s="102">
        <v>1</v>
      </c>
      <c r="T75" s="102">
        <v>1</v>
      </c>
      <c r="U75" s="102">
        <v>1</v>
      </c>
      <c r="V75" s="102">
        <v>1</v>
      </c>
      <c r="W75" s="102">
        <v>1</v>
      </c>
      <c r="X75" s="102">
        <v>1</v>
      </c>
      <c r="Y75" s="102">
        <v>1</v>
      </c>
      <c r="Z75" s="102">
        <v>1</v>
      </c>
      <c r="AA75" s="102">
        <v>1</v>
      </c>
      <c r="AB75" s="102">
        <v>1</v>
      </c>
      <c r="AC75" s="102">
        <v>24</v>
      </c>
      <c r="AD75" s="102">
        <v>168</v>
      </c>
      <c r="AE75" s="102">
        <v>8760</v>
      </c>
    </row>
    <row r="76" spans="1:31">
      <c r="A76" s="102" t="s">
        <v>163</v>
      </c>
      <c r="B76" s="102" t="s">
        <v>126</v>
      </c>
      <c r="C76" s="102" t="s">
        <v>118</v>
      </c>
      <c r="D76" s="102" t="s">
        <v>119</v>
      </c>
      <c r="E76" s="102">
        <v>1</v>
      </c>
      <c r="F76" s="102">
        <v>1</v>
      </c>
      <c r="G76" s="102">
        <v>1</v>
      </c>
      <c r="H76" s="102">
        <v>1</v>
      </c>
      <c r="I76" s="102">
        <v>1</v>
      </c>
      <c r="J76" s="102">
        <v>1</v>
      </c>
      <c r="K76" s="102">
        <v>1</v>
      </c>
      <c r="L76" s="102">
        <v>1</v>
      </c>
      <c r="M76" s="102">
        <v>1</v>
      </c>
      <c r="N76" s="102">
        <v>1</v>
      </c>
      <c r="O76" s="102">
        <v>1</v>
      </c>
      <c r="P76" s="102">
        <v>1</v>
      </c>
      <c r="Q76" s="102">
        <v>1</v>
      </c>
      <c r="R76" s="102">
        <v>1</v>
      </c>
      <c r="S76" s="102">
        <v>1</v>
      </c>
      <c r="T76" s="102">
        <v>1</v>
      </c>
      <c r="U76" s="102">
        <v>1</v>
      </c>
      <c r="V76" s="102">
        <v>1</v>
      </c>
      <c r="W76" s="102">
        <v>1</v>
      </c>
      <c r="X76" s="102">
        <v>1</v>
      </c>
      <c r="Y76" s="102">
        <v>1</v>
      </c>
      <c r="Z76" s="102">
        <v>1</v>
      </c>
      <c r="AA76" s="102">
        <v>1</v>
      </c>
      <c r="AB76" s="102">
        <v>1</v>
      </c>
      <c r="AC76" s="102">
        <v>24</v>
      </c>
      <c r="AD76" s="102">
        <v>168</v>
      </c>
      <c r="AE76" s="102">
        <v>8760</v>
      </c>
    </row>
    <row r="77" spans="1:31">
      <c r="A77" s="102" t="s">
        <v>164</v>
      </c>
      <c r="B77" s="102" t="s">
        <v>126</v>
      </c>
      <c r="C77" s="102" t="s">
        <v>118</v>
      </c>
      <c r="D77" s="102" t="s">
        <v>119</v>
      </c>
      <c r="E77" s="102">
        <v>1</v>
      </c>
      <c r="F77" s="102">
        <v>1</v>
      </c>
      <c r="G77" s="102">
        <v>1</v>
      </c>
      <c r="H77" s="102">
        <v>1</v>
      </c>
      <c r="I77" s="102">
        <v>1</v>
      </c>
      <c r="J77" s="102">
        <v>1</v>
      </c>
      <c r="K77" s="102">
        <v>1</v>
      </c>
      <c r="L77" s="102">
        <v>1</v>
      </c>
      <c r="M77" s="102">
        <v>1</v>
      </c>
      <c r="N77" s="102">
        <v>1</v>
      </c>
      <c r="O77" s="102">
        <v>1</v>
      </c>
      <c r="P77" s="102">
        <v>1</v>
      </c>
      <c r="Q77" s="102">
        <v>1</v>
      </c>
      <c r="R77" s="102">
        <v>1</v>
      </c>
      <c r="S77" s="102">
        <v>1</v>
      </c>
      <c r="T77" s="102">
        <v>1</v>
      </c>
      <c r="U77" s="102">
        <v>1</v>
      </c>
      <c r="V77" s="102">
        <v>1</v>
      </c>
      <c r="W77" s="102">
        <v>1</v>
      </c>
      <c r="X77" s="102">
        <v>1</v>
      </c>
      <c r="Y77" s="102">
        <v>1</v>
      </c>
      <c r="Z77" s="102">
        <v>1</v>
      </c>
      <c r="AA77" s="102">
        <v>1</v>
      </c>
      <c r="AB77" s="102">
        <v>1</v>
      </c>
      <c r="AC77" s="102">
        <v>24</v>
      </c>
      <c r="AD77" s="102">
        <v>168</v>
      </c>
      <c r="AE77" s="102">
        <v>8760</v>
      </c>
    </row>
    <row r="78" spans="1:31">
      <c r="A78" s="102" t="s">
        <v>165</v>
      </c>
      <c r="B78" s="102" t="s">
        <v>166</v>
      </c>
      <c r="C78" s="102" t="s">
        <v>118</v>
      </c>
      <c r="D78" s="102" t="s">
        <v>119</v>
      </c>
      <c r="E78" s="102">
        <v>65</v>
      </c>
      <c r="F78" s="102">
        <v>65</v>
      </c>
      <c r="G78" s="102">
        <v>65</v>
      </c>
      <c r="H78" s="102">
        <v>65</v>
      </c>
      <c r="I78" s="102">
        <v>65</v>
      </c>
      <c r="J78" s="102">
        <v>65</v>
      </c>
      <c r="K78" s="102">
        <v>65</v>
      </c>
      <c r="L78" s="102">
        <v>65</v>
      </c>
      <c r="M78" s="102">
        <v>65</v>
      </c>
      <c r="N78" s="102">
        <v>65</v>
      </c>
      <c r="O78" s="102">
        <v>65</v>
      </c>
      <c r="P78" s="102">
        <v>65</v>
      </c>
      <c r="Q78" s="102">
        <v>65</v>
      </c>
      <c r="R78" s="102">
        <v>65</v>
      </c>
      <c r="S78" s="102">
        <v>65</v>
      </c>
      <c r="T78" s="102">
        <v>65</v>
      </c>
      <c r="U78" s="102">
        <v>65</v>
      </c>
      <c r="V78" s="102">
        <v>65</v>
      </c>
      <c r="W78" s="102">
        <v>65</v>
      </c>
      <c r="X78" s="102">
        <v>65</v>
      </c>
      <c r="Y78" s="102">
        <v>65</v>
      </c>
      <c r="Z78" s="102">
        <v>65</v>
      </c>
      <c r="AA78" s="102">
        <v>65</v>
      </c>
      <c r="AB78" s="102">
        <v>65</v>
      </c>
      <c r="AC78" s="102">
        <v>1560</v>
      </c>
      <c r="AD78" s="102">
        <v>10920</v>
      </c>
      <c r="AE78" s="102">
        <v>569400</v>
      </c>
    </row>
    <row r="79" spans="1:31">
      <c r="A79" s="102" t="s">
        <v>344</v>
      </c>
      <c r="B79" s="102" t="s">
        <v>166</v>
      </c>
      <c r="C79" s="102" t="s">
        <v>118</v>
      </c>
      <c r="D79" s="102" t="s">
        <v>119</v>
      </c>
      <c r="E79" s="102">
        <v>30</v>
      </c>
      <c r="F79" s="102">
        <v>30</v>
      </c>
      <c r="G79" s="102">
        <v>30</v>
      </c>
      <c r="H79" s="102">
        <v>30</v>
      </c>
      <c r="I79" s="102">
        <v>30</v>
      </c>
      <c r="J79" s="102">
        <v>30</v>
      </c>
      <c r="K79" s="102">
        <v>30</v>
      </c>
      <c r="L79" s="102">
        <v>30</v>
      </c>
      <c r="M79" s="102">
        <v>30</v>
      </c>
      <c r="N79" s="102">
        <v>30</v>
      </c>
      <c r="O79" s="102">
        <v>30</v>
      </c>
      <c r="P79" s="102">
        <v>30</v>
      </c>
      <c r="Q79" s="102">
        <v>30</v>
      </c>
      <c r="R79" s="102">
        <v>30</v>
      </c>
      <c r="S79" s="102">
        <v>30</v>
      </c>
      <c r="T79" s="102">
        <v>30</v>
      </c>
      <c r="U79" s="102">
        <v>30</v>
      </c>
      <c r="V79" s="102">
        <v>30</v>
      </c>
      <c r="W79" s="102">
        <v>30</v>
      </c>
      <c r="X79" s="102">
        <v>30</v>
      </c>
      <c r="Y79" s="102">
        <v>30</v>
      </c>
      <c r="Z79" s="102">
        <v>30</v>
      </c>
      <c r="AA79" s="102">
        <v>30</v>
      </c>
      <c r="AB79" s="102">
        <v>30</v>
      </c>
      <c r="AC79" s="102">
        <v>720</v>
      </c>
      <c r="AD79" s="102">
        <v>5040</v>
      </c>
      <c r="AE79" s="102">
        <v>262800</v>
      </c>
    </row>
    <row r="80" spans="1:31">
      <c r="A80" s="102" t="s">
        <v>345</v>
      </c>
      <c r="B80" s="102" t="s">
        <v>166</v>
      </c>
      <c r="C80" s="102" t="s">
        <v>118</v>
      </c>
      <c r="D80" s="102" t="s">
        <v>119</v>
      </c>
      <c r="E80" s="102">
        <v>60</v>
      </c>
      <c r="F80" s="102">
        <v>60</v>
      </c>
      <c r="G80" s="102">
        <v>60</v>
      </c>
      <c r="H80" s="102">
        <v>60</v>
      </c>
      <c r="I80" s="102">
        <v>60</v>
      </c>
      <c r="J80" s="102">
        <v>60</v>
      </c>
      <c r="K80" s="102">
        <v>60</v>
      </c>
      <c r="L80" s="102">
        <v>60</v>
      </c>
      <c r="M80" s="102">
        <v>60</v>
      </c>
      <c r="N80" s="102">
        <v>60</v>
      </c>
      <c r="O80" s="102">
        <v>60</v>
      </c>
      <c r="P80" s="102">
        <v>60</v>
      </c>
      <c r="Q80" s="102">
        <v>60</v>
      </c>
      <c r="R80" s="102">
        <v>60</v>
      </c>
      <c r="S80" s="102">
        <v>60</v>
      </c>
      <c r="T80" s="102">
        <v>60</v>
      </c>
      <c r="U80" s="102">
        <v>60</v>
      </c>
      <c r="V80" s="102">
        <v>60</v>
      </c>
      <c r="W80" s="102">
        <v>60</v>
      </c>
      <c r="X80" s="102">
        <v>60</v>
      </c>
      <c r="Y80" s="102">
        <v>60</v>
      </c>
      <c r="Z80" s="102">
        <v>60</v>
      </c>
      <c r="AA80" s="102">
        <v>60</v>
      </c>
      <c r="AB80" s="102">
        <v>60</v>
      </c>
      <c r="AC80" s="102">
        <v>1440</v>
      </c>
      <c r="AD80" s="102">
        <v>10080</v>
      </c>
      <c r="AE80" s="102">
        <v>525600</v>
      </c>
    </row>
    <row r="81" spans="1:31">
      <c r="A81" s="102" t="s">
        <v>132</v>
      </c>
      <c r="B81" s="102" t="s">
        <v>133</v>
      </c>
      <c r="C81" s="102" t="s">
        <v>118</v>
      </c>
      <c r="D81" s="102" t="s">
        <v>119</v>
      </c>
      <c r="E81" s="102">
        <v>4</v>
      </c>
      <c r="F81" s="102">
        <v>4</v>
      </c>
      <c r="G81" s="102">
        <v>4</v>
      </c>
      <c r="H81" s="102">
        <v>4</v>
      </c>
      <c r="I81" s="102">
        <v>4</v>
      </c>
      <c r="J81" s="102">
        <v>4</v>
      </c>
      <c r="K81" s="102">
        <v>4</v>
      </c>
      <c r="L81" s="102">
        <v>4</v>
      </c>
      <c r="M81" s="102">
        <v>4</v>
      </c>
      <c r="N81" s="102">
        <v>4</v>
      </c>
      <c r="O81" s="102">
        <v>4</v>
      </c>
      <c r="P81" s="102">
        <v>4</v>
      </c>
      <c r="Q81" s="102">
        <v>4</v>
      </c>
      <c r="R81" s="102">
        <v>4</v>
      </c>
      <c r="S81" s="102">
        <v>4</v>
      </c>
      <c r="T81" s="102">
        <v>4</v>
      </c>
      <c r="U81" s="102">
        <v>4</v>
      </c>
      <c r="V81" s="102">
        <v>4</v>
      </c>
      <c r="W81" s="102">
        <v>4</v>
      </c>
      <c r="X81" s="102">
        <v>4</v>
      </c>
      <c r="Y81" s="102">
        <v>4</v>
      </c>
      <c r="Z81" s="102">
        <v>4</v>
      </c>
      <c r="AA81" s="102">
        <v>4</v>
      </c>
      <c r="AB81" s="102">
        <v>4</v>
      </c>
      <c r="AC81" s="102">
        <v>96</v>
      </c>
      <c r="AD81" s="102">
        <v>672</v>
      </c>
      <c r="AE81" s="102">
        <v>35040</v>
      </c>
    </row>
    <row r="82" spans="1:31">
      <c r="A82" s="102" t="s">
        <v>167</v>
      </c>
      <c r="B82" s="102" t="s">
        <v>120</v>
      </c>
      <c r="C82" s="102" t="s">
        <v>168</v>
      </c>
      <c r="D82" s="102" t="s">
        <v>119</v>
      </c>
      <c r="E82" s="102">
        <v>13</v>
      </c>
      <c r="F82" s="102">
        <v>13</v>
      </c>
      <c r="G82" s="102">
        <v>13</v>
      </c>
      <c r="H82" s="102">
        <v>13</v>
      </c>
      <c r="I82" s="102">
        <v>13</v>
      </c>
      <c r="J82" s="102">
        <v>13</v>
      </c>
      <c r="K82" s="102">
        <v>13</v>
      </c>
      <c r="L82" s="102">
        <v>13</v>
      </c>
      <c r="M82" s="102">
        <v>13</v>
      </c>
      <c r="N82" s="102">
        <v>13</v>
      </c>
      <c r="O82" s="102">
        <v>13</v>
      </c>
      <c r="P82" s="102">
        <v>13</v>
      </c>
      <c r="Q82" s="102">
        <v>13</v>
      </c>
      <c r="R82" s="102">
        <v>13</v>
      </c>
      <c r="S82" s="102">
        <v>13</v>
      </c>
      <c r="T82" s="102">
        <v>13</v>
      </c>
      <c r="U82" s="102">
        <v>13</v>
      </c>
      <c r="V82" s="102">
        <v>13</v>
      </c>
      <c r="W82" s="102">
        <v>13</v>
      </c>
      <c r="X82" s="102">
        <v>13</v>
      </c>
      <c r="Y82" s="102">
        <v>13</v>
      </c>
      <c r="Z82" s="102">
        <v>13</v>
      </c>
      <c r="AA82" s="102">
        <v>13</v>
      </c>
      <c r="AB82" s="102">
        <v>13</v>
      </c>
      <c r="AC82" s="102">
        <v>312</v>
      </c>
      <c r="AD82" s="102">
        <v>2184</v>
      </c>
      <c r="AE82" s="102">
        <v>113880</v>
      </c>
    </row>
    <row r="83" spans="1:31">
      <c r="A83" s="102"/>
      <c r="B83" s="102"/>
      <c r="C83" s="102" t="s">
        <v>129</v>
      </c>
      <c r="D83" s="102" t="s">
        <v>119</v>
      </c>
      <c r="E83" s="102">
        <v>13</v>
      </c>
      <c r="F83" s="102">
        <v>13</v>
      </c>
      <c r="G83" s="102">
        <v>13</v>
      </c>
      <c r="H83" s="102">
        <v>13</v>
      </c>
      <c r="I83" s="102">
        <v>13</v>
      </c>
      <c r="J83" s="102">
        <v>13</v>
      </c>
      <c r="K83" s="102">
        <v>13</v>
      </c>
      <c r="L83" s="102">
        <v>13</v>
      </c>
      <c r="M83" s="102">
        <v>13</v>
      </c>
      <c r="N83" s="102">
        <v>13</v>
      </c>
      <c r="O83" s="102">
        <v>13</v>
      </c>
      <c r="P83" s="102">
        <v>13</v>
      </c>
      <c r="Q83" s="102">
        <v>13</v>
      </c>
      <c r="R83" s="102">
        <v>13</v>
      </c>
      <c r="S83" s="102">
        <v>13</v>
      </c>
      <c r="T83" s="102">
        <v>13</v>
      </c>
      <c r="U83" s="102">
        <v>13</v>
      </c>
      <c r="V83" s="102">
        <v>13</v>
      </c>
      <c r="W83" s="102">
        <v>13</v>
      </c>
      <c r="X83" s="102">
        <v>13</v>
      </c>
      <c r="Y83" s="102">
        <v>13</v>
      </c>
      <c r="Z83" s="102">
        <v>13</v>
      </c>
      <c r="AA83" s="102">
        <v>13</v>
      </c>
      <c r="AB83" s="102">
        <v>13</v>
      </c>
      <c r="AC83" s="102">
        <v>312</v>
      </c>
      <c r="AD83" s="102">
        <v>2184</v>
      </c>
      <c r="AE83" s="102"/>
    </row>
    <row r="84" spans="1:31">
      <c r="A84" s="102"/>
      <c r="B84" s="102"/>
      <c r="C84" s="102" t="s">
        <v>118</v>
      </c>
      <c r="D84" s="102" t="s">
        <v>119</v>
      </c>
      <c r="E84" s="102">
        <v>13</v>
      </c>
      <c r="F84" s="102">
        <v>13</v>
      </c>
      <c r="G84" s="102">
        <v>13</v>
      </c>
      <c r="H84" s="102">
        <v>13</v>
      </c>
      <c r="I84" s="102">
        <v>13</v>
      </c>
      <c r="J84" s="102">
        <v>13</v>
      </c>
      <c r="K84" s="102">
        <v>13</v>
      </c>
      <c r="L84" s="102">
        <v>13</v>
      </c>
      <c r="M84" s="102">
        <v>13</v>
      </c>
      <c r="N84" s="102">
        <v>13</v>
      </c>
      <c r="O84" s="102">
        <v>13</v>
      </c>
      <c r="P84" s="102">
        <v>13</v>
      </c>
      <c r="Q84" s="102">
        <v>13</v>
      </c>
      <c r="R84" s="102">
        <v>13</v>
      </c>
      <c r="S84" s="102">
        <v>13</v>
      </c>
      <c r="T84" s="102">
        <v>13</v>
      </c>
      <c r="U84" s="102">
        <v>13</v>
      </c>
      <c r="V84" s="102">
        <v>13</v>
      </c>
      <c r="W84" s="102">
        <v>13</v>
      </c>
      <c r="X84" s="102">
        <v>13</v>
      </c>
      <c r="Y84" s="102">
        <v>13</v>
      </c>
      <c r="Z84" s="102">
        <v>13</v>
      </c>
      <c r="AA84" s="102">
        <v>13</v>
      </c>
      <c r="AB84" s="102">
        <v>13</v>
      </c>
      <c r="AC84" s="102">
        <v>312</v>
      </c>
      <c r="AD84" s="102">
        <v>2184</v>
      </c>
      <c r="AE84" s="102"/>
    </row>
    <row r="85" spans="1:31">
      <c r="A85" s="102" t="s">
        <v>169</v>
      </c>
      <c r="B85" s="102" t="s">
        <v>120</v>
      </c>
      <c r="C85" s="102" t="s">
        <v>118</v>
      </c>
      <c r="D85" s="102" t="s">
        <v>119</v>
      </c>
      <c r="E85" s="102">
        <v>6.7</v>
      </c>
      <c r="F85" s="102">
        <v>6.7</v>
      </c>
      <c r="G85" s="102">
        <v>6.7</v>
      </c>
      <c r="H85" s="102">
        <v>6.7</v>
      </c>
      <c r="I85" s="102">
        <v>6.7</v>
      </c>
      <c r="J85" s="102">
        <v>6.7</v>
      </c>
      <c r="K85" s="102">
        <v>6.7</v>
      </c>
      <c r="L85" s="102">
        <v>6.7</v>
      </c>
      <c r="M85" s="102">
        <v>6.7</v>
      </c>
      <c r="N85" s="102">
        <v>6.7</v>
      </c>
      <c r="O85" s="102">
        <v>6.7</v>
      </c>
      <c r="P85" s="102">
        <v>6.7</v>
      </c>
      <c r="Q85" s="102">
        <v>6.7</v>
      </c>
      <c r="R85" s="102">
        <v>6.7</v>
      </c>
      <c r="S85" s="102">
        <v>6.7</v>
      </c>
      <c r="T85" s="102">
        <v>6.7</v>
      </c>
      <c r="U85" s="102">
        <v>6.7</v>
      </c>
      <c r="V85" s="102">
        <v>6.7</v>
      </c>
      <c r="W85" s="102">
        <v>6.7</v>
      </c>
      <c r="X85" s="102">
        <v>6.7</v>
      </c>
      <c r="Y85" s="102">
        <v>6.7</v>
      </c>
      <c r="Z85" s="102">
        <v>6.7</v>
      </c>
      <c r="AA85" s="102">
        <v>6.7</v>
      </c>
      <c r="AB85" s="102">
        <v>6.7</v>
      </c>
      <c r="AC85" s="102">
        <v>160.80000000000001</v>
      </c>
      <c r="AD85" s="102">
        <v>1125.5999999999999</v>
      </c>
      <c r="AE85" s="102">
        <v>58692</v>
      </c>
    </row>
    <row r="86" spans="1:31">
      <c r="A86" s="102" t="s">
        <v>170</v>
      </c>
      <c r="B86" s="102" t="s">
        <v>120</v>
      </c>
      <c r="C86" s="102" t="s">
        <v>118</v>
      </c>
      <c r="D86" s="102" t="s">
        <v>119</v>
      </c>
      <c r="E86" s="102">
        <v>67</v>
      </c>
      <c r="F86" s="102">
        <v>67</v>
      </c>
      <c r="G86" s="102">
        <v>67</v>
      </c>
      <c r="H86" s="102">
        <v>67</v>
      </c>
      <c r="I86" s="102">
        <v>67</v>
      </c>
      <c r="J86" s="102">
        <v>67</v>
      </c>
      <c r="K86" s="102">
        <v>67</v>
      </c>
      <c r="L86" s="102">
        <v>67</v>
      </c>
      <c r="M86" s="102">
        <v>67</v>
      </c>
      <c r="N86" s="102">
        <v>67</v>
      </c>
      <c r="O86" s="102">
        <v>67</v>
      </c>
      <c r="P86" s="102">
        <v>67</v>
      </c>
      <c r="Q86" s="102">
        <v>67</v>
      </c>
      <c r="R86" s="102">
        <v>67</v>
      </c>
      <c r="S86" s="102">
        <v>67</v>
      </c>
      <c r="T86" s="102">
        <v>67</v>
      </c>
      <c r="U86" s="102">
        <v>67</v>
      </c>
      <c r="V86" s="102">
        <v>67</v>
      </c>
      <c r="W86" s="102">
        <v>67</v>
      </c>
      <c r="X86" s="102">
        <v>67</v>
      </c>
      <c r="Y86" s="102">
        <v>67</v>
      </c>
      <c r="Z86" s="102">
        <v>67</v>
      </c>
      <c r="AA86" s="102">
        <v>67</v>
      </c>
      <c r="AB86" s="102">
        <v>67</v>
      </c>
      <c r="AC86" s="102">
        <v>1608</v>
      </c>
      <c r="AD86" s="102">
        <v>11256</v>
      </c>
      <c r="AE86" s="102">
        <v>586920</v>
      </c>
    </row>
    <row r="87" spans="1:31">
      <c r="A87" s="102" t="s">
        <v>171</v>
      </c>
      <c r="B87" s="102" t="s">
        <v>120</v>
      </c>
      <c r="C87" s="102" t="s">
        <v>118</v>
      </c>
      <c r="D87" s="102" t="s">
        <v>119</v>
      </c>
      <c r="E87" s="102">
        <v>16</v>
      </c>
      <c r="F87" s="102">
        <v>16</v>
      </c>
      <c r="G87" s="102">
        <v>16</v>
      </c>
      <c r="H87" s="102">
        <v>16</v>
      </c>
      <c r="I87" s="102">
        <v>16</v>
      </c>
      <c r="J87" s="102">
        <v>16</v>
      </c>
      <c r="K87" s="102">
        <v>16</v>
      </c>
      <c r="L87" s="102">
        <v>16</v>
      </c>
      <c r="M87" s="102">
        <v>16</v>
      </c>
      <c r="N87" s="102">
        <v>16</v>
      </c>
      <c r="O87" s="102">
        <v>16</v>
      </c>
      <c r="P87" s="102">
        <v>16</v>
      </c>
      <c r="Q87" s="102">
        <v>16</v>
      </c>
      <c r="R87" s="102">
        <v>16</v>
      </c>
      <c r="S87" s="102">
        <v>16</v>
      </c>
      <c r="T87" s="102">
        <v>16</v>
      </c>
      <c r="U87" s="102">
        <v>16</v>
      </c>
      <c r="V87" s="102">
        <v>16</v>
      </c>
      <c r="W87" s="102">
        <v>16</v>
      </c>
      <c r="X87" s="102">
        <v>16</v>
      </c>
      <c r="Y87" s="102">
        <v>16</v>
      </c>
      <c r="Z87" s="102">
        <v>16</v>
      </c>
      <c r="AA87" s="102">
        <v>16</v>
      </c>
      <c r="AB87" s="102">
        <v>16</v>
      </c>
      <c r="AC87" s="102">
        <v>384</v>
      </c>
      <c r="AD87" s="102">
        <v>2688</v>
      </c>
      <c r="AE87" s="102">
        <v>140160</v>
      </c>
    </row>
    <row r="88" spans="1:31">
      <c r="A88" s="102" t="s">
        <v>265</v>
      </c>
      <c r="B88" s="102" t="s">
        <v>117</v>
      </c>
      <c r="C88" s="102" t="s">
        <v>177</v>
      </c>
      <c r="D88" s="102" t="s">
        <v>135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L88" s="102">
        <v>0</v>
      </c>
      <c r="M88" s="102">
        <v>1</v>
      </c>
      <c r="N88" s="102">
        <v>1</v>
      </c>
      <c r="O88" s="102">
        <v>1</v>
      </c>
      <c r="P88" s="102">
        <v>1</v>
      </c>
      <c r="Q88" s="102">
        <v>1</v>
      </c>
      <c r="R88" s="102">
        <v>1</v>
      </c>
      <c r="S88" s="102">
        <v>1</v>
      </c>
      <c r="T88" s="102">
        <v>1</v>
      </c>
      <c r="U88" s="102">
        <v>1</v>
      </c>
      <c r="V88" s="102">
        <v>0</v>
      </c>
      <c r="W88" s="102">
        <v>0</v>
      </c>
      <c r="X88" s="102">
        <v>0</v>
      </c>
      <c r="Y88" s="102">
        <v>0</v>
      </c>
      <c r="Z88" s="102">
        <v>0</v>
      </c>
      <c r="AA88" s="102">
        <v>0</v>
      </c>
      <c r="AB88" s="102">
        <v>0</v>
      </c>
      <c r="AC88" s="102">
        <v>9</v>
      </c>
      <c r="AD88" s="102">
        <v>45</v>
      </c>
      <c r="AE88" s="102">
        <v>2137.86</v>
      </c>
    </row>
    <row r="89" spans="1:31">
      <c r="A89" s="102"/>
      <c r="B89" s="102"/>
      <c r="C89" s="102"/>
      <c r="D89" s="102" t="s">
        <v>172</v>
      </c>
      <c r="E89" s="102">
        <v>0</v>
      </c>
      <c r="F89" s="102">
        <v>0</v>
      </c>
      <c r="G89" s="102">
        <v>0</v>
      </c>
      <c r="H89" s="102">
        <v>0</v>
      </c>
      <c r="I89" s="102">
        <v>0</v>
      </c>
      <c r="J89" s="102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>
        <v>0</v>
      </c>
      <c r="Q89" s="102">
        <v>0</v>
      </c>
      <c r="R89" s="102">
        <v>0</v>
      </c>
      <c r="S89" s="102">
        <v>0</v>
      </c>
      <c r="T89" s="102">
        <v>0</v>
      </c>
      <c r="U89" s="102">
        <v>0</v>
      </c>
      <c r="V89" s="102">
        <v>0</v>
      </c>
      <c r="W89" s="102">
        <v>0</v>
      </c>
      <c r="X89" s="102">
        <v>0</v>
      </c>
      <c r="Y89" s="102">
        <v>0</v>
      </c>
      <c r="Z89" s="102">
        <v>0</v>
      </c>
      <c r="AA89" s="102">
        <v>0</v>
      </c>
      <c r="AB89" s="102">
        <v>0</v>
      </c>
      <c r="AC89" s="102">
        <v>0</v>
      </c>
      <c r="AD89" s="102"/>
      <c r="AE89" s="102"/>
    </row>
    <row r="90" spans="1:31">
      <c r="A90" s="102"/>
      <c r="B90" s="102"/>
      <c r="C90" s="102" t="s">
        <v>178</v>
      </c>
      <c r="D90" s="102" t="s">
        <v>139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0.35</v>
      </c>
      <c r="N90" s="102">
        <v>0.35</v>
      </c>
      <c r="O90" s="102">
        <v>0.35</v>
      </c>
      <c r="P90" s="102">
        <v>0.35</v>
      </c>
      <c r="Q90" s="102">
        <v>0.35</v>
      </c>
      <c r="R90" s="102">
        <v>0.35</v>
      </c>
      <c r="S90" s="102">
        <v>0.35</v>
      </c>
      <c r="T90" s="102">
        <v>0.35</v>
      </c>
      <c r="U90" s="102">
        <v>0.35</v>
      </c>
      <c r="V90" s="102">
        <v>1</v>
      </c>
      <c r="W90" s="102">
        <v>1</v>
      </c>
      <c r="X90" s="102">
        <v>1</v>
      </c>
      <c r="Y90" s="102">
        <v>1</v>
      </c>
      <c r="Z90" s="102">
        <v>0</v>
      </c>
      <c r="AA90" s="102">
        <v>0</v>
      </c>
      <c r="AB90" s="102">
        <v>0</v>
      </c>
      <c r="AC90" s="102">
        <v>7.15</v>
      </c>
      <c r="AD90" s="102">
        <v>35.75</v>
      </c>
      <c r="AE90" s="102"/>
    </row>
    <row r="91" spans="1:31">
      <c r="A91" s="102"/>
      <c r="B91" s="102"/>
      <c r="C91" s="102"/>
      <c r="D91" s="102" t="s">
        <v>173</v>
      </c>
      <c r="E91" s="102">
        <v>0</v>
      </c>
      <c r="F91" s="102">
        <v>0</v>
      </c>
      <c r="G91" s="102">
        <v>0</v>
      </c>
      <c r="H91" s="102">
        <v>0</v>
      </c>
      <c r="I91" s="102">
        <v>0</v>
      </c>
      <c r="J91" s="102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>
        <v>0</v>
      </c>
      <c r="Q91" s="102">
        <v>0</v>
      </c>
      <c r="R91" s="102">
        <v>0</v>
      </c>
      <c r="S91" s="102">
        <v>0</v>
      </c>
      <c r="T91" s="102">
        <v>0</v>
      </c>
      <c r="U91" s="102">
        <v>0</v>
      </c>
      <c r="V91" s="102">
        <v>0</v>
      </c>
      <c r="W91" s="102">
        <v>0</v>
      </c>
      <c r="X91" s="102">
        <v>0</v>
      </c>
      <c r="Y91" s="102">
        <v>0</v>
      </c>
      <c r="Z91" s="102">
        <v>0</v>
      </c>
      <c r="AA91" s="102">
        <v>0</v>
      </c>
      <c r="AB91" s="102">
        <v>0</v>
      </c>
      <c r="AC91" s="102">
        <v>0</v>
      </c>
      <c r="AD91" s="102"/>
      <c r="AE91" s="102"/>
    </row>
    <row r="92" spans="1:31">
      <c r="A92" s="102"/>
      <c r="B92" s="102"/>
      <c r="C92" s="102" t="s">
        <v>118</v>
      </c>
      <c r="D92" s="102" t="s">
        <v>139</v>
      </c>
      <c r="E92" s="102">
        <v>0</v>
      </c>
      <c r="F92" s="102">
        <v>0</v>
      </c>
      <c r="G92" s="102">
        <v>0</v>
      </c>
      <c r="H92" s="102">
        <v>0</v>
      </c>
      <c r="I92" s="102">
        <v>0</v>
      </c>
      <c r="J92" s="102">
        <v>0</v>
      </c>
      <c r="K92" s="102">
        <v>0</v>
      </c>
      <c r="L92" s="102">
        <v>0</v>
      </c>
      <c r="M92" s="102">
        <v>0.35</v>
      </c>
      <c r="N92" s="102">
        <v>0.35</v>
      </c>
      <c r="O92" s="102">
        <v>0.35</v>
      </c>
      <c r="P92" s="102">
        <v>0.35</v>
      </c>
      <c r="Q92" s="102">
        <v>0.35</v>
      </c>
      <c r="R92" s="102">
        <v>0.35</v>
      </c>
      <c r="S92" s="102">
        <v>0.35</v>
      </c>
      <c r="T92" s="102">
        <v>0.35</v>
      </c>
      <c r="U92" s="102">
        <v>0.95</v>
      </c>
      <c r="V92" s="102">
        <v>0.95</v>
      </c>
      <c r="W92" s="102">
        <v>0.95</v>
      </c>
      <c r="X92" s="102">
        <v>0.95</v>
      </c>
      <c r="Y92" s="102">
        <v>0.95</v>
      </c>
      <c r="Z92" s="102">
        <v>0</v>
      </c>
      <c r="AA92" s="102">
        <v>0</v>
      </c>
      <c r="AB92" s="102">
        <v>0</v>
      </c>
      <c r="AC92" s="102">
        <v>7.55</v>
      </c>
      <c r="AD92" s="102">
        <v>37.75</v>
      </c>
      <c r="AE92" s="102"/>
    </row>
    <row r="93" spans="1:31">
      <c r="A93" s="102"/>
      <c r="B93" s="102"/>
      <c r="C93" s="102"/>
      <c r="D93" s="102" t="s">
        <v>173</v>
      </c>
      <c r="E93" s="102">
        <v>0</v>
      </c>
      <c r="F93" s="102">
        <v>0</v>
      </c>
      <c r="G93" s="102">
        <v>0</v>
      </c>
      <c r="H93" s="102">
        <v>0</v>
      </c>
      <c r="I93" s="102">
        <v>0</v>
      </c>
      <c r="J93" s="102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0</v>
      </c>
      <c r="P93" s="102">
        <v>0</v>
      </c>
      <c r="Q93" s="102">
        <v>0</v>
      </c>
      <c r="R93" s="102">
        <v>0</v>
      </c>
      <c r="S93" s="102">
        <v>0</v>
      </c>
      <c r="T93" s="102">
        <v>0</v>
      </c>
      <c r="U93" s="102">
        <v>0</v>
      </c>
      <c r="V93" s="102">
        <v>0</v>
      </c>
      <c r="W93" s="102">
        <v>0</v>
      </c>
      <c r="X93" s="102">
        <v>0</v>
      </c>
      <c r="Y93" s="102">
        <v>0</v>
      </c>
      <c r="Z93" s="102">
        <v>0</v>
      </c>
      <c r="AA93" s="102">
        <v>0</v>
      </c>
      <c r="AB93" s="102">
        <v>0</v>
      </c>
      <c r="AC93" s="102">
        <v>0</v>
      </c>
      <c r="AD93" s="102"/>
      <c r="AE93" s="102"/>
    </row>
    <row r="94" spans="1:31">
      <c r="A94" s="102" t="s">
        <v>134</v>
      </c>
      <c r="B94" s="102" t="s">
        <v>122</v>
      </c>
      <c r="C94" s="102" t="s">
        <v>118</v>
      </c>
      <c r="D94" s="102" t="s">
        <v>135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1</v>
      </c>
      <c r="M94" s="102">
        <v>1</v>
      </c>
      <c r="N94" s="102">
        <v>1</v>
      </c>
      <c r="O94" s="102">
        <v>1</v>
      </c>
      <c r="P94" s="102">
        <v>1</v>
      </c>
      <c r="Q94" s="102">
        <v>1</v>
      </c>
      <c r="R94" s="102">
        <v>1</v>
      </c>
      <c r="S94" s="102">
        <v>1</v>
      </c>
      <c r="T94" s="102">
        <v>1</v>
      </c>
      <c r="U94" s="102">
        <v>1</v>
      </c>
      <c r="V94" s="102">
        <v>1</v>
      </c>
      <c r="W94" s="102">
        <v>1</v>
      </c>
      <c r="X94" s="102">
        <v>1</v>
      </c>
      <c r="Y94" s="102">
        <v>1</v>
      </c>
      <c r="Z94" s="102">
        <v>0</v>
      </c>
      <c r="AA94" s="102">
        <v>0</v>
      </c>
      <c r="AB94" s="102">
        <v>0</v>
      </c>
      <c r="AC94" s="102">
        <v>14</v>
      </c>
      <c r="AD94" s="102">
        <v>70</v>
      </c>
      <c r="AE94" s="102">
        <v>3650</v>
      </c>
    </row>
    <row r="95" spans="1:31">
      <c r="A95" s="102"/>
      <c r="B95" s="102"/>
      <c r="C95" s="102"/>
      <c r="D95" s="102" t="s">
        <v>172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0</v>
      </c>
      <c r="S95" s="102">
        <v>0</v>
      </c>
      <c r="T95" s="102">
        <v>0</v>
      </c>
      <c r="U95" s="102">
        <v>0</v>
      </c>
      <c r="V95" s="102">
        <v>0</v>
      </c>
      <c r="W95" s="102">
        <v>0</v>
      </c>
      <c r="X95" s="102">
        <v>0</v>
      </c>
      <c r="Y95" s="102">
        <v>0</v>
      </c>
      <c r="Z95" s="102">
        <v>0</v>
      </c>
      <c r="AA95" s="102">
        <v>0</v>
      </c>
      <c r="AB95" s="102">
        <v>0</v>
      </c>
      <c r="AC95" s="102">
        <v>0</v>
      </c>
      <c r="AD95" s="102"/>
      <c r="AE95" s="102"/>
    </row>
    <row r="96" spans="1:31">
      <c r="A96" s="102" t="s">
        <v>136</v>
      </c>
      <c r="B96" s="102" t="s">
        <v>122</v>
      </c>
      <c r="C96" s="102" t="s">
        <v>118</v>
      </c>
      <c r="D96" s="102" t="s">
        <v>135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1</v>
      </c>
      <c r="M96" s="102">
        <v>1</v>
      </c>
      <c r="N96" s="102">
        <v>1</v>
      </c>
      <c r="O96" s="102">
        <v>1</v>
      </c>
      <c r="P96" s="102">
        <v>1</v>
      </c>
      <c r="Q96" s="102">
        <v>1</v>
      </c>
      <c r="R96" s="102">
        <v>1</v>
      </c>
      <c r="S96" s="102">
        <v>1</v>
      </c>
      <c r="T96" s="102">
        <v>1</v>
      </c>
      <c r="U96" s="102">
        <v>1</v>
      </c>
      <c r="V96" s="102">
        <v>1</v>
      </c>
      <c r="W96" s="102">
        <v>1</v>
      </c>
      <c r="X96" s="102">
        <v>1</v>
      </c>
      <c r="Y96" s="102">
        <v>1</v>
      </c>
      <c r="Z96" s="102">
        <v>0</v>
      </c>
      <c r="AA96" s="102">
        <v>0</v>
      </c>
      <c r="AB96" s="102">
        <v>0</v>
      </c>
      <c r="AC96" s="102">
        <v>14</v>
      </c>
      <c r="AD96" s="102">
        <v>70</v>
      </c>
      <c r="AE96" s="102">
        <v>3650</v>
      </c>
    </row>
    <row r="97" spans="1:31">
      <c r="A97" s="102"/>
      <c r="B97" s="102"/>
      <c r="C97" s="102"/>
      <c r="D97" s="102" t="s">
        <v>172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0</v>
      </c>
      <c r="N97" s="102">
        <v>0</v>
      </c>
      <c r="O97" s="102">
        <v>0</v>
      </c>
      <c r="P97" s="102">
        <v>0</v>
      </c>
      <c r="Q97" s="102">
        <v>0</v>
      </c>
      <c r="R97" s="102">
        <v>0</v>
      </c>
      <c r="S97" s="102">
        <v>0</v>
      </c>
      <c r="T97" s="102">
        <v>0</v>
      </c>
      <c r="U97" s="102">
        <v>0</v>
      </c>
      <c r="V97" s="102">
        <v>0</v>
      </c>
      <c r="W97" s="102">
        <v>0</v>
      </c>
      <c r="X97" s="102">
        <v>0</v>
      </c>
      <c r="Y97" s="102">
        <v>0</v>
      </c>
      <c r="Z97" s="102">
        <v>0</v>
      </c>
      <c r="AA97" s="102">
        <v>0</v>
      </c>
      <c r="AB97" s="102">
        <v>0</v>
      </c>
      <c r="AC97" s="102">
        <v>0</v>
      </c>
      <c r="AD97" s="102"/>
      <c r="AE97" s="102"/>
    </row>
    <row r="98" spans="1:31">
      <c r="A98" s="102" t="s">
        <v>93</v>
      </c>
      <c r="B98" s="102" t="s">
        <v>120</v>
      </c>
      <c r="C98" s="102" t="s">
        <v>118</v>
      </c>
      <c r="D98" s="102" t="s">
        <v>137</v>
      </c>
      <c r="E98" s="102">
        <v>16</v>
      </c>
      <c r="F98" s="102">
        <v>16</v>
      </c>
      <c r="G98" s="102">
        <v>16</v>
      </c>
      <c r="H98" s="102">
        <v>16</v>
      </c>
      <c r="I98" s="102">
        <v>16</v>
      </c>
      <c r="J98" s="102">
        <v>16</v>
      </c>
      <c r="K98" s="102">
        <v>16</v>
      </c>
      <c r="L98" s="102">
        <v>16</v>
      </c>
      <c r="M98" s="102">
        <v>16</v>
      </c>
      <c r="N98" s="102">
        <v>16</v>
      </c>
      <c r="O98" s="102">
        <v>16</v>
      </c>
      <c r="P98" s="102">
        <v>16</v>
      </c>
      <c r="Q98" s="102">
        <v>16</v>
      </c>
      <c r="R98" s="102">
        <v>16</v>
      </c>
      <c r="S98" s="102">
        <v>16</v>
      </c>
      <c r="T98" s="102">
        <v>16</v>
      </c>
      <c r="U98" s="102">
        <v>16</v>
      </c>
      <c r="V98" s="102">
        <v>16</v>
      </c>
      <c r="W98" s="102">
        <v>16</v>
      </c>
      <c r="X98" s="102">
        <v>16</v>
      </c>
      <c r="Y98" s="102">
        <v>16</v>
      </c>
      <c r="Z98" s="102">
        <v>16</v>
      </c>
      <c r="AA98" s="102">
        <v>16</v>
      </c>
      <c r="AB98" s="102">
        <v>16</v>
      </c>
      <c r="AC98" s="102">
        <v>384</v>
      </c>
      <c r="AD98" s="102">
        <v>3038</v>
      </c>
      <c r="AE98" s="102">
        <v>158410</v>
      </c>
    </row>
    <row r="99" spans="1:31">
      <c r="A99" s="102"/>
      <c r="B99" s="102"/>
      <c r="C99" s="102"/>
      <c r="D99" s="102" t="s">
        <v>138</v>
      </c>
      <c r="E99" s="102">
        <v>21</v>
      </c>
      <c r="F99" s="102">
        <v>21</v>
      </c>
      <c r="G99" s="102">
        <v>21</v>
      </c>
      <c r="H99" s="102">
        <v>21</v>
      </c>
      <c r="I99" s="102">
        <v>21</v>
      </c>
      <c r="J99" s="102">
        <v>21</v>
      </c>
      <c r="K99" s="102">
        <v>21</v>
      </c>
      <c r="L99" s="102">
        <v>21</v>
      </c>
      <c r="M99" s="102">
        <v>21</v>
      </c>
      <c r="N99" s="102">
        <v>21</v>
      </c>
      <c r="O99" s="102">
        <v>21</v>
      </c>
      <c r="P99" s="102">
        <v>21</v>
      </c>
      <c r="Q99" s="102">
        <v>21</v>
      </c>
      <c r="R99" s="102">
        <v>21</v>
      </c>
      <c r="S99" s="102">
        <v>21</v>
      </c>
      <c r="T99" s="102">
        <v>21</v>
      </c>
      <c r="U99" s="102">
        <v>21</v>
      </c>
      <c r="V99" s="102">
        <v>21</v>
      </c>
      <c r="W99" s="102">
        <v>21</v>
      </c>
      <c r="X99" s="102">
        <v>21</v>
      </c>
      <c r="Y99" s="102">
        <v>21</v>
      </c>
      <c r="Z99" s="102">
        <v>21</v>
      </c>
      <c r="AA99" s="102">
        <v>21</v>
      </c>
      <c r="AB99" s="102">
        <v>21</v>
      </c>
      <c r="AC99" s="102">
        <v>504</v>
      </c>
      <c r="AD99" s="102"/>
      <c r="AE99" s="102"/>
    </row>
    <row r="100" spans="1:31">
      <c r="A100" s="102"/>
      <c r="B100" s="102"/>
      <c r="C100" s="102"/>
      <c r="D100" s="102" t="s">
        <v>139</v>
      </c>
      <c r="E100" s="102">
        <v>16</v>
      </c>
      <c r="F100" s="102">
        <v>16</v>
      </c>
      <c r="G100" s="102">
        <v>16</v>
      </c>
      <c r="H100" s="102">
        <v>16</v>
      </c>
      <c r="I100" s="102">
        <v>16</v>
      </c>
      <c r="J100" s="102">
        <v>16</v>
      </c>
      <c r="K100" s="102">
        <v>16</v>
      </c>
      <c r="L100" s="102">
        <v>21</v>
      </c>
      <c r="M100" s="102">
        <v>21</v>
      </c>
      <c r="N100" s="102">
        <v>21</v>
      </c>
      <c r="O100" s="102">
        <v>21</v>
      </c>
      <c r="P100" s="102">
        <v>21</v>
      </c>
      <c r="Q100" s="102">
        <v>21</v>
      </c>
      <c r="R100" s="102">
        <v>21</v>
      </c>
      <c r="S100" s="102">
        <v>21</v>
      </c>
      <c r="T100" s="102">
        <v>21</v>
      </c>
      <c r="U100" s="102">
        <v>21</v>
      </c>
      <c r="V100" s="102">
        <v>21</v>
      </c>
      <c r="W100" s="102">
        <v>21</v>
      </c>
      <c r="X100" s="102">
        <v>21</v>
      </c>
      <c r="Y100" s="102">
        <v>21</v>
      </c>
      <c r="Z100" s="102">
        <v>16</v>
      </c>
      <c r="AA100" s="102">
        <v>16</v>
      </c>
      <c r="AB100" s="102">
        <v>16</v>
      </c>
      <c r="AC100" s="102">
        <v>454</v>
      </c>
      <c r="AD100" s="102"/>
      <c r="AE100" s="102"/>
    </row>
    <row r="101" spans="1:31">
      <c r="A101" s="102"/>
      <c r="B101" s="102"/>
      <c r="C101" s="102"/>
      <c r="D101" s="102" t="s">
        <v>173</v>
      </c>
      <c r="E101" s="102">
        <v>16</v>
      </c>
      <c r="F101" s="102">
        <v>16</v>
      </c>
      <c r="G101" s="102">
        <v>16</v>
      </c>
      <c r="H101" s="102">
        <v>16</v>
      </c>
      <c r="I101" s="102">
        <v>16</v>
      </c>
      <c r="J101" s="102">
        <v>16</v>
      </c>
      <c r="K101" s="102">
        <v>16</v>
      </c>
      <c r="L101" s="102">
        <v>16</v>
      </c>
      <c r="M101" s="102">
        <v>16</v>
      </c>
      <c r="N101" s="102">
        <v>16</v>
      </c>
      <c r="O101" s="102">
        <v>16</v>
      </c>
      <c r="P101" s="102">
        <v>16</v>
      </c>
      <c r="Q101" s="102">
        <v>16</v>
      </c>
      <c r="R101" s="102">
        <v>16</v>
      </c>
      <c r="S101" s="102">
        <v>16</v>
      </c>
      <c r="T101" s="102">
        <v>16</v>
      </c>
      <c r="U101" s="102">
        <v>16</v>
      </c>
      <c r="V101" s="102">
        <v>16</v>
      </c>
      <c r="W101" s="102">
        <v>16</v>
      </c>
      <c r="X101" s="102">
        <v>16</v>
      </c>
      <c r="Y101" s="102">
        <v>16</v>
      </c>
      <c r="Z101" s="102">
        <v>16</v>
      </c>
      <c r="AA101" s="102">
        <v>16</v>
      </c>
      <c r="AB101" s="102">
        <v>16</v>
      </c>
      <c r="AC101" s="102">
        <v>384</v>
      </c>
      <c r="AD101" s="102"/>
      <c r="AE101" s="102"/>
    </row>
    <row r="102" spans="1:31">
      <c r="A102" s="102" t="s">
        <v>158</v>
      </c>
      <c r="B102" s="102" t="s">
        <v>120</v>
      </c>
      <c r="C102" s="102" t="s">
        <v>118</v>
      </c>
      <c r="D102" s="102" t="s">
        <v>137</v>
      </c>
      <c r="E102" s="102">
        <v>16</v>
      </c>
      <c r="F102" s="102">
        <v>16</v>
      </c>
      <c r="G102" s="102">
        <v>16</v>
      </c>
      <c r="H102" s="102">
        <v>16</v>
      </c>
      <c r="I102" s="102">
        <v>16</v>
      </c>
      <c r="J102" s="102">
        <v>16</v>
      </c>
      <c r="K102" s="102">
        <v>16</v>
      </c>
      <c r="L102" s="102">
        <v>16</v>
      </c>
      <c r="M102" s="102">
        <v>16</v>
      </c>
      <c r="N102" s="102">
        <v>16</v>
      </c>
      <c r="O102" s="102">
        <v>16</v>
      </c>
      <c r="P102" s="102">
        <v>16</v>
      </c>
      <c r="Q102" s="102">
        <v>16</v>
      </c>
      <c r="R102" s="102">
        <v>16</v>
      </c>
      <c r="S102" s="102">
        <v>16</v>
      </c>
      <c r="T102" s="102">
        <v>16</v>
      </c>
      <c r="U102" s="102">
        <v>16</v>
      </c>
      <c r="V102" s="102">
        <v>16</v>
      </c>
      <c r="W102" s="102">
        <v>16</v>
      </c>
      <c r="X102" s="102">
        <v>16</v>
      </c>
      <c r="Y102" s="102">
        <v>16</v>
      </c>
      <c r="Z102" s="102">
        <v>16</v>
      </c>
      <c r="AA102" s="102">
        <v>16</v>
      </c>
      <c r="AB102" s="102">
        <v>16</v>
      </c>
      <c r="AC102" s="102">
        <v>384</v>
      </c>
      <c r="AD102" s="102">
        <v>2688</v>
      </c>
      <c r="AE102" s="102">
        <v>140160</v>
      </c>
    </row>
    <row r="103" spans="1:31">
      <c r="A103" s="102"/>
      <c r="B103" s="102"/>
      <c r="C103" s="102"/>
      <c r="D103" s="102" t="s">
        <v>138</v>
      </c>
      <c r="E103" s="102">
        <v>21</v>
      </c>
      <c r="F103" s="102">
        <v>21</v>
      </c>
      <c r="G103" s="102">
        <v>21</v>
      </c>
      <c r="H103" s="102">
        <v>21</v>
      </c>
      <c r="I103" s="102">
        <v>21</v>
      </c>
      <c r="J103" s="102">
        <v>21</v>
      </c>
      <c r="K103" s="102">
        <v>21</v>
      </c>
      <c r="L103" s="102">
        <v>21</v>
      </c>
      <c r="M103" s="102">
        <v>21</v>
      </c>
      <c r="N103" s="102">
        <v>21</v>
      </c>
      <c r="O103" s="102">
        <v>21</v>
      </c>
      <c r="P103" s="102">
        <v>21</v>
      </c>
      <c r="Q103" s="102">
        <v>21</v>
      </c>
      <c r="R103" s="102">
        <v>21</v>
      </c>
      <c r="S103" s="102">
        <v>21</v>
      </c>
      <c r="T103" s="102">
        <v>21</v>
      </c>
      <c r="U103" s="102">
        <v>21</v>
      </c>
      <c r="V103" s="102">
        <v>21</v>
      </c>
      <c r="W103" s="102">
        <v>21</v>
      </c>
      <c r="X103" s="102">
        <v>21</v>
      </c>
      <c r="Y103" s="102">
        <v>21</v>
      </c>
      <c r="Z103" s="102">
        <v>21</v>
      </c>
      <c r="AA103" s="102">
        <v>21</v>
      </c>
      <c r="AB103" s="102">
        <v>21</v>
      </c>
      <c r="AC103" s="102">
        <v>504</v>
      </c>
      <c r="AD103" s="102"/>
      <c r="AE103" s="102"/>
    </row>
    <row r="104" spans="1:31">
      <c r="A104" s="102"/>
      <c r="B104" s="102"/>
      <c r="C104" s="102"/>
      <c r="D104" s="102" t="s">
        <v>139</v>
      </c>
      <c r="E104" s="102">
        <v>16</v>
      </c>
      <c r="F104" s="102">
        <v>16</v>
      </c>
      <c r="G104" s="102">
        <v>16</v>
      </c>
      <c r="H104" s="102">
        <v>16</v>
      </c>
      <c r="I104" s="102">
        <v>16</v>
      </c>
      <c r="J104" s="102">
        <v>16</v>
      </c>
      <c r="K104" s="102">
        <v>16</v>
      </c>
      <c r="L104" s="102">
        <v>16</v>
      </c>
      <c r="M104" s="102">
        <v>16</v>
      </c>
      <c r="N104" s="102">
        <v>16</v>
      </c>
      <c r="O104" s="102">
        <v>16</v>
      </c>
      <c r="P104" s="102">
        <v>16</v>
      </c>
      <c r="Q104" s="102">
        <v>16</v>
      </c>
      <c r="R104" s="102">
        <v>16</v>
      </c>
      <c r="S104" s="102">
        <v>16</v>
      </c>
      <c r="T104" s="102">
        <v>16</v>
      </c>
      <c r="U104" s="102">
        <v>16</v>
      </c>
      <c r="V104" s="102">
        <v>16</v>
      </c>
      <c r="W104" s="102">
        <v>16</v>
      </c>
      <c r="X104" s="102">
        <v>16</v>
      </c>
      <c r="Y104" s="102">
        <v>16</v>
      </c>
      <c r="Z104" s="102">
        <v>16</v>
      </c>
      <c r="AA104" s="102">
        <v>16</v>
      </c>
      <c r="AB104" s="102">
        <v>16</v>
      </c>
      <c r="AC104" s="102">
        <v>384</v>
      </c>
      <c r="AD104" s="102"/>
      <c r="AE104" s="102"/>
    </row>
    <row r="105" spans="1:31">
      <c r="A105" s="102"/>
      <c r="B105" s="102"/>
      <c r="C105" s="102"/>
      <c r="D105" s="102" t="s">
        <v>173</v>
      </c>
      <c r="E105" s="102">
        <v>16</v>
      </c>
      <c r="F105" s="102">
        <v>16</v>
      </c>
      <c r="G105" s="102">
        <v>16</v>
      </c>
      <c r="H105" s="102">
        <v>16</v>
      </c>
      <c r="I105" s="102">
        <v>16</v>
      </c>
      <c r="J105" s="102">
        <v>16</v>
      </c>
      <c r="K105" s="102">
        <v>16</v>
      </c>
      <c r="L105" s="102">
        <v>16</v>
      </c>
      <c r="M105" s="102">
        <v>16</v>
      </c>
      <c r="N105" s="102">
        <v>16</v>
      </c>
      <c r="O105" s="102">
        <v>16</v>
      </c>
      <c r="P105" s="102">
        <v>16</v>
      </c>
      <c r="Q105" s="102">
        <v>16</v>
      </c>
      <c r="R105" s="102">
        <v>16</v>
      </c>
      <c r="S105" s="102">
        <v>16</v>
      </c>
      <c r="T105" s="102">
        <v>16</v>
      </c>
      <c r="U105" s="102">
        <v>16</v>
      </c>
      <c r="V105" s="102">
        <v>16</v>
      </c>
      <c r="W105" s="102">
        <v>16</v>
      </c>
      <c r="X105" s="102">
        <v>16</v>
      </c>
      <c r="Y105" s="102">
        <v>16</v>
      </c>
      <c r="Z105" s="102">
        <v>16</v>
      </c>
      <c r="AA105" s="102">
        <v>16</v>
      </c>
      <c r="AB105" s="102">
        <v>16</v>
      </c>
      <c r="AC105" s="102">
        <v>384</v>
      </c>
      <c r="AD105" s="102"/>
      <c r="AE105" s="102"/>
    </row>
    <row r="106" spans="1:31">
      <c r="A106" s="102" t="s">
        <v>94</v>
      </c>
      <c r="B106" s="102" t="s">
        <v>120</v>
      </c>
      <c r="C106" s="102" t="s">
        <v>118</v>
      </c>
      <c r="D106" s="102" t="s">
        <v>137</v>
      </c>
      <c r="E106" s="102">
        <v>19</v>
      </c>
      <c r="F106" s="102">
        <v>19</v>
      </c>
      <c r="G106" s="102">
        <v>19</v>
      </c>
      <c r="H106" s="102">
        <v>19</v>
      </c>
      <c r="I106" s="102">
        <v>19</v>
      </c>
      <c r="J106" s="102">
        <v>19</v>
      </c>
      <c r="K106" s="102">
        <v>19</v>
      </c>
      <c r="L106" s="102">
        <v>19</v>
      </c>
      <c r="M106" s="102">
        <v>19</v>
      </c>
      <c r="N106" s="102">
        <v>19</v>
      </c>
      <c r="O106" s="102">
        <v>19</v>
      </c>
      <c r="P106" s="102">
        <v>19</v>
      </c>
      <c r="Q106" s="102">
        <v>19</v>
      </c>
      <c r="R106" s="102">
        <v>19</v>
      </c>
      <c r="S106" s="102">
        <v>19</v>
      </c>
      <c r="T106" s="102">
        <v>19</v>
      </c>
      <c r="U106" s="102">
        <v>19</v>
      </c>
      <c r="V106" s="102">
        <v>19</v>
      </c>
      <c r="W106" s="102">
        <v>19</v>
      </c>
      <c r="X106" s="102">
        <v>19</v>
      </c>
      <c r="Y106" s="102">
        <v>19</v>
      </c>
      <c r="Z106" s="102">
        <v>19</v>
      </c>
      <c r="AA106" s="102">
        <v>19</v>
      </c>
      <c r="AB106" s="102">
        <v>19</v>
      </c>
      <c r="AC106" s="102">
        <v>456</v>
      </c>
      <c r="AD106" s="102">
        <v>4788</v>
      </c>
      <c r="AE106" s="102">
        <v>249660</v>
      </c>
    </row>
    <row r="107" spans="1:31">
      <c r="A107" s="102"/>
      <c r="B107" s="102"/>
      <c r="C107" s="102"/>
      <c r="D107" s="102" t="s">
        <v>138</v>
      </c>
      <c r="E107" s="102">
        <v>31</v>
      </c>
      <c r="F107" s="102">
        <v>31</v>
      </c>
      <c r="G107" s="102">
        <v>31</v>
      </c>
      <c r="H107" s="102">
        <v>31</v>
      </c>
      <c r="I107" s="102">
        <v>31</v>
      </c>
      <c r="J107" s="102">
        <v>31</v>
      </c>
      <c r="K107" s="102">
        <v>31</v>
      </c>
      <c r="L107" s="102">
        <v>31</v>
      </c>
      <c r="M107" s="102">
        <v>31</v>
      </c>
      <c r="N107" s="102">
        <v>31</v>
      </c>
      <c r="O107" s="102">
        <v>31</v>
      </c>
      <c r="P107" s="102">
        <v>31</v>
      </c>
      <c r="Q107" s="102">
        <v>31</v>
      </c>
      <c r="R107" s="102">
        <v>31</v>
      </c>
      <c r="S107" s="102">
        <v>31</v>
      </c>
      <c r="T107" s="102">
        <v>31</v>
      </c>
      <c r="U107" s="102">
        <v>31</v>
      </c>
      <c r="V107" s="102">
        <v>31</v>
      </c>
      <c r="W107" s="102">
        <v>31</v>
      </c>
      <c r="X107" s="102">
        <v>31</v>
      </c>
      <c r="Y107" s="102">
        <v>31</v>
      </c>
      <c r="Z107" s="102">
        <v>31</v>
      </c>
      <c r="AA107" s="102">
        <v>31</v>
      </c>
      <c r="AB107" s="102">
        <v>31</v>
      </c>
      <c r="AC107" s="102">
        <v>744</v>
      </c>
      <c r="AD107" s="102"/>
      <c r="AE107" s="102"/>
    </row>
    <row r="108" spans="1:31">
      <c r="A108" s="102"/>
      <c r="B108" s="102"/>
      <c r="C108" s="102"/>
      <c r="D108" s="102" t="s">
        <v>174</v>
      </c>
      <c r="E108" s="102">
        <v>31</v>
      </c>
      <c r="F108" s="102">
        <v>31</v>
      </c>
      <c r="G108" s="102">
        <v>31</v>
      </c>
      <c r="H108" s="102">
        <v>31</v>
      </c>
      <c r="I108" s="102">
        <v>31</v>
      </c>
      <c r="J108" s="102">
        <v>31</v>
      </c>
      <c r="K108" s="102">
        <v>31</v>
      </c>
      <c r="L108" s="102">
        <v>31</v>
      </c>
      <c r="M108" s="102">
        <v>31</v>
      </c>
      <c r="N108" s="102">
        <v>31</v>
      </c>
      <c r="O108" s="102">
        <v>31</v>
      </c>
      <c r="P108" s="102">
        <v>31</v>
      </c>
      <c r="Q108" s="102">
        <v>31</v>
      </c>
      <c r="R108" s="102">
        <v>31</v>
      </c>
      <c r="S108" s="102">
        <v>31</v>
      </c>
      <c r="T108" s="102">
        <v>31</v>
      </c>
      <c r="U108" s="102">
        <v>31</v>
      </c>
      <c r="V108" s="102">
        <v>31</v>
      </c>
      <c r="W108" s="102">
        <v>31</v>
      </c>
      <c r="X108" s="102">
        <v>31</v>
      </c>
      <c r="Y108" s="102">
        <v>31</v>
      </c>
      <c r="Z108" s="102">
        <v>31</v>
      </c>
      <c r="AA108" s="102">
        <v>31</v>
      </c>
      <c r="AB108" s="102">
        <v>31</v>
      </c>
      <c r="AC108" s="102">
        <v>744</v>
      </c>
      <c r="AD108" s="102"/>
      <c r="AE108" s="102"/>
    </row>
    <row r="109" spans="1:31">
      <c r="A109" s="102"/>
      <c r="B109" s="102"/>
      <c r="C109" s="102"/>
      <c r="D109" s="102" t="s">
        <v>175</v>
      </c>
      <c r="E109" s="102">
        <v>31</v>
      </c>
      <c r="F109" s="102">
        <v>31</v>
      </c>
      <c r="G109" s="102">
        <v>31</v>
      </c>
      <c r="H109" s="102">
        <v>31</v>
      </c>
      <c r="I109" s="102">
        <v>31</v>
      </c>
      <c r="J109" s="102">
        <v>31</v>
      </c>
      <c r="K109" s="102">
        <v>31</v>
      </c>
      <c r="L109" s="102">
        <v>25</v>
      </c>
      <c r="M109" s="102">
        <v>25</v>
      </c>
      <c r="N109" s="102">
        <v>25</v>
      </c>
      <c r="O109" s="102">
        <v>25</v>
      </c>
      <c r="P109" s="102">
        <v>25</v>
      </c>
      <c r="Q109" s="102">
        <v>25</v>
      </c>
      <c r="R109" s="102">
        <v>25</v>
      </c>
      <c r="S109" s="102">
        <v>25</v>
      </c>
      <c r="T109" s="102">
        <v>25</v>
      </c>
      <c r="U109" s="102">
        <v>25</v>
      </c>
      <c r="V109" s="102">
        <v>25</v>
      </c>
      <c r="W109" s="102">
        <v>25</v>
      </c>
      <c r="X109" s="102">
        <v>25</v>
      </c>
      <c r="Y109" s="102">
        <v>25</v>
      </c>
      <c r="Z109" s="102">
        <v>31</v>
      </c>
      <c r="AA109" s="102">
        <v>31</v>
      </c>
      <c r="AB109" s="102">
        <v>31</v>
      </c>
      <c r="AC109" s="102">
        <v>660</v>
      </c>
      <c r="AD109" s="102"/>
      <c r="AE109" s="102"/>
    </row>
    <row r="110" spans="1:31">
      <c r="A110" s="102" t="s">
        <v>176</v>
      </c>
      <c r="B110" s="102" t="s">
        <v>120</v>
      </c>
      <c r="C110" s="102" t="s">
        <v>118</v>
      </c>
      <c r="D110" s="102" t="s">
        <v>137</v>
      </c>
      <c r="E110" s="102">
        <v>19</v>
      </c>
      <c r="F110" s="102">
        <v>19</v>
      </c>
      <c r="G110" s="102">
        <v>19</v>
      </c>
      <c r="H110" s="102">
        <v>19</v>
      </c>
      <c r="I110" s="102">
        <v>19</v>
      </c>
      <c r="J110" s="102">
        <v>19</v>
      </c>
      <c r="K110" s="102">
        <v>19</v>
      </c>
      <c r="L110" s="102">
        <v>19</v>
      </c>
      <c r="M110" s="102">
        <v>19</v>
      </c>
      <c r="N110" s="102">
        <v>19</v>
      </c>
      <c r="O110" s="102">
        <v>19</v>
      </c>
      <c r="P110" s="102">
        <v>19</v>
      </c>
      <c r="Q110" s="102">
        <v>19</v>
      </c>
      <c r="R110" s="102">
        <v>19</v>
      </c>
      <c r="S110" s="102">
        <v>19</v>
      </c>
      <c r="T110" s="102">
        <v>19</v>
      </c>
      <c r="U110" s="102">
        <v>19</v>
      </c>
      <c r="V110" s="102">
        <v>19</v>
      </c>
      <c r="W110" s="102">
        <v>19</v>
      </c>
      <c r="X110" s="102">
        <v>19</v>
      </c>
      <c r="Y110" s="102">
        <v>19</v>
      </c>
      <c r="Z110" s="102">
        <v>19</v>
      </c>
      <c r="AA110" s="102">
        <v>19</v>
      </c>
      <c r="AB110" s="102">
        <v>19</v>
      </c>
      <c r="AC110" s="102">
        <v>456</v>
      </c>
      <c r="AD110" s="102">
        <v>5208</v>
      </c>
      <c r="AE110" s="102">
        <v>271560</v>
      </c>
    </row>
    <row r="111" spans="1:31">
      <c r="A111" s="102"/>
      <c r="B111" s="102"/>
      <c r="C111" s="102"/>
      <c r="D111" s="102" t="s">
        <v>138</v>
      </c>
      <c r="E111" s="102">
        <v>31</v>
      </c>
      <c r="F111" s="102">
        <v>31</v>
      </c>
      <c r="G111" s="102">
        <v>31</v>
      </c>
      <c r="H111" s="102">
        <v>31</v>
      </c>
      <c r="I111" s="102">
        <v>31</v>
      </c>
      <c r="J111" s="102">
        <v>31</v>
      </c>
      <c r="K111" s="102">
        <v>31</v>
      </c>
      <c r="L111" s="102">
        <v>31</v>
      </c>
      <c r="M111" s="102">
        <v>31</v>
      </c>
      <c r="N111" s="102">
        <v>31</v>
      </c>
      <c r="O111" s="102">
        <v>31</v>
      </c>
      <c r="P111" s="102">
        <v>31</v>
      </c>
      <c r="Q111" s="102">
        <v>31</v>
      </c>
      <c r="R111" s="102">
        <v>31</v>
      </c>
      <c r="S111" s="102">
        <v>31</v>
      </c>
      <c r="T111" s="102">
        <v>31</v>
      </c>
      <c r="U111" s="102">
        <v>31</v>
      </c>
      <c r="V111" s="102">
        <v>31</v>
      </c>
      <c r="W111" s="102">
        <v>31</v>
      </c>
      <c r="X111" s="102">
        <v>31</v>
      </c>
      <c r="Y111" s="102">
        <v>31</v>
      </c>
      <c r="Z111" s="102">
        <v>31</v>
      </c>
      <c r="AA111" s="102">
        <v>31</v>
      </c>
      <c r="AB111" s="102">
        <v>31</v>
      </c>
      <c r="AC111" s="102">
        <v>744</v>
      </c>
      <c r="AD111" s="102"/>
      <c r="AE111" s="102"/>
    </row>
    <row r="112" spans="1:31">
      <c r="A112" s="102"/>
      <c r="B112" s="102"/>
      <c r="C112" s="102"/>
      <c r="D112" s="102" t="s">
        <v>174</v>
      </c>
      <c r="E112" s="102">
        <v>31</v>
      </c>
      <c r="F112" s="102">
        <v>31</v>
      </c>
      <c r="G112" s="102">
        <v>31</v>
      </c>
      <c r="H112" s="102">
        <v>31</v>
      </c>
      <c r="I112" s="102">
        <v>31</v>
      </c>
      <c r="J112" s="102">
        <v>31</v>
      </c>
      <c r="K112" s="102">
        <v>31</v>
      </c>
      <c r="L112" s="102">
        <v>31</v>
      </c>
      <c r="M112" s="102">
        <v>31</v>
      </c>
      <c r="N112" s="102">
        <v>31</v>
      </c>
      <c r="O112" s="102">
        <v>31</v>
      </c>
      <c r="P112" s="102">
        <v>31</v>
      </c>
      <c r="Q112" s="102">
        <v>31</v>
      </c>
      <c r="R112" s="102">
        <v>31</v>
      </c>
      <c r="S112" s="102">
        <v>31</v>
      </c>
      <c r="T112" s="102">
        <v>31</v>
      </c>
      <c r="U112" s="102">
        <v>31</v>
      </c>
      <c r="V112" s="102">
        <v>31</v>
      </c>
      <c r="W112" s="102">
        <v>31</v>
      </c>
      <c r="X112" s="102">
        <v>31</v>
      </c>
      <c r="Y112" s="102">
        <v>31</v>
      </c>
      <c r="Z112" s="102">
        <v>31</v>
      </c>
      <c r="AA112" s="102">
        <v>31</v>
      </c>
      <c r="AB112" s="102">
        <v>31</v>
      </c>
      <c r="AC112" s="102">
        <v>744</v>
      </c>
      <c r="AD112" s="102"/>
      <c r="AE112" s="102"/>
    </row>
    <row r="113" spans="1:31">
      <c r="A113" s="102"/>
      <c r="B113" s="102"/>
      <c r="C113" s="102"/>
      <c r="D113" s="102" t="s">
        <v>175</v>
      </c>
      <c r="E113" s="102">
        <v>31</v>
      </c>
      <c r="F113" s="102">
        <v>31</v>
      </c>
      <c r="G113" s="102">
        <v>31</v>
      </c>
      <c r="H113" s="102">
        <v>31</v>
      </c>
      <c r="I113" s="102">
        <v>31</v>
      </c>
      <c r="J113" s="102">
        <v>31</v>
      </c>
      <c r="K113" s="102">
        <v>31</v>
      </c>
      <c r="L113" s="102">
        <v>31</v>
      </c>
      <c r="M113" s="102">
        <v>31</v>
      </c>
      <c r="N113" s="102">
        <v>31</v>
      </c>
      <c r="O113" s="102">
        <v>31</v>
      </c>
      <c r="P113" s="102">
        <v>31</v>
      </c>
      <c r="Q113" s="102">
        <v>31</v>
      </c>
      <c r="R113" s="102">
        <v>31</v>
      </c>
      <c r="S113" s="102">
        <v>31</v>
      </c>
      <c r="T113" s="102">
        <v>31</v>
      </c>
      <c r="U113" s="102">
        <v>31</v>
      </c>
      <c r="V113" s="102">
        <v>31</v>
      </c>
      <c r="W113" s="102">
        <v>31</v>
      </c>
      <c r="X113" s="102">
        <v>31</v>
      </c>
      <c r="Y113" s="102">
        <v>31</v>
      </c>
      <c r="Z113" s="102">
        <v>31</v>
      </c>
      <c r="AA113" s="102">
        <v>31</v>
      </c>
      <c r="AB113" s="102">
        <v>31</v>
      </c>
      <c r="AC113" s="102">
        <v>744</v>
      </c>
      <c r="AD113" s="102"/>
      <c r="AE113" s="102"/>
    </row>
    <row r="114" spans="1:31">
      <c r="A114" s="102" t="s">
        <v>140</v>
      </c>
      <c r="B114" s="102" t="s">
        <v>122</v>
      </c>
      <c r="C114" s="102" t="s">
        <v>118</v>
      </c>
      <c r="D114" s="102" t="s">
        <v>135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1</v>
      </c>
      <c r="M114" s="102">
        <v>1</v>
      </c>
      <c r="N114" s="102">
        <v>1</v>
      </c>
      <c r="O114" s="102">
        <v>1</v>
      </c>
      <c r="P114" s="102">
        <v>1</v>
      </c>
      <c r="Q114" s="102">
        <v>1</v>
      </c>
      <c r="R114" s="102">
        <v>1</v>
      </c>
      <c r="S114" s="102">
        <v>1</v>
      </c>
      <c r="T114" s="102">
        <v>1</v>
      </c>
      <c r="U114" s="102">
        <v>1</v>
      </c>
      <c r="V114" s="102">
        <v>1</v>
      </c>
      <c r="W114" s="102">
        <v>1</v>
      </c>
      <c r="X114" s="102">
        <v>1</v>
      </c>
      <c r="Y114" s="102">
        <v>1</v>
      </c>
      <c r="Z114" s="102">
        <v>0</v>
      </c>
      <c r="AA114" s="102">
        <v>0</v>
      </c>
      <c r="AB114" s="102">
        <v>0</v>
      </c>
      <c r="AC114" s="102">
        <v>14</v>
      </c>
      <c r="AD114" s="102">
        <v>118</v>
      </c>
      <c r="AE114" s="102">
        <v>6152.86</v>
      </c>
    </row>
    <row r="115" spans="1:31">
      <c r="A115" s="102"/>
      <c r="B115" s="102"/>
      <c r="C115" s="102"/>
      <c r="D115" s="102" t="s">
        <v>172</v>
      </c>
      <c r="E115" s="102">
        <v>1</v>
      </c>
      <c r="F115" s="102">
        <v>1</v>
      </c>
      <c r="G115" s="102">
        <v>1</v>
      </c>
      <c r="H115" s="102">
        <v>1</v>
      </c>
      <c r="I115" s="102">
        <v>1</v>
      </c>
      <c r="J115" s="102">
        <v>1</v>
      </c>
      <c r="K115" s="102">
        <v>1</v>
      </c>
      <c r="L115" s="102">
        <v>1</v>
      </c>
      <c r="M115" s="102">
        <v>1</v>
      </c>
      <c r="N115" s="102">
        <v>1</v>
      </c>
      <c r="O115" s="102">
        <v>1</v>
      </c>
      <c r="P115" s="102">
        <v>1</v>
      </c>
      <c r="Q115" s="102">
        <v>1</v>
      </c>
      <c r="R115" s="102">
        <v>1</v>
      </c>
      <c r="S115" s="102">
        <v>1</v>
      </c>
      <c r="T115" s="102">
        <v>1</v>
      </c>
      <c r="U115" s="102">
        <v>1</v>
      </c>
      <c r="V115" s="102">
        <v>1</v>
      </c>
      <c r="W115" s="102">
        <v>1</v>
      </c>
      <c r="X115" s="102">
        <v>1</v>
      </c>
      <c r="Y115" s="102">
        <v>1</v>
      </c>
      <c r="Z115" s="102">
        <v>1</v>
      </c>
      <c r="AA115" s="102">
        <v>1</v>
      </c>
      <c r="AB115" s="102">
        <v>1</v>
      </c>
      <c r="AC115" s="102">
        <v>24</v>
      </c>
      <c r="AD115" s="102"/>
      <c r="AE115" s="102"/>
    </row>
    <row r="116" spans="1:31">
      <c r="A116" s="102" t="s">
        <v>141</v>
      </c>
      <c r="B116" s="102" t="s">
        <v>122</v>
      </c>
      <c r="C116" s="102" t="s">
        <v>118</v>
      </c>
      <c r="D116" s="102" t="s">
        <v>135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1</v>
      </c>
      <c r="M116" s="102">
        <v>1</v>
      </c>
      <c r="N116" s="102">
        <v>1</v>
      </c>
      <c r="O116" s="102">
        <v>1</v>
      </c>
      <c r="P116" s="102">
        <v>1</v>
      </c>
      <c r="Q116" s="102">
        <v>1</v>
      </c>
      <c r="R116" s="102">
        <v>1</v>
      </c>
      <c r="S116" s="102">
        <v>1</v>
      </c>
      <c r="T116" s="102">
        <v>1</v>
      </c>
      <c r="U116" s="102">
        <v>1</v>
      </c>
      <c r="V116" s="102">
        <v>1</v>
      </c>
      <c r="W116" s="102">
        <v>1</v>
      </c>
      <c r="X116" s="102">
        <v>1</v>
      </c>
      <c r="Y116" s="102">
        <v>1</v>
      </c>
      <c r="Z116" s="102">
        <v>0</v>
      </c>
      <c r="AA116" s="102">
        <v>0</v>
      </c>
      <c r="AB116" s="102">
        <v>0</v>
      </c>
      <c r="AC116" s="102">
        <v>14</v>
      </c>
      <c r="AD116" s="102">
        <v>70</v>
      </c>
      <c r="AE116" s="102">
        <v>3650</v>
      </c>
    </row>
    <row r="117" spans="1:31">
      <c r="A117" s="102"/>
      <c r="B117" s="102"/>
      <c r="C117" s="102"/>
      <c r="D117" s="102" t="s">
        <v>172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/>
      <c r="AE117" s="102"/>
    </row>
    <row r="118" spans="1:31">
      <c r="A118" s="102" t="s">
        <v>266</v>
      </c>
      <c r="B118" s="102" t="s">
        <v>122</v>
      </c>
      <c r="C118" s="102" t="s">
        <v>118</v>
      </c>
      <c r="D118" s="102" t="s">
        <v>135</v>
      </c>
      <c r="E118" s="102">
        <v>0</v>
      </c>
      <c r="F118" s="102">
        <v>0</v>
      </c>
      <c r="G118" s="102">
        <v>0</v>
      </c>
      <c r="H118" s="102">
        <v>0</v>
      </c>
      <c r="I118" s="102">
        <v>0</v>
      </c>
      <c r="J118" s="102">
        <v>0</v>
      </c>
      <c r="K118" s="102">
        <v>0</v>
      </c>
      <c r="L118" s="102">
        <v>1</v>
      </c>
      <c r="M118" s="102">
        <v>1</v>
      </c>
      <c r="N118" s="102">
        <v>1</v>
      </c>
      <c r="O118" s="102">
        <v>1</v>
      </c>
      <c r="P118" s="102">
        <v>1</v>
      </c>
      <c r="Q118" s="102">
        <v>1</v>
      </c>
      <c r="R118" s="102">
        <v>1</v>
      </c>
      <c r="S118" s="102">
        <v>1</v>
      </c>
      <c r="T118" s="102">
        <v>1</v>
      </c>
      <c r="U118" s="102">
        <v>1</v>
      </c>
      <c r="V118" s="102">
        <v>0</v>
      </c>
      <c r="W118" s="102">
        <v>0</v>
      </c>
      <c r="X118" s="102">
        <v>0</v>
      </c>
      <c r="Y118" s="102">
        <v>0</v>
      </c>
      <c r="Z118" s="102">
        <v>0</v>
      </c>
      <c r="AA118" s="102">
        <v>0</v>
      </c>
      <c r="AB118" s="102">
        <v>0</v>
      </c>
      <c r="AC118" s="102">
        <v>10</v>
      </c>
      <c r="AD118" s="102">
        <v>50</v>
      </c>
      <c r="AE118" s="102">
        <v>2607.14</v>
      </c>
    </row>
    <row r="119" spans="1:31">
      <c r="A119" s="102"/>
      <c r="B119" s="102"/>
      <c r="C119" s="102"/>
      <c r="D119" s="102" t="s">
        <v>172</v>
      </c>
      <c r="E119" s="102">
        <v>0</v>
      </c>
      <c r="F119" s="102">
        <v>0</v>
      </c>
      <c r="G119" s="102">
        <v>0</v>
      </c>
      <c r="H119" s="102">
        <v>0</v>
      </c>
      <c r="I119" s="102">
        <v>0</v>
      </c>
      <c r="J119" s="102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>
        <v>0</v>
      </c>
      <c r="Q119" s="102">
        <v>0</v>
      </c>
      <c r="R119" s="102">
        <v>0</v>
      </c>
      <c r="S119" s="102">
        <v>0</v>
      </c>
      <c r="T119" s="102">
        <v>0</v>
      </c>
      <c r="U119" s="102">
        <v>0</v>
      </c>
      <c r="V119" s="102">
        <v>0</v>
      </c>
      <c r="W119" s="102">
        <v>0</v>
      </c>
      <c r="X119" s="102">
        <v>0</v>
      </c>
      <c r="Y119" s="102">
        <v>0</v>
      </c>
      <c r="Z119" s="102">
        <v>0</v>
      </c>
      <c r="AA119" s="102">
        <v>0</v>
      </c>
      <c r="AB119" s="102">
        <v>0</v>
      </c>
      <c r="AC119" s="102">
        <v>0</v>
      </c>
      <c r="AD119" s="102"/>
      <c r="AE119" s="102"/>
    </row>
    <row r="120" spans="1:31">
      <c r="A120" s="102" t="s">
        <v>142</v>
      </c>
      <c r="B120" s="102" t="s">
        <v>126</v>
      </c>
      <c r="C120" s="102" t="s">
        <v>118</v>
      </c>
      <c r="D120" s="102" t="s">
        <v>119</v>
      </c>
      <c r="E120" s="102">
        <v>120</v>
      </c>
      <c r="F120" s="102">
        <v>120</v>
      </c>
      <c r="G120" s="102">
        <v>120</v>
      </c>
      <c r="H120" s="102">
        <v>120</v>
      </c>
      <c r="I120" s="102">
        <v>120</v>
      </c>
      <c r="J120" s="102">
        <v>120</v>
      </c>
      <c r="K120" s="102">
        <v>120</v>
      </c>
      <c r="L120" s="102">
        <v>120</v>
      </c>
      <c r="M120" s="102">
        <v>120</v>
      </c>
      <c r="N120" s="102">
        <v>120</v>
      </c>
      <c r="O120" s="102">
        <v>120</v>
      </c>
      <c r="P120" s="102">
        <v>120</v>
      </c>
      <c r="Q120" s="102">
        <v>120</v>
      </c>
      <c r="R120" s="102">
        <v>120</v>
      </c>
      <c r="S120" s="102">
        <v>120</v>
      </c>
      <c r="T120" s="102">
        <v>120</v>
      </c>
      <c r="U120" s="102">
        <v>120</v>
      </c>
      <c r="V120" s="102">
        <v>120</v>
      </c>
      <c r="W120" s="102">
        <v>120</v>
      </c>
      <c r="X120" s="102">
        <v>120</v>
      </c>
      <c r="Y120" s="102">
        <v>120</v>
      </c>
      <c r="Z120" s="102">
        <v>120</v>
      </c>
      <c r="AA120" s="102">
        <v>120</v>
      </c>
      <c r="AB120" s="102">
        <v>120</v>
      </c>
      <c r="AC120" s="102">
        <v>2880</v>
      </c>
      <c r="AD120" s="102">
        <v>20160</v>
      </c>
      <c r="AE120" s="102">
        <v>1051200</v>
      </c>
    </row>
    <row r="121" spans="1:31">
      <c r="A121" s="102" t="s">
        <v>267</v>
      </c>
      <c r="B121" s="102" t="s">
        <v>117</v>
      </c>
      <c r="C121" s="102" t="s">
        <v>118</v>
      </c>
      <c r="D121" s="102" t="s">
        <v>119</v>
      </c>
      <c r="E121" s="102">
        <v>0.05</v>
      </c>
      <c r="F121" s="102">
        <v>0.05</v>
      </c>
      <c r="G121" s="102">
        <v>0.05</v>
      </c>
      <c r="H121" s="102">
        <v>0.05</v>
      </c>
      <c r="I121" s="102">
        <v>0.05</v>
      </c>
      <c r="J121" s="102">
        <v>0.05</v>
      </c>
      <c r="K121" s="102">
        <v>0.05</v>
      </c>
      <c r="L121" s="102">
        <v>0.05</v>
      </c>
      <c r="M121" s="102">
        <v>0.05</v>
      </c>
      <c r="N121" s="102">
        <v>0.05</v>
      </c>
      <c r="O121" s="102">
        <v>0.05</v>
      </c>
      <c r="P121" s="102">
        <v>0.05</v>
      </c>
      <c r="Q121" s="102">
        <v>0.05</v>
      </c>
      <c r="R121" s="102">
        <v>0.05</v>
      </c>
      <c r="S121" s="102">
        <v>0.05</v>
      </c>
      <c r="T121" s="102">
        <v>0.05</v>
      </c>
      <c r="U121" s="102">
        <v>0.05</v>
      </c>
      <c r="V121" s="102">
        <v>0.05</v>
      </c>
      <c r="W121" s="102">
        <v>0.05</v>
      </c>
      <c r="X121" s="102">
        <v>0.05</v>
      </c>
      <c r="Y121" s="102">
        <v>0.05</v>
      </c>
      <c r="Z121" s="102">
        <v>0.05</v>
      </c>
      <c r="AA121" s="102">
        <v>0.05</v>
      </c>
      <c r="AB121" s="102">
        <v>0.05</v>
      </c>
      <c r="AC121" s="102">
        <v>1.2</v>
      </c>
      <c r="AD121" s="102">
        <v>8.4</v>
      </c>
      <c r="AE121" s="102">
        <v>438</v>
      </c>
    </row>
    <row r="122" spans="1:31">
      <c r="A122" s="102" t="s">
        <v>268</v>
      </c>
      <c r="B122" s="102" t="s">
        <v>117</v>
      </c>
      <c r="C122" s="102" t="s">
        <v>118</v>
      </c>
      <c r="D122" s="102" t="s">
        <v>119</v>
      </c>
      <c r="E122" s="102">
        <v>0.2</v>
      </c>
      <c r="F122" s="102">
        <v>0.2</v>
      </c>
      <c r="G122" s="102">
        <v>0.2</v>
      </c>
      <c r="H122" s="102">
        <v>0.2</v>
      </c>
      <c r="I122" s="102">
        <v>0.2</v>
      </c>
      <c r="J122" s="102">
        <v>0.2</v>
      </c>
      <c r="K122" s="102">
        <v>0.2</v>
      </c>
      <c r="L122" s="102">
        <v>0.2</v>
      </c>
      <c r="M122" s="102">
        <v>0.2</v>
      </c>
      <c r="N122" s="102">
        <v>0.2</v>
      </c>
      <c r="O122" s="102">
        <v>0.2</v>
      </c>
      <c r="P122" s="102">
        <v>0.2</v>
      </c>
      <c r="Q122" s="102">
        <v>0.2</v>
      </c>
      <c r="R122" s="102">
        <v>0.2</v>
      </c>
      <c r="S122" s="102">
        <v>0.2</v>
      </c>
      <c r="T122" s="102">
        <v>0.2</v>
      </c>
      <c r="U122" s="102">
        <v>0.2</v>
      </c>
      <c r="V122" s="102">
        <v>0.2</v>
      </c>
      <c r="W122" s="102">
        <v>0.2</v>
      </c>
      <c r="X122" s="102">
        <v>0.2</v>
      </c>
      <c r="Y122" s="102">
        <v>0.2</v>
      </c>
      <c r="Z122" s="102">
        <v>0.2</v>
      </c>
      <c r="AA122" s="102">
        <v>0.2</v>
      </c>
      <c r="AB122" s="102">
        <v>0.2</v>
      </c>
      <c r="AC122" s="102">
        <v>4.8</v>
      </c>
      <c r="AD122" s="102">
        <v>33.6</v>
      </c>
      <c r="AE122" s="102">
        <v>1752</v>
      </c>
    </row>
    <row r="123" spans="1:31">
      <c r="A123" s="102" t="s">
        <v>269</v>
      </c>
      <c r="B123" s="102" t="s">
        <v>120</v>
      </c>
      <c r="C123" s="102" t="s">
        <v>118</v>
      </c>
      <c r="D123" s="102" t="s">
        <v>119</v>
      </c>
      <c r="E123" s="102">
        <v>40</v>
      </c>
      <c r="F123" s="102">
        <v>40</v>
      </c>
      <c r="G123" s="102">
        <v>40</v>
      </c>
      <c r="H123" s="102">
        <v>40</v>
      </c>
      <c r="I123" s="102">
        <v>40</v>
      </c>
      <c r="J123" s="102">
        <v>40</v>
      </c>
      <c r="K123" s="102">
        <v>40</v>
      </c>
      <c r="L123" s="102">
        <v>40</v>
      </c>
      <c r="M123" s="102">
        <v>40</v>
      </c>
      <c r="N123" s="102">
        <v>40</v>
      </c>
      <c r="O123" s="102">
        <v>40</v>
      </c>
      <c r="P123" s="102">
        <v>40</v>
      </c>
      <c r="Q123" s="102">
        <v>40</v>
      </c>
      <c r="R123" s="102">
        <v>40</v>
      </c>
      <c r="S123" s="102">
        <v>40</v>
      </c>
      <c r="T123" s="102">
        <v>40</v>
      </c>
      <c r="U123" s="102">
        <v>40</v>
      </c>
      <c r="V123" s="102">
        <v>40</v>
      </c>
      <c r="W123" s="102">
        <v>40</v>
      </c>
      <c r="X123" s="102">
        <v>40</v>
      </c>
      <c r="Y123" s="102">
        <v>40</v>
      </c>
      <c r="Z123" s="102">
        <v>40</v>
      </c>
      <c r="AA123" s="102">
        <v>40</v>
      </c>
      <c r="AB123" s="102">
        <v>40</v>
      </c>
      <c r="AC123" s="102">
        <v>960</v>
      </c>
      <c r="AD123" s="102">
        <v>6720</v>
      </c>
      <c r="AE123" s="102">
        <v>350400</v>
      </c>
    </row>
    <row r="124" spans="1:31">
      <c r="A124" s="102" t="s">
        <v>270</v>
      </c>
      <c r="B124" s="102" t="s">
        <v>120</v>
      </c>
      <c r="C124" s="102" t="s">
        <v>118</v>
      </c>
      <c r="D124" s="102" t="s">
        <v>119</v>
      </c>
      <c r="E124" s="102">
        <v>55</v>
      </c>
      <c r="F124" s="102">
        <v>55</v>
      </c>
      <c r="G124" s="102">
        <v>55</v>
      </c>
      <c r="H124" s="102">
        <v>55</v>
      </c>
      <c r="I124" s="102">
        <v>55</v>
      </c>
      <c r="J124" s="102">
        <v>55</v>
      </c>
      <c r="K124" s="102">
        <v>55</v>
      </c>
      <c r="L124" s="102">
        <v>55</v>
      </c>
      <c r="M124" s="102">
        <v>55</v>
      </c>
      <c r="N124" s="102">
        <v>55</v>
      </c>
      <c r="O124" s="102">
        <v>55</v>
      </c>
      <c r="P124" s="102">
        <v>55</v>
      </c>
      <c r="Q124" s="102">
        <v>55</v>
      </c>
      <c r="R124" s="102">
        <v>55</v>
      </c>
      <c r="S124" s="102">
        <v>55</v>
      </c>
      <c r="T124" s="102">
        <v>55</v>
      </c>
      <c r="U124" s="102">
        <v>55</v>
      </c>
      <c r="V124" s="102">
        <v>55</v>
      </c>
      <c r="W124" s="102">
        <v>55</v>
      </c>
      <c r="X124" s="102">
        <v>55</v>
      </c>
      <c r="Y124" s="102">
        <v>55</v>
      </c>
      <c r="Z124" s="102">
        <v>55</v>
      </c>
      <c r="AA124" s="102">
        <v>55</v>
      </c>
      <c r="AB124" s="102">
        <v>55</v>
      </c>
      <c r="AC124" s="102">
        <v>1320</v>
      </c>
      <c r="AD124" s="102">
        <v>9240</v>
      </c>
      <c r="AE124" s="102">
        <v>481800</v>
      </c>
    </row>
    <row r="125" spans="1:31">
      <c r="A125" s="102" t="s">
        <v>271</v>
      </c>
      <c r="B125" s="102" t="s">
        <v>117</v>
      </c>
      <c r="C125" s="102" t="s">
        <v>118</v>
      </c>
      <c r="D125" s="102" t="s">
        <v>119</v>
      </c>
      <c r="E125" s="102">
        <v>0.05</v>
      </c>
      <c r="F125" s="102">
        <v>0.05</v>
      </c>
      <c r="G125" s="102">
        <v>0.05</v>
      </c>
      <c r="H125" s="102">
        <v>0.05</v>
      </c>
      <c r="I125" s="102">
        <v>0.05</v>
      </c>
      <c r="J125" s="102">
        <v>0.05</v>
      </c>
      <c r="K125" s="102">
        <v>0.05</v>
      </c>
      <c r="L125" s="102">
        <v>0.05</v>
      </c>
      <c r="M125" s="102">
        <v>0.05</v>
      </c>
      <c r="N125" s="102">
        <v>0.05</v>
      </c>
      <c r="O125" s="102">
        <v>0.05</v>
      </c>
      <c r="P125" s="102">
        <v>0.05</v>
      </c>
      <c r="Q125" s="102">
        <v>0.05</v>
      </c>
      <c r="R125" s="102">
        <v>0.05</v>
      </c>
      <c r="S125" s="102">
        <v>0.05</v>
      </c>
      <c r="T125" s="102">
        <v>0.05</v>
      </c>
      <c r="U125" s="102">
        <v>0.05</v>
      </c>
      <c r="V125" s="102">
        <v>0.05</v>
      </c>
      <c r="W125" s="102">
        <v>0.05</v>
      </c>
      <c r="X125" s="102">
        <v>0.05</v>
      </c>
      <c r="Y125" s="102">
        <v>0.05</v>
      </c>
      <c r="Z125" s="102">
        <v>0.05</v>
      </c>
      <c r="AA125" s="102">
        <v>0.05</v>
      </c>
      <c r="AB125" s="102">
        <v>0.05</v>
      </c>
      <c r="AC125" s="102">
        <v>1.2</v>
      </c>
      <c r="AD125" s="102">
        <v>8.4</v>
      </c>
      <c r="AE125" s="102">
        <v>438</v>
      </c>
    </row>
    <row r="126" spans="1:31">
      <c r="A126" s="102" t="s">
        <v>272</v>
      </c>
      <c r="B126" s="102" t="s">
        <v>117</v>
      </c>
      <c r="C126" s="102" t="s">
        <v>118</v>
      </c>
      <c r="D126" s="102" t="s">
        <v>119</v>
      </c>
      <c r="E126" s="102">
        <v>0.2</v>
      </c>
      <c r="F126" s="102">
        <v>0.2</v>
      </c>
      <c r="G126" s="102">
        <v>0.2</v>
      </c>
      <c r="H126" s="102">
        <v>0.2</v>
      </c>
      <c r="I126" s="102">
        <v>0.2</v>
      </c>
      <c r="J126" s="102">
        <v>0.2</v>
      </c>
      <c r="K126" s="102">
        <v>0.2</v>
      </c>
      <c r="L126" s="102">
        <v>0.2</v>
      </c>
      <c r="M126" s="102">
        <v>0.2</v>
      </c>
      <c r="N126" s="102">
        <v>0.2</v>
      </c>
      <c r="O126" s="102">
        <v>0.2</v>
      </c>
      <c r="P126" s="102">
        <v>0.2</v>
      </c>
      <c r="Q126" s="102">
        <v>0.2</v>
      </c>
      <c r="R126" s="102">
        <v>0.2</v>
      </c>
      <c r="S126" s="102">
        <v>0.2</v>
      </c>
      <c r="T126" s="102">
        <v>0.2</v>
      </c>
      <c r="U126" s="102">
        <v>0.2</v>
      </c>
      <c r="V126" s="102">
        <v>0.2</v>
      </c>
      <c r="W126" s="102">
        <v>0.2</v>
      </c>
      <c r="X126" s="102">
        <v>0.2</v>
      </c>
      <c r="Y126" s="102">
        <v>0.2</v>
      </c>
      <c r="Z126" s="102">
        <v>0.2</v>
      </c>
      <c r="AA126" s="102">
        <v>0.2</v>
      </c>
      <c r="AB126" s="102">
        <v>0.2</v>
      </c>
      <c r="AC126" s="102">
        <v>4.8</v>
      </c>
      <c r="AD126" s="102">
        <v>33.6</v>
      </c>
      <c r="AE126" s="102">
        <v>1752</v>
      </c>
    </row>
    <row r="127" spans="1:31">
      <c r="A127" s="102" t="s">
        <v>273</v>
      </c>
      <c r="B127" s="102" t="s">
        <v>120</v>
      </c>
      <c r="C127" s="102" t="s">
        <v>118</v>
      </c>
      <c r="D127" s="102" t="s">
        <v>119</v>
      </c>
      <c r="E127" s="102">
        <v>40</v>
      </c>
      <c r="F127" s="102">
        <v>40</v>
      </c>
      <c r="G127" s="102">
        <v>40</v>
      </c>
      <c r="H127" s="102">
        <v>40</v>
      </c>
      <c r="I127" s="102">
        <v>40</v>
      </c>
      <c r="J127" s="102">
        <v>40</v>
      </c>
      <c r="K127" s="102">
        <v>40</v>
      </c>
      <c r="L127" s="102">
        <v>40</v>
      </c>
      <c r="M127" s="102">
        <v>40</v>
      </c>
      <c r="N127" s="102">
        <v>40</v>
      </c>
      <c r="O127" s="102">
        <v>40</v>
      </c>
      <c r="P127" s="102">
        <v>40</v>
      </c>
      <c r="Q127" s="102">
        <v>40</v>
      </c>
      <c r="R127" s="102">
        <v>40</v>
      </c>
      <c r="S127" s="102">
        <v>40</v>
      </c>
      <c r="T127" s="102">
        <v>40</v>
      </c>
      <c r="U127" s="102">
        <v>40</v>
      </c>
      <c r="V127" s="102">
        <v>40</v>
      </c>
      <c r="W127" s="102">
        <v>40</v>
      </c>
      <c r="X127" s="102">
        <v>40</v>
      </c>
      <c r="Y127" s="102">
        <v>40</v>
      </c>
      <c r="Z127" s="102">
        <v>40</v>
      </c>
      <c r="AA127" s="102">
        <v>40</v>
      </c>
      <c r="AB127" s="102">
        <v>40</v>
      </c>
      <c r="AC127" s="102">
        <v>960</v>
      </c>
      <c r="AD127" s="102">
        <v>6720</v>
      </c>
      <c r="AE127" s="102">
        <v>350400</v>
      </c>
    </row>
    <row r="128" spans="1:31">
      <c r="A128" s="102" t="s">
        <v>274</v>
      </c>
      <c r="B128" s="102" t="s">
        <v>120</v>
      </c>
      <c r="C128" s="102" t="s">
        <v>118</v>
      </c>
      <c r="D128" s="102" t="s">
        <v>119</v>
      </c>
      <c r="E128" s="102">
        <v>55</v>
      </c>
      <c r="F128" s="102">
        <v>55</v>
      </c>
      <c r="G128" s="102">
        <v>55</v>
      </c>
      <c r="H128" s="102">
        <v>55</v>
      </c>
      <c r="I128" s="102">
        <v>55</v>
      </c>
      <c r="J128" s="102">
        <v>55</v>
      </c>
      <c r="K128" s="102">
        <v>55</v>
      </c>
      <c r="L128" s="102">
        <v>55</v>
      </c>
      <c r="M128" s="102">
        <v>55</v>
      </c>
      <c r="N128" s="102">
        <v>55</v>
      </c>
      <c r="O128" s="102">
        <v>55</v>
      </c>
      <c r="P128" s="102">
        <v>55</v>
      </c>
      <c r="Q128" s="102">
        <v>55</v>
      </c>
      <c r="R128" s="102">
        <v>55</v>
      </c>
      <c r="S128" s="102">
        <v>55</v>
      </c>
      <c r="T128" s="102">
        <v>55</v>
      </c>
      <c r="U128" s="102">
        <v>55</v>
      </c>
      <c r="V128" s="102">
        <v>55</v>
      </c>
      <c r="W128" s="102">
        <v>55</v>
      </c>
      <c r="X128" s="102">
        <v>55</v>
      </c>
      <c r="Y128" s="102">
        <v>55</v>
      </c>
      <c r="Z128" s="102">
        <v>55</v>
      </c>
      <c r="AA128" s="102">
        <v>55</v>
      </c>
      <c r="AB128" s="102">
        <v>55</v>
      </c>
      <c r="AC128" s="102">
        <v>1320</v>
      </c>
      <c r="AD128" s="102">
        <v>9240</v>
      </c>
      <c r="AE128" s="102">
        <v>481800</v>
      </c>
    </row>
    <row r="129" spans="1:31">
      <c r="A129" s="102" t="s">
        <v>275</v>
      </c>
      <c r="B129" s="102" t="s">
        <v>709</v>
      </c>
      <c r="C129" s="102" t="s">
        <v>118</v>
      </c>
      <c r="D129" s="102" t="s">
        <v>119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0.67</v>
      </c>
      <c r="AD129" s="102">
        <v>4.67</v>
      </c>
      <c r="AE129" s="102">
        <v>243.33</v>
      </c>
    </row>
    <row r="130" spans="1:31">
      <c r="A130" s="102" t="s">
        <v>276</v>
      </c>
      <c r="B130" s="102" t="s">
        <v>709</v>
      </c>
      <c r="C130" s="102" t="s">
        <v>118</v>
      </c>
      <c r="D130" s="102" t="s">
        <v>119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1</v>
      </c>
      <c r="AD130" s="102">
        <v>7</v>
      </c>
      <c r="AE130" s="102">
        <v>365</v>
      </c>
    </row>
    <row r="131" spans="1:31">
      <c r="A131" s="102" t="s">
        <v>277</v>
      </c>
      <c r="B131" s="102" t="s">
        <v>126</v>
      </c>
      <c r="C131" s="102" t="s">
        <v>118</v>
      </c>
      <c r="D131" s="102" t="s">
        <v>278</v>
      </c>
      <c r="E131" s="102">
        <v>0</v>
      </c>
      <c r="F131" s="102">
        <v>0</v>
      </c>
      <c r="G131" s="102">
        <v>0</v>
      </c>
      <c r="H131" s="102">
        <v>0</v>
      </c>
      <c r="I131" s="102">
        <v>725</v>
      </c>
      <c r="J131" s="102">
        <v>417</v>
      </c>
      <c r="K131" s="102">
        <v>290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0</v>
      </c>
      <c r="S131" s="102">
        <v>0</v>
      </c>
      <c r="T131" s="102">
        <v>0</v>
      </c>
      <c r="U131" s="102">
        <v>0</v>
      </c>
      <c r="V131" s="102">
        <v>0</v>
      </c>
      <c r="W131" s="102">
        <v>0</v>
      </c>
      <c r="X131" s="102">
        <v>0</v>
      </c>
      <c r="Y131" s="102">
        <v>0</v>
      </c>
      <c r="Z131" s="102">
        <v>0</v>
      </c>
      <c r="AA131" s="102">
        <v>0</v>
      </c>
      <c r="AB131" s="102">
        <v>0</v>
      </c>
      <c r="AC131" s="102">
        <v>1432</v>
      </c>
      <c r="AD131" s="102">
        <v>1432</v>
      </c>
      <c r="AE131" s="102">
        <v>74668.570000000007</v>
      </c>
    </row>
    <row r="132" spans="1:31">
      <c r="A132" s="102"/>
      <c r="B132" s="102"/>
      <c r="C132" s="102"/>
      <c r="D132" s="102" t="s">
        <v>262</v>
      </c>
      <c r="E132" s="102">
        <v>0</v>
      </c>
      <c r="F132" s="102">
        <v>0</v>
      </c>
      <c r="G132" s="102">
        <v>0</v>
      </c>
      <c r="H132" s="102">
        <v>0</v>
      </c>
      <c r="I132" s="102">
        <v>125</v>
      </c>
      <c r="J132" s="102">
        <v>117</v>
      </c>
      <c r="K132" s="102">
        <v>90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125</v>
      </c>
      <c r="Y132" s="102">
        <v>117</v>
      </c>
      <c r="Z132" s="102">
        <v>90</v>
      </c>
      <c r="AA132" s="102">
        <v>0</v>
      </c>
      <c r="AB132" s="102">
        <v>0</v>
      </c>
      <c r="AC132" s="102">
        <v>664</v>
      </c>
      <c r="AD132" s="102"/>
      <c r="AE132" s="102"/>
    </row>
    <row r="133" spans="1:31">
      <c r="A133" s="102" t="s">
        <v>279</v>
      </c>
      <c r="B133" s="102" t="s">
        <v>117</v>
      </c>
      <c r="C133" s="102" t="s">
        <v>118</v>
      </c>
      <c r="D133" s="102" t="s">
        <v>119</v>
      </c>
      <c r="E133" s="102">
        <v>0.2</v>
      </c>
      <c r="F133" s="102">
        <v>0.2</v>
      </c>
      <c r="G133" s="102">
        <v>0.2</v>
      </c>
      <c r="H133" s="102">
        <v>0.2</v>
      </c>
      <c r="I133" s="102">
        <v>0.2</v>
      </c>
      <c r="J133" s="102">
        <v>0.2</v>
      </c>
      <c r="K133" s="102">
        <v>0.2</v>
      </c>
      <c r="L133" s="102">
        <v>0.4</v>
      </c>
      <c r="M133" s="102">
        <v>0.4</v>
      </c>
      <c r="N133" s="102">
        <v>0.4</v>
      </c>
      <c r="O133" s="102">
        <v>0.4</v>
      </c>
      <c r="P133" s="102">
        <v>0.4</v>
      </c>
      <c r="Q133" s="102">
        <v>0.4</v>
      </c>
      <c r="R133" s="102">
        <v>0.4</v>
      </c>
      <c r="S133" s="102">
        <v>0.4</v>
      </c>
      <c r="T133" s="102">
        <v>0.4</v>
      </c>
      <c r="U133" s="102">
        <v>0.4</v>
      </c>
      <c r="V133" s="102">
        <v>0.4</v>
      </c>
      <c r="W133" s="102">
        <v>0.4</v>
      </c>
      <c r="X133" s="102">
        <v>0.4</v>
      </c>
      <c r="Y133" s="102">
        <v>0.4</v>
      </c>
      <c r="Z133" s="102">
        <v>0.2</v>
      </c>
      <c r="AA133" s="102">
        <v>0.2</v>
      </c>
      <c r="AB133" s="102">
        <v>0.2</v>
      </c>
      <c r="AC133" s="102">
        <v>7.6</v>
      </c>
      <c r="AD133" s="102">
        <v>53.2</v>
      </c>
      <c r="AE133" s="102">
        <v>2774</v>
      </c>
    </row>
    <row r="134" spans="1:31">
      <c r="A134" s="102" t="s">
        <v>280</v>
      </c>
      <c r="B134" s="102" t="s">
        <v>126</v>
      </c>
      <c r="C134" s="102" t="s">
        <v>118</v>
      </c>
      <c r="D134" s="102" t="s">
        <v>119</v>
      </c>
      <c r="E134" s="102">
        <v>0</v>
      </c>
      <c r="F134" s="102">
        <v>0</v>
      </c>
      <c r="G134" s="102">
        <v>0</v>
      </c>
      <c r="H134" s="102">
        <v>0</v>
      </c>
      <c r="I134" s="102">
        <v>0</v>
      </c>
      <c r="J134" s="102">
        <v>0</v>
      </c>
      <c r="K134" s="102">
        <v>50</v>
      </c>
      <c r="L134" s="102">
        <v>70</v>
      </c>
      <c r="M134" s="102">
        <v>70</v>
      </c>
      <c r="N134" s="102">
        <v>80</v>
      </c>
      <c r="O134" s="102">
        <v>70</v>
      </c>
      <c r="P134" s="102">
        <v>50</v>
      </c>
      <c r="Q134" s="102">
        <v>50</v>
      </c>
      <c r="R134" s="102">
        <v>80</v>
      </c>
      <c r="S134" s="102">
        <v>90</v>
      </c>
      <c r="T134" s="102">
        <v>80</v>
      </c>
      <c r="U134" s="102">
        <v>0</v>
      </c>
      <c r="V134" s="102">
        <v>0</v>
      </c>
      <c r="W134" s="102">
        <v>0</v>
      </c>
      <c r="X134" s="102">
        <v>0</v>
      </c>
      <c r="Y134" s="102">
        <v>0</v>
      </c>
      <c r="Z134" s="102">
        <v>0</v>
      </c>
      <c r="AA134" s="102">
        <v>0</v>
      </c>
      <c r="AB134" s="102">
        <v>0</v>
      </c>
      <c r="AC134" s="102">
        <v>690</v>
      </c>
      <c r="AD134" s="102">
        <v>4830</v>
      </c>
      <c r="AE134" s="102">
        <v>251850</v>
      </c>
    </row>
    <row r="135" spans="1:31">
      <c r="A135" s="102" t="s">
        <v>346</v>
      </c>
      <c r="B135" s="102" t="s">
        <v>120</v>
      </c>
      <c r="C135" s="102" t="s">
        <v>118</v>
      </c>
      <c r="D135" s="102" t="s">
        <v>119</v>
      </c>
      <c r="E135" s="102">
        <v>60</v>
      </c>
      <c r="F135" s="102">
        <v>60</v>
      </c>
      <c r="G135" s="102">
        <v>60</v>
      </c>
      <c r="H135" s="102">
        <v>60</v>
      </c>
      <c r="I135" s="102">
        <v>60</v>
      </c>
      <c r="J135" s="102">
        <v>60</v>
      </c>
      <c r="K135" s="102">
        <v>60</v>
      </c>
      <c r="L135" s="102">
        <v>60</v>
      </c>
      <c r="M135" s="102">
        <v>60</v>
      </c>
      <c r="N135" s="102">
        <v>60</v>
      </c>
      <c r="O135" s="102">
        <v>60</v>
      </c>
      <c r="P135" s="102">
        <v>60</v>
      </c>
      <c r="Q135" s="102">
        <v>60</v>
      </c>
      <c r="R135" s="102">
        <v>60</v>
      </c>
      <c r="S135" s="102">
        <v>60</v>
      </c>
      <c r="T135" s="102">
        <v>60</v>
      </c>
      <c r="U135" s="102">
        <v>60</v>
      </c>
      <c r="V135" s="102">
        <v>60</v>
      </c>
      <c r="W135" s="102">
        <v>60</v>
      </c>
      <c r="X135" s="102">
        <v>60</v>
      </c>
      <c r="Y135" s="102">
        <v>60</v>
      </c>
      <c r="Z135" s="102">
        <v>60</v>
      </c>
      <c r="AA135" s="102">
        <v>60</v>
      </c>
      <c r="AB135" s="102">
        <v>60</v>
      </c>
      <c r="AC135" s="102">
        <v>1440</v>
      </c>
      <c r="AD135" s="102">
        <v>10080</v>
      </c>
      <c r="AE135" s="102">
        <v>525600</v>
      </c>
    </row>
    <row r="136" spans="1:31">
      <c r="A136" s="102" t="s">
        <v>347</v>
      </c>
      <c r="B136" s="102" t="s">
        <v>120</v>
      </c>
      <c r="C136" s="102" t="s">
        <v>118</v>
      </c>
      <c r="D136" s="102" t="s">
        <v>119</v>
      </c>
      <c r="E136" s="102">
        <v>60</v>
      </c>
      <c r="F136" s="102">
        <v>60</v>
      </c>
      <c r="G136" s="102">
        <v>60</v>
      </c>
      <c r="H136" s="102">
        <v>60</v>
      </c>
      <c r="I136" s="102">
        <v>60</v>
      </c>
      <c r="J136" s="102">
        <v>60</v>
      </c>
      <c r="K136" s="102">
        <v>60</v>
      </c>
      <c r="L136" s="102">
        <v>60</v>
      </c>
      <c r="M136" s="102">
        <v>60</v>
      </c>
      <c r="N136" s="102">
        <v>60</v>
      </c>
      <c r="O136" s="102">
        <v>60</v>
      </c>
      <c r="P136" s="102">
        <v>60</v>
      </c>
      <c r="Q136" s="102">
        <v>60</v>
      </c>
      <c r="R136" s="102">
        <v>60</v>
      </c>
      <c r="S136" s="102">
        <v>60</v>
      </c>
      <c r="T136" s="102">
        <v>60</v>
      </c>
      <c r="U136" s="102">
        <v>60</v>
      </c>
      <c r="V136" s="102">
        <v>60</v>
      </c>
      <c r="W136" s="102">
        <v>60</v>
      </c>
      <c r="X136" s="102">
        <v>60</v>
      </c>
      <c r="Y136" s="102">
        <v>60</v>
      </c>
      <c r="Z136" s="102">
        <v>60</v>
      </c>
      <c r="AA136" s="102">
        <v>60</v>
      </c>
      <c r="AB136" s="102">
        <v>60</v>
      </c>
      <c r="AC136" s="102">
        <v>1440</v>
      </c>
      <c r="AD136" s="102">
        <v>10080</v>
      </c>
      <c r="AE136" s="102">
        <v>525600</v>
      </c>
    </row>
    <row r="137" spans="1:31">
      <c r="A137" s="102" t="s">
        <v>348</v>
      </c>
      <c r="B137" s="102" t="s">
        <v>120</v>
      </c>
      <c r="C137" s="102" t="s">
        <v>118</v>
      </c>
      <c r="D137" s="102" t="s">
        <v>119</v>
      </c>
      <c r="E137" s="102">
        <v>22</v>
      </c>
      <c r="F137" s="102">
        <v>22</v>
      </c>
      <c r="G137" s="102">
        <v>22</v>
      </c>
      <c r="H137" s="102">
        <v>22</v>
      </c>
      <c r="I137" s="102">
        <v>22</v>
      </c>
      <c r="J137" s="102">
        <v>22</v>
      </c>
      <c r="K137" s="102">
        <v>22</v>
      </c>
      <c r="L137" s="102">
        <v>22</v>
      </c>
      <c r="M137" s="102">
        <v>22</v>
      </c>
      <c r="N137" s="102">
        <v>22</v>
      </c>
      <c r="O137" s="102">
        <v>22</v>
      </c>
      <c r="P137" s="102">
        <v>22</v>
      </c>
      <c r="Q137" s="102">
        <v>22</v>
      </c>
      <c r="R137" s="102">
        <v>22</v>
      </c>
      <c r="S137" s="102">
        <v>22</v>
      </c>
      <c r="T137" s="102">
        <v>22</v>
      </c>
      <c r="U137" s="102">
        <v>22</v>
      </c>
      <c r="V137" s="102">
        <v>22</v>
      </c>
      <c r="W137" s="102">
        <v>22</v>
      </c>
      <c r="X137" s="102">
        <v>22</v>
      </c>
      <c r="Y137" s="102">
        <v>22</v>
      </c>
      <c r="Z137" s="102">
        <v>22</v>
      </c>
      <c r="AA137" s="102">
        <v>22</v>
      </c>
      <c r="AB137" s="102">
        <v>22</v>
      </c>
      <c r="AC137" s="102">
        <v>528</v>
      </c>
      <c r="AD137" s="102">
        <v>3696</v>
      </c>
      <c r="AE137" s="102">
        <v>192720</v>
      </c>
    </row>
    <row r="138" spans="1:31" ht="12.75">
      <c r="A138" s="40"/>
      <c r="B138" s="40"/>
      <c r="C138" s="40"/>
      <c r="D138" s="4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</row>
    <row r="139" spans="1:31" ht="12.75">
      <c r="A139" s="40"/>
      <c r="B139" s="40"/>
      <c r="C139" s="40"/>
      <c r="D139" s="4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</row>
    <row r="140" spans="1:31" ht="12.75">
      <c r="A140" s="40"/>
      <c r="B140" s="40"/>
      <c r="C140" s="40"/>
      <c r="D140" s="4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</row>
    <row r="141" spans="1:31" ht="12.75">
      <c r="A141" s="40"/>
      <c r="B141" s="40"/>
      <c r="C141" s="40"/>
      <c r="D141" s="4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</row>
    <row r="142" spans="1:31" ht="12.75">
      <c r="A142" s="40"/>
      <c r="B142" s="40"/>
      <c r="C142" s="40"/>
      <c r="D142" s="4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</row>
    <row r="143" spans="1:31" ht="12.75">
      <c r="A143" s="40"/>
      <c r="B143" s="40"/>
      <c r="C143" s="40"/>
      <c r="D143" s="4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</row>
    <row r="144" spans="1:31" ht="12.75">
      <c r="A144" s="40"/>
      <c r="B144" s="40"/>
      <c r="C144" s="40"/>
      <c r="D144" s="4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</row>
    <row r="145" spans="1:28" ht="12.75">
      <c r="A145" s="40"/>
      <c r="B145" s="40"/>
      <c r="C145" s="40"/>
      <c r="D145" s="4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</row>
    <row r="146" spans="1:28" ht="12.75">
      <c r="A146" s="40"/>
      <c r="B146" s="40"/>
      <c r="C146" s="40"/>
      <c r="D146" s="4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</row>
    <row r="147" spans="1:28" ht="12.75">
      <c r="A147" s="40"/>
      <c r="B147" s="40"/>
      <c r="C147" s="40"/>
      <c r="D147" s="4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</row>
    <row r="148" spans="1:28" ht="12.75">
      <c r="A148" s="40"/>
      <c r="B148" s="40"/>
      <c r="C148" s="40"/>
      <c r="D148" s="4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</row>
    <row r="149" spans="1:28" ht="12.75">
      <c r="A149" s="40"/>
      <c r="B149" s="40"/>
      <c r="C149" s="40"/>
      <c r="D149" s="4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</row>
    <row r="150" spans="1:28" ht="12.75">
      <c r="A150" s="40"/>
      <c r="B150" s="40"/>
      <c r="C150" s="40"/>
      <c r="D150" s="4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</row>
    <row r="151" spans="1:28" ht="12.75">
      <c r="A151" s="40"/>
      <c r="B151" s="40"/>
      <c r="C151" s="40"/>
      <c r="D151" s="4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</row>
    <row r="152" spans="1:28"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5:28"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5:28"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5:28"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5:28"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5:28"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5:28"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5:28"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5:28"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5:28"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5:28"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5:28"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5:28"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5:28"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5:28"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5:28"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5:28"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5:28"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5:28"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</sheetData>
  <phoneticPr fontId="2" type="noConversion"/>
  <conditionalFormatting sqref="A1:XFD1048576">
    <cfRule type="cellIs" dxfId="0" priority="1" stopIfTrue="1" operator="notEqual">
      <formula>INDIRECT("Dummy_for_Comparison6!"&amp;ADDRESS(ROW(),COLUMN()))</formula>
    </cfRule>
  </conditionalFormatting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1.25"/>
  <cols>
    <col min="1" max="1" width="2.5" style="78" customWidth="1"/>
    <col min="2" max="2" width="39.83203125" style="57" bestFit="1" customWidth="1"/>
    <col min="3" max="18" width="17.5" style="55" customWidth="1"/>
    <col min="19" max="16384" width="9.33203125" style="55"/>
  </cols>
  <sheetData>
    <row r="1" spans="1:18" ht="20.25">
      <c r="A1" s="53" t="s">
        <v>147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s="57" customFormat="1">
      <c r="A2" s="107"/>
      <c r="B2" s="107"/>
      <c r="C2" s="56" t="s">
        <v>95</v>
      </c>
      <c r="D2" s="56" t="s">
        <v>96</v>
      </c>
      <c r="E2" s="56" t="s">
        <v>97</v>
      </c>
      <c r="F2" s="56" t="s">
        <v>98</v>
      </c>
      <c r="G2" s="56" t="s">
        <v>99</v>
      </c>
      <c r="H2" s="56" t="s">
        <v>100</v>
      </c>
      <c r="I2" s="56" t="s">
        <v>101</v>
      </c>
      <c r="J2" s="56" t="s">
        <v>102</v>
      </c>
      <c r="K2" s="56" t="s">
        <v>103</v>
      </c>
      <c r="L2" s="56" t="s">
        <v>104</v>
      </c>
      <c r="M2" s="56" t="s">
        <v>341</v>
      </c>
      <c r="N2" s="56" t="s">
        <v>105</v>
      </c>
      <c r="O2" s="56" t="s">
        <v>106</v>
      </c>
      <c r="P2" s="56" t="s">
        <v>107</v>
      </c>
      <c r="Q2" s="56" t="s">
        <v>108</v>
      </c>
      <c r="R2" s="56" t="s">
        <v>109</v>
      </c>
    </row>
    <row r="3" spans="1:18" s="57" customFormat="1">
      <c r="A3" s="58" t="s">
        <v>6</v>
      </c>
      <c r="B3" s="59"/>
    </row>
    <row r="4" spans="1:18" s="57" customFormat="1">
      <c r="A4" s="60"/>
      <c r="B4" s="61" t="s">
        <v>8</v>
      </c>
      <c r="C4" s="93" t="s">
        <v>9</v>
      </c>
      <c r="D4" s="93" t="s">
        <v>10</v>
      </c>
      <c r="E4" s="93" t="s">
        <v>11</v>
      </c>
      <c r="F4" s="93" t="s">
        <v>12</v>
      </c>
      <c r="G4" s="93" t="s">
        <v>705</v>
      </c>
      <c r="H4" s="93" t="s">
        <v>13</v>
      </c>
      <c r="I4" s="93" t="s">
        <v>14</v>
      </c>
      <c r="J4" s="93" t="s">
        <v>15</v>
      </c>
      <c r="K4" s="93" t="s">
        <v>16</v>
      </c>
      <c r="L4" s="93" t="s">
        <v>17</v>
      </c>
      <c r="M4" s="93" t="s">
        <v>18</v>
      </c>
      <c r="N4" s="93" t="s">
        <v>19</v>
      </c>
      <c r="O4" s="93" t="s">
        <v>20</v>
      </c>
      <c r="P4" s="93" t="s">
        <v>21</v>
      </c>
      <c r="Q4" s="93">
        <v>7</v>
      </c>
      <c r="R4" s="93">
        <v>8</v>
      </c>
    </row>
    <row r="5" spans="1:18" s="57" customFormat="1">
      <c r="A5" s="60"/>
      <c r="B5" s="61" t="s">
        <v>22</v>
      </c>
      <c r="C5" s="93" t="s">
        <v>23</v>
      </c>
      <c r="D5" s="93" t="s">
        <v>23</v>
      </c>
      <c r="E5" s="93" t="s">
        <v>23</v>
      </c>
      <c r="F5" s="93" t="s">
        <v>23</v>
      </c>
      <c r="G5" s="93" t="s">
        <v>23</v>
      </c>
      <c r="H5" s="93" t="s">
        <v>23</v>
      </c>
      <c r="I5" s="93" t="s">
        <v>23</v>
      </c>
      <c r="J5" s="93" t="s">
        <v>23</v>
      </c>
      <c r="K5" s="93" t="s">
        <v>23</v>
      </c>
      <c r="L5" s="93" t="s">
        <v>23</v>
      </c>
      <c r="M5" s="93" t="s">
        <v>23</v>
      </c>
      <c r="N5" s="93" t="s">
        <v>23</v>
      </c>
      <c r="O5" s="93" t="s">
        <v>23</v>
      </c>
      <c r="P5" s="93" t="s">
        <v>23</v>
      </c>
      <c r="Q5" s="93" t="s">
        <v>23</v>
      </c>
      <c r="R5" s="93" t="s">
        <v>23</v>
      </c>
    </row>
    <row r="6" spans="1:18" s="57" customFormat="1">
      <c r="A6" s="60"/>
      <c r="B6" s="61"/>
      <c r="C6" s="94"/>
      <c r="D6" s="95"/>
      <c r="E6" s="95"/>
      <c r="F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</row>
    <row r="7" spans="1:18" s="57" customFormat="1">
      <c r="A7" s="58" t="s">
        <v>35</v>
      </c>
      <c r="B7" s="59"/>
      <c r="C7" s="39"/>
      <c r="D7" s="39"/>
      <c r="E7" s="39"/>
      <c r="F7" s="39"/>
      <c r="G7" s="39"/>
      <c r="H7" s="96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18" s="57" customFormat="1">
      <c r="A8" s="60"/>
      <c r="B8" s="58" t="s">
        <v>36</v>
      </c>
    </row>
    <row r="9" spans="1:18" s="57" customFormat="1">
      <c r="A9" s="60"/>
      <c r="B9" s="61" t="s">
        <v>37</v>
      </c>
      <c r="C9" s="62" t="str">
        <f>BuildingSummary!$C$26</f>
        <v>Steel-Framed</v>
      </c>
      <c r="D9" s="62" t="str">
        <f>BuildingSummary!$C$26</f>
        <v>Steel-Framed</v>
      </c>
      <c r="E9" s="62" t="str">
        <f>BuildingSummary!$C$26</f>
        <v>Steel-Framed</v>
      </c>
      <c r="F9" s="62" t="str">
        <f>BuildingSummary!$C$26</f>
        <v>Steel-Framed</v>
      </c>
      <c r="G9" s="62" t="str">
        <f>BuildingSummary!$C$26</f>
        <v>Steel-Framed</v>
      </c>
      <c r="H9" s="62" t="str">
        <f>BuildingSummary!$C$26</f>
        <v>Steel-Framed</v>
      </c>
      <c r="I9" s="62" t="str">
        <f>BuildingSummary!$C$26</f>
        <v>Steel-Framed</v>
      </c>
      <c r="J9" s="62" t="str">
        <f>BuildingSummary!$C$26</f>
        <v>Steel-Framed</v>
      </c>
      <c r="K9" s="62" t="str">
        <f>BuildingSummary!$C$26</f>
        <v>Steel-Framed</v>
      </c>
      <c r="L9" s="62" t="str">
        <f>BuildingSummary!$C$26</f>
        <v>Steel-Framed</v>
      </c>
      <c r="M9" s="62" t="str">
        <f>BuildingSummary!$C$26</f>
        <v>Steel-Framed</v>
      </c>
      <c r="N9" s="62" t="str">
        <f>BuildingSummary!$C$26</f>
        <v>Steel-Framed</v>
      </c>
      <c r="O9" s="62" t="str">
        <f>BuildingSummary!$C$26</f>
        <v>Steel-Framed</v>
      </c>
      <c r="P9" s="62" t="str">
        <f>BuildingSummary!$C$26</f>
        <v>Steel-Framed</v>
      </c>
      <c r="Q9" s="62" t="str">
        <f>BuildingSummary!$C$26</f>
        <v>Steel-Framed</v>
      </c>
      <c r="R9" s="62" t="str">
        <f>BuildingSummary!$C$26</f>
        <v>Steel-Framed</v>
      </c>
    </row>
    <row r="10" spans="1:18" s="57" customFormat="1">
      <c r="A10" s="60"/>
      <c r="B10" s="61" t="s">
        <v>245</v>
      </c>
      <c r="C10" s="63">
        <f>1/Miami!$D$61</f>
        <v>0.76569678407350683</v>
      </c>
      <c r="D10" s="63">
        <f>1/Houston!$D$61</f>
        <v>0.76569678407350683</v>
      </c>
      <c r="E10" s="63">
        <f>1/Phoenix!$D$61</f>
        <v>0.76569678407350683</v>
      </c>
      <c r="F10" s="63">
        <f>1/Atlanta!$D$61</f>
        <v>0.78247261345852892</v>
      </c>
      <c r="G10" s="63">
        <f>1/LosAngeles!$D$61</f>
        <v>0.76569678407350683</v>
      </c>
      <c r="H10" s="63">
        <f>1/LasVegas!$D$61</f>
        <v>0.76569678407350683</v>
      </c>
      <c r="I10" s="63">
        <f>1/SanFrancisco!$D$61</f>
        <v>0.78616352201257855</v>
      </c>
      <c r="J10" s="63">
        <f>1/Baltimore!$D$61</f>
        <v>0.98911968348170143</v>
      </c>
      <c r="K10" s="63">
        <f>1/Albuquerque!$D$61</f>
        <v>0.95693779904306231</v>
      </c>
      <c r="L10" s="63">
        <f>1/Seattle!$D$61</f>
        <v>1.0060362173038229</v>
      </c>
      <c r="M10" s="63">
        <f>1/Chicago!$D$61</f>
        <v>1.1286681715575622</v>
      </c>
      <c r="N10" s="63">
        <f>1/Boulder!$D$61</f>
        <v>1.0940919037199124</v>
      </c>
      <c r="O10" s="63">
        <f>1/Minneapolis!$D$61</f>
        <v>1.2150668286755772</v>
      </c>
      <c r="P10" s="63">
        <f>1/Helena!$D$61</f>
        <v>1.2150668286755772</v>
      </c>
      <c r="Q10" s="63">
        <f>1/Duluth!$D$61</f>
        <v>1.2953367875647668</v>
      </c>
      <c r="R10" s="63">
        <f>1/Fairbanks!$D$61</f>
        <v>1.4084507042253522</v>
      </c>
    </row>
    <row r="11" spans="1:18" s="57" customFormat="1">
      <c r="A11" s="60"/>
      <c r="B11" s="58" t="s">
        <v>39</v>
      </c>
    </row>
    <row r="12" spans="1:18" s="57" customFormat="1">
      <c r="A12" s="60"/>
      <c r="B12" s="64" t="s">
        <v>37</v>
      </c>
      <c r="C12" s="62" t="str">
        <f>BuildingSummary!$C$31</f>
        <v>IEAD</v>
      </c>
      <c r="D12" s="62" t="str">
        <f>BuildingSummary!$C$31</f>
        <v>IEAD</v>
      </c>
      <c r="E12" s="62" t="str">
        <f>BuildingSummary!$C$31</f>
        <v>IEAD</v>
      </c>
      <c r="F12" s="62" t="str">
        <f>BuildingSummary!$C$31</f>
        <v>IEAD</v>
      </c>
      <c r="G12" s="62" t="str">
        <f>BuildingSummary!$C$31</f>
        <v>IEAD</v>
      </c>
      <c r="H12" s="62" t="str">
        <f>BuildingSummary!$C$31</f>
        <v>IEAD</v>
      </c>
      <c r="I12" s="62" t="str">
        <f>BuildingSummary!$C$31</f>
        <v>IEAD</v>
      </c>
      <c r="J12" s="62" t="str">
        <f>BuildingSummary!$C$31</f>
        <v>IEAD</v>
      </c>
      <c r="K12" s="62" t="str">
        <f>BuildingSummary!$C$31</f>
        <v>IEAD</v>
      </c>
      <c r="L12" s="62" t="str">
        <f>BuildingSummary!$C$31</f>
        <v>IEAD</v>
      </c>
      <c r="M12" s="62" t="str">
        <f>BuildingSummary!$C$31</f>
        <v>IEAD</v>
      </c>
      <c r="N12" s="62" t="str">
        <f>BuildingSummary!$C$31</f>
        <v>IEAD</v>
      </c>
      <c r="O12" s="62" t="str">
        <f>BuildingSummary!$C$31</f>
        <v>IEAD</v>
      </c>
      <c r="P12" s="62" t="str">
        <f>BuildingSummary!$C$31</f>
        <v>IEAD</v>
      </c>
      <c r="Q12" s="62" t="str">
        <f>BuildingSummary!$C$31</f>
        <v>IEAD</v>
      </c>
      <c r="R12" s="62" t="str">
        <f>BuildingSummary!$C$31</f>
        <v>IEAD</v>
      </c>
    </row>
    <row r="13" spans="1:18" s="57" customFormat="1">
      <c r="A13" s="60"/>
      <c r="B13" s="61" t="s">
        <v>245</v>
      </c>
      <c r="C13" s="63">
        <f>1/Miami!$D$63</f>
        <v>1.7574692442882252</v>
      </c>
      <c r="D13" s="63">
        <f>1/Houston!$D$63</f>
        <v>1.7574692442882252</v>
      </c>
      <c r="E13" s="63">
        <f>1/Phoenix!$D$63</f>
        <v>1.7574692442882252</v>
      </c>
      <c r="F13" s="63">
        <f>1/Atlanta!$D$63</f>
        <v>1.7574692442882252</v>
      </c>
      <c r="G13" s="63">
        <f>1/LosAngeles!$D$63</f>
        <v>1.7574692442882252</v>
      </c>
      <c r="H13" s="63">
        <f>1/LasVegas!$D$63</f>
        <v>1.7574692442882252</v>
      </c>
      <c r="I13" s="63">
        <f>1/SanFrancisco!$D$63</f>
        <v>1.7574692442882252</v>
      </c>
      <c r="J13" s="63">
        <f>1/Baltimore!$D$63</f>
        <v>2.0449897750511248</v>
      </c>
      <c r="K13" s="63">
        <f>1/Albuquerque!$D$63</f>
        <v>1.9762845849802371</v>
      </c>
      <c r="L13" s="63">
        <f>1/Seattle!$D$63</f>
        <v>2.0703933747412009</v>
      </c>
      <c r="M13" s="63">
        <f>1/Chicago!$D$63</f>
        <v>2.5</v>
      </c>
      <c r="N13" s="63">
        <f>1/Boulder!$D$63</f>
        <v>2.3696682464454977</v>
      </c>
      <c r="O13" s="63">
        <f>1/Minneapolis!$D$63</f>
        <v>2.9850746268656714</v>
      </c>
      <c r="P13" s="63">
        <f>1/Helena!$D$63</f>
        <v>2.9850746268656714</v>
      </c>
      <c r="Q13" s="63">
        <f>1/Duluth!$D$63</f>
        <v>2.9325513196480935</v>
      </c>
      <c r="R13" s="63">
        <f>1/Fairbanks!$D$63</f>
        <v>2.9850746268656714</v>
      </c>
    </row>
    <row r="14" spans="1:18" s="57" customFormat="1">
      <c r="A14" s="60"/>
      <c r="B14" s="58" t="s">
        <v>41</v>
      </c>
    </row>
    <row r="15" spans="1:18" s="57" customFormat="1">
      <c r="A15" s="60"/>
      <c r="B15" s="61" t="s">
        <v>246</v>
      </c>
      <c r="C15" s="52">
        <f>Miami!$E$146</f>
        <v>5.835</v>
      </c>
      <c r="D15" s="52">
        <f>Houston!$E$146</f>
        <v>5.835</v>
      </c>
      <c r="E15" s="52">
        <f>Phoenix!$E$146</f>
        <v>5.835</v>
      </c>
      <c r="F15" s="52">
        <f>Atlanta!$E$146</f>
        <v>5.835</v>
      </c>
      <c r="G15" s="52">
        <f>LosAngeles!$E$146</f>
        <v>5.835</v>
      </c>
      <c r="H15" s="52">
        <f>LasVegas!$E$146</f>
        <v>5.835</v>
      </c>
      <c r="I15" s="52">
        <f>SanFrancisco!$E$146</f>
        <v>5.835</v>
      </c>
      <c r="J15" s="52">
        <f>Baltimore!$E$146</f>
        <v>5.835</v>
      </c>
      <c r="K15" s="52">
        <f>Albuquerque!$E$146</f>
        <v>5.835</v>
      </c>
      <c r="L15" s="52">
        <f>Seattle!$E$146</f>
        <v>5.835</v>
      </c>
      <c r="M15" s="52">
        <f>Chicago!$E$146</f>
        <v>3.5249999999999999</v>
      </c>
      <c r="N15" s="52">
        <f>Boulder!$E$146</f>
        <v>3.5249999999999999</v>
      </c>
      <c r="O15" s="52">
        <f>Minneapolis!$E$146</f>
        <v>3.5249999999999999</v>
      </c>
      <c r="P15" s="52">
        <f>Helena!$E$146</f>
        <v>3.5249999999999999</v>
      </c>
      <c r="Q15" s="52">
        <f>Duluth!$E$146</f>
        <v>3.5249999999999999</v>
      </c>
      <c r="R15" s="52">
        <f>Fairbanks!$E$146</f>
        <v>3.5249999999999999</v>
      </c>
    </row>
    <row r="16" spans="1:18" s="57" customFormat="1">
      <c r="A16" s="60"/>
      <c r="B16" s="61" t="s">
        <v>42</v>
      </c>
      <c r="C16" s="52">
        <f>Miami!$F$146</f>
        <v>0.54</v>
      </c>
      <c r="D16" s="52">
        <f>Houston!$F$146</f>
        <v>0.54</v>
      </c>
      <c r="E16" s="52">
        <f>Phoenix!$F$146</f>
        <v>0.54</v>
      </c>
      <c r="F16" s="52">
        <f>Atlanta!$F$146</f>
        <v>0.54</v>
      </c>
      <c r="G16" s="52">
        <f>LosAngeles!$F$146</f>
        <v>0.54</v>
      </c>
      <c r="H16" s="52">
        <f>LasVegas!$F$146</f>
        <v>0.54</v>
      </c>
      <c r="I16" s="52">
        <f>SanFrancisco!$F$146</f>
        <v>0.54</v>
      </c>
      <c r="J16" s="52">
        <f>Baltimore!$F$146</f>
        <v>0.54</v>
      </c>
      <c r="K16" s="52">
        <f>Albuquerque!$F$146</f>
        <v>0.54</v>
      </c>
      <c r="L16" s="52">
        <f>Seattle!$F$146</f>
        <v>0.54</v>
      </c>
      <c r="M16" s="52">
        <f>Chicago!$F$146</f>
        <v>0.40699999999999997</v>
      </c>
      <c r="N16" s="52">
        <f>Boulder!$F$146</f>
        <v>0.40699999999999997</v>
      </c>
      <c r="O16" s="52">
        <f>Minneapolis!$F$146</f>
        <v>0.40699999999999997</v>
      </c>
      <c r="P16" s="52">
        <f>Helena!$F$146</f>
        <v>0.40699999999999997</v>
      </c>
      <c r="Q16" s="52">
        <f>Duluth!$F$146</f>
        <v>0.40699999999999997</v>
      </c>
      <c r="R16" s="52">
        <f>Fairbanks!$F$146</f>
        <v>0.40699999999999997</v>
      </c>
    </row>
    <row r="17" spans="1:18" s="57" customFormat="1">
      <c r="A17" s="60"/>
      <c r="B17" s="61" t="s">
        <v>43</v>
      </c>
      <c r="C17" s="52">
        <f>Miami!$G$146</f>
        <v>0.38400000000000001</v>
      </c>
      <c r="D17" s="52">
        <f>Houston!$G$146</f>
        <v>0.38400000000000001</v>
      </c>
      <c r="E17" s="52">
        <f>Phoenix!$G$146</f>
        <v>0.38400000000000001</v>
      </c>
      <c r="F17" s="52">
        <f>Atlanta!$G$146</f>
        <v>0.38400000000000001</v>
      </c>
      <c r="G17" s="52">
        <f>LosAngeles!$G$146</f>
        <v>0.38400000000000001</v>
      </c>
      <c r="H17" s="52">
        <f>LasVegas!$G$146</f>
        <v>0.38400000000000001</v>
      </c>
      <c r="I17" s="52">
        <f>SanFrancisco!$G$146</f>
        <v>0.38400000000000001</v>
      </c>
      <c r="J17" s="52">
        <f>Baltimore!$G$146</f>
        <v>0.38400000000000001</v>
      </c>
      <c r="K17" s="52">
        <f>Albuquerque!$G$146</f>
        <v>0.38400000000000001</v>
      </c>
      <c r="L17" s="52">
        <f>Seattle!$G$146</f>
        <v>0.38400000000000001</v>
      </c>
      <c r="M17" s="52">
        <f>Chicago!$G$146</f>
        <v>0.316</v>
      </c>
      <c r="N17" s="52">
        <f>Boulder!$G$146</f>
        <v>0.316</v>
      </c>
      <c r="O17" s="52">
        <f>Minneapolis!$G$146</f>
        <v>0.316</v>
      </c>
      <c r="P17" s="52">
        <f>Helena!$G$146</f>
        <v>0.316</v>
      </c>
      <c r="Q17" s="52">
        <f>Duluth!$G$146</f>
        <v>0.316</v>
      </c>
      <c r="R17" s="52">
        <f>Fairbanks!$G$146</f>
        <v>0.316</v>
      </c>
    </row>
    <row r="18" spans="1:18" s="57" customFormat="1">
      <c r="A18" s="60"/>
      <c r="B18" s="58" t="s">
        <v>44</v>
      </c>
    </row>
    <row r="19" spans="1:18" s="57" customFormat="1">
      <c r="A19" s="60"/>
      <c r="B19" s="61" t="s">
        <v>246</v>
      </c>
      <c r="C19" s="62" t="s">
        <v>795</v>
      </c>
      <c r="D19" s="62" t="s">
        <v>795</v>
      </c>
      <c r="E19" s="62" t="s">
        <v>795</v>
      </c>
      <c r="F19" s="62" t="s">
        <v>795</v>
      </c>
      <c r="G19" s="62" t="s">
        <v>795</v>
      </c>
      <c r="H19" s="62" t="s">
        <v>795</v>
      </c>
      <c r="I19" s="62" t="s">
        <v>795</v>
      </c>
      <c r="J19" s="62" t="s">
        <v>795</v>
      </c>
      <c r="K19" s="62" t="s">
        <v>795</v>
      </c>
      <c r="L19" s="62" t="s">
        <v>795</v>
      </c>
      <c r="M19" s="62" t="s">
        <v>795</v>
      </c>
      <c r="N19" s="62" t="s">
        <v>795</v>
      </c>
      <c r="O19" s="62" t="s">
        <v>795</v>
      </c>
      <c r="P19" s="62" t="s">
        <v>795</v>
      </c>
      <c r="Q19" s="62" t="s">
        <v>795</v>
      </c>
      <c r="R19" s="62" t="s">
        <v>795</v>
      </c>
    </row>
    <row r="20" spans="1:18" s="57" customFormat="1">
      <c r="A20" s="60"/>
      <c r="B20" s="61" t="s">
        <v>42</v>
      </c>
      <c r="C20" s="62" t="s">
        <v>795</v>
      </c>
      <c r="D20" s="62" t="s">
        <v>795</v>
      </c>
      <c r="E20" s="62" t="s">
        <v>795</v>
      </c>
      <c r="F20" s="62" t="s">
        <v>795</v>
      </c>
      <c r="G20" s="62" t="s">
        <v>795</v>
      </c>
      <c r="H20" s="62" t="s">
        <v>795</v>
      </c>
      <c r="I20" s="62" t="s">
        <v>795</v>
      </c>
      <c r="J20" s="62" t="s">
        <v>795</v>
      </c>
      <c r="K20" s="62" t="s">
        <v>795</v>
      </c>
      <c r="L20" s="62" t="s">
        <v>795</v>
      </c>
      <c r="M20" s="62" t="s">
        <v>795</v>
      </c>
      <c r="N20" s="62" t="s">
        <v>795</v>
      </c>
      <c r="O20" s="62" t="s">
        <v>795</v>
      </c>
      <c r="P20" s="62" t="s">
        <v>795</v>
      </c>
      <c r="Q20" s="62" t="s">
        <v>795</v>
      </c>
      <c r="R20" s="62" t="s">
        <v>795</v>
      </c>
    </row>
    <row r="21" spans="1:18" s="57" customFormat="1">
      <c r="A21" s="60"/>
      <c r="B21" s="61" t="s">
        <v>43</v>
      </c>
      <c r="C21" s="62" t="s">
        <v>795</v>
      </c>
      <c r="D21" s="62" t="s">
        <v>795</v>
      </c>
      <c r="E21" s="62" t="s">
        <v>795</v>
      </c>
      <c r="F21" s="62" t="s">
        <v>795</v>
      </c>
      <c r="G21" s="62" t="s">
        <v>795</v>
      </c>
      <c r="H21" s="62" t="s">
        <v>795</v>
      </c>
      <c r="I21" s="62" t="s">
        <v>795</v>
      </c>
      <c r="J21" s="62" t="s">
        <v>795</v>
      </c>
      <c r="K21" s="62" t="s">
        <v>795</v>
      </c>
      <c r="L21" s="62" t="s">
        <v>795</v>
      </c>
      <c r="M21" s="62" t="s">
        <v>795</v>
      </c>
      <c r="N21" s="62" t="s">
        <v>795</v>
      </c>
      <c r="O21" s="62" t="s">
        <v>795</v>
      </c>
      <c r="P21" s="62" t="s">
        <v>795</v>
      </c>
      <c r="Q21" s="62" t="s">
        <v>795</v>
      </c>
      <c r="R21" s="62" t="s">
        <v>795</v>
      </c>
    </row>
    <row r="22" spans="1:18" s="57" customFormat="1">
      <c r="A22" s="60"/>
      <c r="B22" s="58" t="s">
        <v>45</v>
      </c>
    </row>
    <row r="23" spans="1:18" s="57" customFormat="1">
      <c r="A23" s="60"/>
      <c r="B23" s="61" t="s">
        <v>46</v>
      </c>
      <c r="C23" s="62" t="str">
        <f>BuildingSummary!$C$46</f>
        <v>Mass Floor</v>
      </c>
      <c r="D23" s="62" t="str">
        <f>BuildingSummary!$C$46</f>
        <v>Mass Floor</v>
      </c>
      <c r="E23" s="62" t="str">
        <f>BuildingSummary!$C$46</f>
        <v>Mass Floor</v>
      </c>
      <c r="F23" s="62" t="str">
        <f>BuildingSummary!$C$46</f>
        <v>Mass Floor</v>
      </c>
      <c r="G23" s="62" t="str">
        <f>BuildingSummary!$C$46</f>
        <v>Mass Floor</v>
      </c>
      <c r="H23" s="62" t="str">
        <f>BuildingSummary!$C$46</f>
        <v>Mass Floor</v>
      </c>
      <c r="I23" s="62" t="str">
        <f>BuildingSummary!$C$46</f>
        <v>Mass Floor</v>
      </c>
      <c r="J23" s="62" t="str">
        <f>BuildingSummary!$C$46</f>
        <v>Mass Floor</v>
      </c>
      <c r="K23" s="62" t="str">
        <f>BuildingSummary!$C$46</f>
        <v>Mass Floor</v>
      </c>
      <c r="L23" s="62" t="str">
        <f>BuildingSummary!$C$46</f>
        <v>Mass Floor</v>
      </c>
      <c r="M23" s="62" t="str">
        <f>BuildingSummary!$C$46</f>
        <v>Mass Floor</v>
      </c>
      <c r="N23" s="62" t="str">
        <f>BuildingSummary!$C$46</f>
        <v>Mass Floor</v>
      </c>
      <c r="O23" s="62" t="str">
        <f>BuildingSummary!$C$46</f>
        <v>Mass Floor</v>
      </c>
      <c r="P23" s="62" t="str">
        <f>BuildingSummary!$C$46</f>
        <v>Mass Floor</v>
      </c>
      <c r="Q23" s="62" t="str">
        <f>BuildingSummary!$C$46</f>
        <v>Mass Floor</v>
      </c>
      <c r="R23" s="62" t="str">
        <f>BuildingSummary!$C$46</f>
        <v>Mass Floor</v>
      </c>
    </row>
    <row r="24" spans="1:18" s="57" customFormat="1" ht="11.25" customHeight="1">
      <c r="A24" s="60"/>
      <c r="B24" s="61" t="s">
        <v>48</v>
      </c>
      <c r="C24" s="62" t="str">
        <f>BuildingSummary!$C$47</f>
        <v>4in slab-on-grade</v>
      </c>
      <c r="D24" s="62" t="str">
        <f>BuildingSummary!$C$47</f>
        <v>4in slab-on-grade</v>
      </c>
      <c r="E24" s="62" t="str">
        <f>BuildingSummary!$C$47</f>
        <v>4in slab-on-grade</v>
      </c>
      <c r="F24" s="62" t="str">
        <f>BuildingSummary!$C$47</f>
        <v>4in slab-on-grade</v>
      </c>
      <c r="G24" s="62" t="str">
        <f>BuildingSummary!$C$47</f>
        <v>4in slab-on-grade</v>
      </c>
      <c r="H24" s="62" t="str">
        <f>BuildingSummary!$C$47</f>
        <v>4in slab-on-grade</v>
      </c>
      <c r="I24" s="62" t="str">
        <f>BuildingSummary!$C$47</f>
        <v>4in slab-on-grade</v>
      </c>
      <c r="J24" s="62" t="str">
        <f>BuildingSummary!$C$47</f>
        <v>4in slab-on-grade</v>
      </c>
      <c r="K24" s="62" t="str">
        <f>BuildingSummary!$C$47</f>
        <v>4in slab-on-grade</v>
      </c>
      <c r="L24" s="62" t="str">
        <f>BuildingSummary!$C$47</f>
        <v>4in slab-on-grade</v>
      </c>
      <c r="M24" s="62" t="str">
        <f>BuildingSummary!$C$47</f>
        <v>4in slab-on-grade</v>
      </c>
      <c r="N24" s="62" t="str">
        <f>BuildingSummary!$C$47</f>
        <v>4in slab-on-grade</v>
      </c>
      <c r="O24" s="62" t="str">
        <f>BuildingSummary!$C$47</f>
        <v>4in slab-on-grade</v>
      </c>
      <c r="P24" s="62" t="str">
        <f>BuildingSummary!$C$47</f>
        <v>4in slab-on-grade</v>
      </c>
      <c r="Q24" s="62" t="str">
        <f>BuildingSummary!$C$47</f>
        <v>4in slab-on-grade</v>
      </c>
      <c r="R24" s="62" t="str">
        <f>BuildingSummary!$C$47</f>
        <v>4in slab-on-grade</v>
      </c>
    </row>
    <row r="25" spans="1:18" s="57" customFormat="1">
      <c r="A25" s="60"/>
      <c r="B25" s="61" t="s">
        <v>245</v>
      </c>
      <c r="C25" s="63">
        <f>1/Miami!$D$62</f>
        <v>0.53705692803437166</v>
      </c>
      <c r="D25" s="63">
        <f>1/Houston!$D$62</f>
        <v>0.53705692803437166</v>
      </c>
      <c r="E25" s="63">
        <f>1/Phoenix!$D$62</f>
        <v>0.53705692803437166</v>
      </c>
      <c r="F25" s="63">
        <f>1/Atlanta!$D$62</f>
        <v>0.53705692803437166</v>
      </c>
      <c r="G25" s="63">
        <f>1/LosAngeles!$D$62</f>
        <v>0.53705692803437166</v>
      </c>
      <c r="H25" s="63">
        <f>1/LasVegas!$D$62</f>
        <v>0.53705692803437166</v>
      </c>
      <c r="I25" s="63">
        <f>1/SanFrancisco!$D$62</f>
        <v>0.53705692803437166</v>
      </c>
      <c r="J25" s="63">
        <f>1/Baltimore!$D$62</f>
        <v>0.53705692803437166</v>
      </c>
      <c r="K25" s="63">
        <f>1/Albuquerque!$D$62</f>
        <v>0.53705692803437166</v>
      </c>
      <c r="L25" s="63">
        <f>1/Seattle!$D$62</f>
        <v>0.53705692803437166</v>
      </c>
      <c r="M25" s="63">
        <f>1/Chicago!$D$62</f>
        <v>0.53705692803437166</v>
      </c>
      <c r="N25" s="63">
        <f>1/Boulder!$D$62</f>
        <v>0.53705692803437166</v>
      </c>
      <c r="O25" s="63">
        <f>1/Minneapolis!$D$62</f>
        <v>0.53705692803437166</v>
      </c>
      <c r="P25" s="63">
        <f>1/Helena!$D$62</f>
        <v>0.53705692803437166</v>
      </c>
      <c r="Q25" s="63">
        <f>1/Duluth!$D$62</f>
        <v>0.53705692803437166</v>
      </c>
      <c r="R25" s="63">
        <f>1/Fairbanks!$D$62</f>
        <v>0.53705692803437166</v>
      </c>
    </row>
    <row r="26" spans="1:18" s="57" customFormat="1">
      <c r="A26" s="58" t="s">
        <v>53</v>
      </c>
      <c r="B26" s="59"/>
    </row>
    <row r="27" spans="1:18" s="57" customFormat="1">
      <c r="A27" s="60"/>
      <c r="B27" s="58" t="s">
        <v>58</v>
      </c>
    </row>
    <row r="28" spans="1:18" s="57" customFormat="1">
      <c r="A28" s="60"/>
      <c r="B28" s="61" t="s">
        <v>247</v>
      </c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spans="1:18" s="57" customFormat="1">
      <c r="A29" s="60"/>
      <c r="B29" s="61" t="str">
        <f>Miami!$A$187</f>
        <v>PSZ-AC_1:6_COOLC DXCOIL</v>
      </c>
      <c r="C29" s="63">
        <f>10^(-3)*Miami!$C$187</f>
        <v>23.480720000000002</v>
      </c>
      <c r="D29" s="63">
        <f>10^(-3)*Houston!$C$187</f>
        <v>23.66525</v>
      </c>
      <c r="E29" s="63">
        <f>10^(-3)*Phoenix!$C$187</f>
        <v>23.757759999999998</v>
      </c>
      <c r="F29" s="63">
        <f>10^(-3)*Atlanta!$C$187</f>
        <v>24.028099999999998</v>
      </c>
      <c r="G29" s="63">
        <f>10^(-3)*LosAngeles!$C$187</f>
        <v>20.154610000000002</v>
      </c>
      <c r="H29" s="63">
        <f>10^(-3)*LasVegas!$C$187</f>
        <v>22.750160000000001</v>
      </c>
      <c r="I29" s="63">
        <f>10^(-3)*SanFrancisco!$C$187</f>
        <v>20.815830000000002</v>
      </c>
      <c r="J29" s="63">
        <f>10^(-3)*Baltimore!$C$187</f>
        <v>20.636680000000002</v>
      </c>
      <c r="K29" s="63">
        <f>10^(-3)*Albuquerque!$C$187</f>
        <v>19.420330000000003</v>
      </c>
      <c r="L29" s="63">
        <f>10^(-3)*Seattle!$C$187</f>
        <v>14.429180000000001</v>
      </c>
      <c r="M29" s="63">
        <f>10^(-3)*Chicago!$C$187</f>
        <v>17.206710000000001</v>
      </c>
      <c r="N29" s="63">
        <f>10^(-3)*Boulder!$C$187</f>
        <v>15.414149999999999</v>
      </c>
      <c r="O29" s="63">
        <f>10^(-3)*Minneapolis!$C$187</f>
        <v>15.567680000000001</v>
      </c>
      <c r="P29" s="63">
        <f>10^(-3)*Helena!$C$187</f>
        <v>10.977309999999999</v>
      </c>
      <c r="Q29" s="63">
        <f>10^(-3)*Duluth!$C$187</f>
        <v>12.90131</v>
      </c>
      <c r="R29" s="63">
        <f>10^(-3)*Fairbanks!$C$187</f>
        <v>9.8445900000000002</v>
      </c>
    </row>
    <row r="30" spans="1:18" s="57" customFormat="1">
      <c r="A30" s="60"/>
      <c r="B30" s="61" t="str">
        <f>Miami!$A$188</f>
        <v>PSZ-AC_2:5_COOLC DXCOIL</v>
      </c>
      <c r="C30" s="63">
        <f>10^(-3)*Miami!$C$188</f>
        <v>35.766150000000003</v>
      </c>
      <c r="D30" s="63">
        <f>10^(-3)*Houston!$C$188</f>
        <v>36.935420000000001</v>
      </c>
      <c r="E30" s="63">
        <f>10^(-3)*Phoenix!$C$188</f>
        <v>36.94988</v>
      </c>
      <c r="F30" s="63">
        <f>10^(-3)*Atlanta!$C$188</f>
        <v>36.741129999999998</v>
      </c>
      <c r="G30" s="63">
        <f>10^(-3)*LosAngeles!$C$188</f>
        <v>29.645860000000003</v>
      </c>
      <c r="H30" s="63">
        <f>10^(-3)*LasVegas!$C$188</f>
        <v>34.60407</v>
      </c>
      <c r="I30" s="63">
        <f>10^(-3)*SanFrancisco!$C$188</f>
        <v>24.814029999999999</v>
      </c>
      <c r="J30" s="63">
        <f>10^(-3)*Baltimore!$C$188</f>
        <v>30.990300000000001</v>
      </c>
      <c r="K30" s="63">
        <f>10^(-3)*Albuquerque!$C$188</f>
        <v>27.687480000000001</v>
      </c>
      <c r="L30" s="63">
        <f>10^(-3)*Seattle!$C$188</f>
        <v>23.86178</v>
      </c>
      <c r="M30" s="63">
        <f>10^(-3)*Chicago!$C$188</f>
        <v>26.6221</v>
      </c>
      <c r="N30" s="63">
        <f>10^(-3)*Boulder!$C$188</f>
        <v>24.15418</v>
      </c>
      <c r="O30" s="63">
        <f>10^(-3)*Minneapolis!$C$188</f>
        <v>26.6221</v>
      </c>
      <c r="P30" s="63">
        <f>10^(-3)*Helena!$C$188</f>
        <v>19.668509999999998</v>
      </c>
      <c r="Q30" s="63">
        <f>10^(-3)*Duluth!$C$188</f>
        <v>26.6221</v>
      </c>
      <c r="R30" s="63">
        <f>10^(-3)*Fairbanks!$C$188</f>
        <v>17.746599999999997</v>
      </c>
    </row>
    <row r="31" spans="1:18" s="57" customFormat="1">
      <c r="A31" s="60"/>
      <c r="B31" s="61" t="str">
        <f>Miami!$A$189</f>
        <v>PSZ-AC_2:7_COOLC DXCOIL</v>
      </c>
      <c r="C31" s="63">
        <f>10^(-3)*Miami!$C$189</f>
        <v>56.274819999999998</v>
      </c>
      <c r="D31" s="63">
        <f>10^(-3)*Houston!$C$189</f>
        <v>56.274819999999998</v>
      </c>
      <c r="E31" s="63">
        <f>10^(-3)*Phoenix!$C$189</f>
        <v>56.274819999999998</v>
      </c>
      <c r="F31" s="63">
        <f>10^(-3)*Atlanta!$C$189</f>
        <v>56.274819999999998</v>
      </c>
      <c r="G31" s="63">
        <f>10^(-3)*LosAngeles!$C$189</f>
        <v>56.274819999999998</v>
      </c>
      <c r="H31" s="63">
        <f>10^(-3)*LasVegas!$C$189</f>
        <v>56.274819999999998</v>
      </c>
      <c r="I31" s="63">
        <f>10^(-3)*SanFrancisco!$C$189</f>
        <v>44.026360000000004</v>
      </c>
      <c r="J31" s="63">
        <f>10^(-3)*Baltimore!$C$189</f>
        <v>56.274819999999998</v>
      </c>
      <c r="K31" s="63">
        <f>10^(-3)*Albuquerque!$C$189</f>
        <v>53.271500000000003</v>
      </c>
      <c r="L31" s="63">
        <f>10^(-3)*Seattle!$C$189</f>
        <v>51.362230000000004</v>
      </c>
      <c r="M31" s="63">
        <f>10^(-3)*Chicago!$C$189</f>
        <v>56.274819999999998</v>
      </c>
      <c r="N31" s="63">
        <f>10^(-3)*Boulder!$C$189</f>
        <v>53.923290000000001</v>
      </c>
      <c r="O31" s="63">
        <f>10^(-3)*Minneapolis!$C$189</f>
        <v>56.274819999999998</v>
      </c>
      <c r="P31" s="63">
        <f>10^(-3)*Helena!$C$189</f>
        <v>46.116800000000005</v>
      </c>
      <c r="Q31" s="63">
        <f>10^(-3)*Duluth!$C$189</f>
        <v>56.274819999999998</v>
      </c>
      <c r="R31" s="63">
        <f>10^(-3)*Fairbanks!$C$189</f>
        <v>37.513440000000003</v>
      </c>
    </row>
    <row r="32" spans="1:18" s="57" customFormat="1">
      <c r="A32" s="60"/>
      <c r="B32" s="61" t="str">
        <f>Miami!$A$190</f>
        <v>VAV_OTHER_COOLC DXCOIL</v>
      </c>
      <c r="C32" s="63">
        <f>10^(-3)*Miami!$C$190</f>
        <v>229.96766</v>
      </c>
      <c r="D32" s="63">
        <f>10^(-3)*Houston!$C$190</f>
        <v>237.19230999999999</v>
      </c>
      <c r="E32" s="63">
        <f>10^(-3)*Phoenix!$C$190</f>
        <v>219.04645000000002</v>
      </c>
      <c r="F32" s="63">
        <f>10^(-3)*Atlanta!$C$190</f>
        <v>220.75801000000001</v>
      </c>
      <c r="G32" s="63">
        <f>10^(-3)*LosAngeles!$C$190</f>
        <v>157.49435</v>
      </c>
      <c r="H32" s="63">
        <f>10^(-3)*LasVegas!$C$190</f>
        <v>184.05059</v>
      </c>
      <c r="I32" s="63">
        <f>10^(-3)*SanFrancisco!$C$190</f>
        <v>161.83688000000001</v>
      </c>
      <c r="J32" s="63">
        <f>10^(-3)*Baltimore!$C$190</f>
        <v>207.10952</v>
      </c>
      <c r="K32" s="63">
        <f>10^(-3)*Albuquerque!$C$190</f>
        <v>144.49599000000001</v>
      </c>
      <c r="L32" s="63">
        <f>10^(-3)*Seattle!$C$190</f>
        <v>122.86771</v>
      </c>
      <c r="M32" s="63">
        <f>10^(-3)*Chicago!$C$190</f>
        <v>164.67867000000001</v>
      </c>
      <c r="N32" s="63">
        <f>10^(-3)*Boulder!$C$190</f>
        <v>104.06211999999999</v>
      </c>
      <c r="O32" s="63">
        <f>10^(-3)*Minneapolis!$C$190</f>
        <v>142.65618000000001</v>
      </c>
      <c r="P32" s="63">
        <f>10^(-3)*Helena!$C$190</f>
        <v>100.15651</v>
      </c>
      <c r="Q32" s="63">
        <f>10^(-3)*Duluth!$C$190</f>
        <v>130.26027000000002</v>
      </c>
      <c r="R32" s="63">
        <f>10^(-3)*Fairbanks!$C$190</f>
        <v>121.28798</v>
      </c>
    </row>
    <row r="33" spans="1:18" s="57" customFormat="1">
      <c r="A33" s="60"/>
      <c r="B33" s="61" t="str">
        <f>Miami!$A$191</f>
        <v>VAV_POD_1_COOLC DXCOIL</v>
      </c>
      <c r="C33" s="63">
        <f>10^(-3)*Miami!$C$191</f>
        <v>222.06426000000002</v>
      </c>
      <c r="D33" s="63">
        <f>10^(-3)*Houston!$C$191</f>
        <v>233.55851999999999</v>
      </c>
      <c r="E33" s="63">
        <f>10^(-3)*Phoenix!$C$191</f>
        <v>226.12974</v>
      </c>
      <c r="F33" s="63">
        <f>10^(-3)*Atlanta!$C$191</f>
        <v>224.4905</v>
      </c>
      <c r="G33" s="63">
        <f>10^(-3)*LosAngeles!$C$191</f>
        <v>162.15707999999998</v>
      </c>
      <c r="H33" s="63">
        <f>10^(-3)*LasVegas!$C$191</f>
        <v>191.79426000000001</v>
      </c>
      <c r="I33" s="63">
        <f>10^(-3)*SanFrancisco!$C$191</f>
        <v>186.54756</v>
      </c>
      <c r="J33" s="63">
        <f>10^(-3)*Baltimore!$C$191</f>
        <v>217.32556</v>
      </c>
      <c r="K33" s="63">
        <f>10^(-3)*Albuquerque!$C$191</f>
        <v>143.07068000000001</v>
      </c>
      <c r="L33" s="63">
        <f>10^(-3)*Seattle!$C$191</f>
        <v>139.46887000000001</v>
      </c>
      <c r="M33" s="63">
        <f>10^(-3)*Chicago!$C$191</f>
        <v>161.54626000000002</v>
      </c>
      <c r="N33" s="63">
        <f>10^(-3)*Boulder!$C$191</f>
        <v>104.78864</v>
      </c>
      <c r="O33" s="63">
        <f>10^(-3)*Minneapolis!$C$191</f>
        <v>146.29135000000002</v>
      </c>
      <c r="P33" s="63">
        <f>10^(-3)*Helena!$C$191</f>
        <v>89.532679999999999</v>
      </c>
      <c r="Q33" s="63">
        <f>10^(-3)*Duluth!$C$191</f>
        <v>125.71106</v>
      </c>
      <c r="R33" s="63">
        <f>10^(-3)*Fairbanks!$C$191</f>
        <v>109.65667000000001</v>
      </c>
    </row>
    <row r="34" spans="1:18" s="57" customFormat="1">
      <c r="A34" s="60"/>
      <c r="B34" s="61" t="str">
        <f>Miami!$A$192</f>
        <v>VAV_POD_2_COOLC DXCOIL</v>
      </c>
      <c r="C34" s="63">
        <f>10^(-3)*Miami!$C$192</f>
        <v>169.95064000000002</v>
      </c>
      <c r="D34" s="63">
        <f>10^(-3)*Houston!$C$192</f>
        <v>178.86180999999999</v>
      </c>
      <c r="E34" s="63">
        <f>10^(-3)*Phoenix!$C$192</f>
        <v>179.374</v>
      </c>
      <c r="F34" s="63">
        <f>10^(-3)*Atlanta!$C$192</f>
        <v>178.70410999999999</v>
      </c>
      <c r="G34" s="63">
        <f>10^(-3)*LosAngeles!$C$192</f>
        <v>126.44153999999999</v>
      </c>
      <c r="H34" s="63">
        <f>10^(-3)*LasVegas!$C$192</f>
        <v>150.25170000000003</v>
      </c>
      <c r="I34" s="63">
        <f>10^(-3)*SanFrancisco!$C$192</f>
        <v>143.31268</v>
      </c>
      <c r="J34" s="63">
        <f>10^(-3)*Baltimore!$C$192</f>
        <v>165.73945000000001</v>
      </c>
      <c r="K34" s="63">
        <f>10^(-3)*Albuquerque!$C$192</f>
        <v>107.34775</v>
      </c>
      <c r="L34" s="63">
        <f>10^(-3)*Seattle!$C$192</f>
        <v>105.98516000000001</v>
      </c>
      <c r="M34" s="63">
        <f>10^(-3)*Chicago!$C$192</f>
        <v>123.22425</v>
      </c>
      <c r="N34" s="63">
        <f>10^(-3)*Boulder!$C$192</f>
        <v>82.38994000000001</v>
      </c>
      <c r="O34" s="63">
        <f>10^(-3)*Minneapolis!$C$192</f>
        <v>110.65299</v>
      </c>
      <c r="P34" s="63">
        <f>10^(-3)*Helena!$C$192</f>
        <v>69.178880000000007</v>
      </c>
      <c r="Q34" s="63">
        <f>10^(-3)*Duluth!$C$192</f>
        <v>100.09681</v>
      </c>
      <c r="R34" s="63">
        <f>10^(-3)*Fairbanks!$C$192</f>
        <v>86.845889999999997</v>
      </c>
    </row>
    <row r="35" spans="1:18" s="57" customFormat="1">
      <c r="A35" s="60"/>
      <c r="B35" s="61" t="str">
        <f>Miami!$A$193</f>
        <v>VAV_POD_3_COOLC DXCOIL</v>
      </c>
      <c r="C35" s="63">
        <f>10^(-3)*Miami!$C$193</f>
        <v>176.87823</v>
      </c>
      <c r="D35" s="63">
        <f>10^(-3)*Houston!$C$193</f>
        <v>186.71001000000001</v>
      </c>
      <c r="E35" s="63">
        <f>10^(-3)*Phoenix!$C$193</f>
        <v>180.87331</v>
      </c>
      <c r="F35" s="63">
        <f>10^(-3)*Atlanta!$C$193</f>
        <v>179.78854999999999</v>
      </c>
      <c r="G35" s="63">
        <f>10^(-3)*LosAngeles!$C$193</f>
        <v>130.78373999999999</v>
      </c>
      <c r="H35" s="63">
        <f>10^(-3)*LasVegas!$C$193</f>
        <v>153.37582</v>
      </c>
      <c r="I35" s="63">
        <f>10^(-3)*SanFrancisco!$C$193</f>
        <v>151.90806000000001</v>
      </c>
      <c r="J35" s="63">
        <f>10^(-3)*Baltimore!$C$193</f>
        <v>174.62226000000001</v>
      </c>
      <c r="K35" s="63">
        <f>10^(-3)*Albuquerque!$C$193</f>
        <v>114.70061</v>
      </c>
      <c r="L35" s="63">
        <f>10^(-3)*Seattle!$C$193</f>
        <v>113.09828</v>
      </c>
      <c r="M35" s="63">
        <f>10^(-3)*Chicago!$C$193</f>
        <v>129.02815000000001</v>
      </c>
      <c r="N35" s="63">
        <f>10^(-3)*Boulder!$C$193</f>
        <v>83.905640000000005</v>
      </c>
      <c r="O35" s="63">
        <f>10^(-3)*Minneapolis!$C$193</f>
        <v>116.95402</v>
      </c>
      <c r="P35" s="63">
        <f>10^(-3)*Helena!$C$193</f>
        <v>71.668300000000002</v>
      </c>
      <c r="Q35" s="63">
        <f>10^(-3)*Duluth!$C$193</f>
        <v>99.460850000000008</v>
      </c>
      <c r="R35" s="63">
        <f>10^(-3)*Fairbanks!$C$193</f>
        <v>86.896199999999993</v>
      </c>
    </row>
    <row r="36" spans="1:18" s="57" customFormat="1">
      <c r="A36" s="60"/>
      <c r="B36" s="61" t="s">
        <v>248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spans="1:18" s="57" customFormat="1">
      <c r="A37" s="60"/>
      <c r="B37" s="61" t="str">
        <f>Miami!$A$218</f>
        <v>PSZ-AC_1:6_HEATC</v>
      </c>
      <c r="C37" s="63">
        <f>10^(-3)*Miami!$C$218</f>
        <v>36.60857</v>
      </c>
      <c r="D37" s="63">
        <f>10^(-3)*Houston!$C$218</f>
        <v>48.708150000000003</v>
      </c>
      <c r="E37" s="63">
        <f>10^(-3)*Phoenix!$C$218</f>
        <v>41.255470000000003</v>
      </c>
      <c r="F37" s="63">
        <f>10^(-3)*Atlanta!$C$218</f>
        <v>53.349160000000005</v>
      </c>
      <c r="G37" s="63">
        <f>10^(-3)*LosAngeles!$C$218</f>
        <v>32.68112</v>
      </c>
      <c r="H37" s="63">
        <f>10^(-3)*LasVegas!$C$218</f>
        <v>42.706760000000003</v>
      </c>
      <c r="I37" s="63">
        <f>10^(-3)*SanFrancisco!$C$218</f>
        <v>47.688079999999999</v>
      </c>
      <c r="J37" s="63">
        <f>10^(-3)*Baltimore!$C$218</f>
        <v>51.005050000000004</v>
      </c>
      <c r="K37" s="63">
        <f>10^(-3)*Albuquerque!$C$218</f>
        <v>41.330640000000002</v>
      </c>
      <c r="L37" s="63">
        <f>10^(-3)*Seattle!$C$218</f>
        <v>34.567300000000003</v>
      </c>
      <c r="M37" s="63">
        <f>10^(-3)*Chicago!$C$218</f>
        <v>49.681040000000003</v>
      </c>
      <c r="N37" s="63">
        <f>10^(-3)*Boulder!$C$218</f>
        <v>38.739400000000003</v>
      </c>
      <c r="O37" s="63">
        <f>10^(-3)*Minneapolis!$C$218</f>
        <v>48.57629</v>
      </c>
      <c r="P37" s="63">
        <f>10^(-3)*Helena!$C$218</f>
        <v>39.473289999999999</v>
      </c>
      <c r="Q37" s="63">
        <f>10^(-3)*Duluth!$C$218</f>
        <v>41.205419999999997</v>
      </c>
      <c r="R37" s="63">
        <f>10^(-3)*Fairbanks!$C$218</f>
        <v>58.4099</v>
      </c>
    </row>
    <row r="38" spans="1:18" s="57" customFormat="1">
      <c r="A38" s="60"/>
      <c r="B38" s="61" t="str">
        <f>Miami!$A$219</f>
        <v>PSZ-AC_2:5_HEATC</v>
      </c>
      <c r="C38" s="63">
        <f>10^(-3)*Miami!$C$219</f>
        <v>49.971199999999996</v>
      </c>
      <c r="D38" s="63">
        <f>10^(-3)*Houston!$C$219</f>
        <v>64.307199999999995</v>
      </c>
      <c r="E38" s="63">
        <f>10^(-3)*Phoenix!$C$219</f>
        <v>55.414709999999999</v>
      </c>
      <c r="F38" s="63">
        <f>10^(-3)*Atlanta!$C$219</f>
        <v>68.134609999999995</v>
      </c>
      <c r="G38" s="63">
        <f>10^(-3)*LosAngeles!$C$219</f>
        <v>45.95758</v>
      </c>
      <c r="H38" s="63">
        <f>10^(-3)*LasVegas!$C$219</f>
        <v>56.803000000000004</v>
      </c>
      <c r="I38" s="63">
        <f>10^(-3)*SanFrancisco!$C$219</f>
        <v>53.916330000000002</v>
      </c>
      <c r="J38" s="63">
        <f>10^(-3)*Baltimore!$C$219</f>
        <v>69.821200000000005</v>
      </c>
      <c r="K38" s="63">
        <f>10^(-3)*Albuquerque!$C$219</f>
        <v>56.1</v>
      </c>
      <c r="L38" s="63">
        <f>10^(-3)*Seattle!$C$219</f>
        <v>56.903150000000004</v>
      </c>
      <c r="M38" s="63">
        <f>10^(-3)*Chicago!$C$219</f>
        <v>76.866160000000008</v>
      </c>
      <c r="N38" s="63">
        <f>10^(-3)*Boulder!$C$219</f>
        <v>62.407859999999999</v>
      </c>
      <c r="O38" s="63">
        <f>10^(-3)*Minneapolis!$C$219</f>
        <v>83.069720000000004</v>
      </c>
      <c r="P38" s="63">
        <f>10^(-3)*Helena!$C$219</f>
        <v>75.696649999999991</v>
      </c>
      <c r="Q38" s="63">
        <f>10^(-3)*Duluth!$C$219</f>
        <v>85.028190000000009</v>
      </c>
      <c r="R38" s="63">
        <f>10^(-3)*Fairbanks!$C$219</f>
        <v>105.29408000000001</v>
      </c>
    </row>
    <row r="39" spans="1:18" s="57" customFormat="1">
      <c r="A39" s="60"/>
      <c r="B39" s="61" t="str">
        <f>Miami!$A$220</f>
        <v>PSZ-AC_2:7_HEATC</v>
      </c>
      <c r="C39" s="63">
        <f>10^(-3)*Miami!$C$220</f>
        <v>87.737560000000002</v>
      </c>
      <c r="D39" s="63">
        <f>10^(-3)*Houston!$C$220</f>
        <v>115.82561</v>
      </c>
      <c r="E39" s="63">
        <f>10^(-3)*Phoenix!$C$220</f>
        <v>97.721500000000006</v>
      </c>
      <c r="F39" s="63">
        <f>10^(-3)*Atlanta!$C$220</f>
        <v>124.94597999999999</v>
      </c>
      <c r="G39" s="63">
        <f>10^(-3)*LosAngeles!$C$220</f>
        <v>91.250810000000001</v>
      </c>
      <c r="H39" s="63">
        <f>10^(-3)*LasVegas!$C$220</f>
        <v>105.6395</v>
      </c>
      <c r="I39" s="63">
        <f>10^(-3)*SanFrancisco!$C$220</f>
        <v>100.86230999999999</v>
      </c>
      <c r="J39" s="63">
        <f>10^(-3)*Baltimore!$C$220</f>
        <v>139.08726999999999</v>
      </c>
      <c r="K39" s="63">
        <f>10^(-3)*Albuquerque!$C$220</f>
        <v>110.51248</v>
      </c>
      <c r="L39" s="63">
        <f>10^(-3)*Seattle!$C$220</f>
        <v>120.28405000000001</v>
      </c>
      <c r="M39" s="63">
        <f>10^(-3)*Chicago!$C$220</f>
        <v>162.48264</v>
      </c>
      <c r="N39" s="63">
        <f>10^(-3)*Boulder!$C$220</f>
        <v>131.92013</v>
      </c>
      <c r="O39" s="63">
        <f>10^(-3)*Minneapolis!$C$220</f>
        <v>175.59595999999999</v>
      </c>
      <c r="P39" s="63">
        <f>10^(-3)*Helena!$C$220</f>
        <v>160.01048</v>
      </c>
      <c r="Q39" s="63">
        <f>10^(-3)*Duluth!$C$220</f>
        <v>179.73584</v>
      </c>
      <c r="R39" s="63">
        <f>10^(-3)*Fairbanks!$C$220</f>
        <v>222.57467000000003</v>
      </c>
    </row>
    <row r="40" spans="1:18" s="57" customFormat="1">
      <c r="A40" s="60"/>
      <c r="B40" s="58" t="s">
        <v>59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</row>
    <row r="41" spans="1:18" s="57" customFormat="1">
      <c r="A41" s="60"/>
      <c r="B41" s="61" t="s">
        <v>60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 spans="1:18" s="57" customFormat="1">
      <c r="A42" s="60"/>
      <c r="B42" s="61" t="str">
        <f>Miami!$A$187</f>
        <v>PSZ-AC_1:6_COOLC DXCOIL</v>
      </c>
      <c r="C42" s="65">
        <f>Miami!$G$187</f>
        <v>3.3</v>
      </c>
      <c r="D42" s="65">
        <f>Houston!$G$187</f>
        <v>3.3</v>
      </c>
      <c r="E42" s="65">
        <f>Phoenix!$G$187</f>
        <v>3.3</v>
      </c>
      <c r="F42" s="65">
        <f>Atlanta!$G$187</f>
        <v>3.3</v>
      </c>
      <c r="G42" s="65">
        <f>LosAngeles!$G$187</f>
        <v>3.31</v>
      </c>
      <c r="H42" s="65">
        <f>LasVegas!$G$187</f>
        <v>3.3</v>
      </c>
      <c r="I42" s="65">
        <f>SanFrancisco!$G$187</f>
        <v>3.46</v>
      </c>
      <c r="J42" s="65">
        <f>Baltimore!$G$187</f>
        <v>3.31</v>
      </c>
      <c r="K42" s="65">
        <f>Albuquerque!$G$187</f>
        <v>3.35</v>
      </c>
      <c r="L42" s="65">
        <f>Seattle!$G$187</f>
        <v>3.39</v>
      </c>
      <c r="M42" s="65">
        <f>Chicago!$G$187</f>
        <v>3.32</v>
      </c>
      <c r="N42" s="65">
        <f>Boulder!$G$187</f>
        <v>3.36</v>
      </c>
      <c r="O42" s="65">
        <f>Minneapolis!$G$187</f>
        <v>3.32</v>
      </c>
      <c r="P42" s="65">
        <f>Helena!$G$187</f>
        <v>3.47</v>
      </c>
      <c r="Q42" s="65">
        <f>Duluth!$G$187</f>
        <v>3.32</v>
      </c>
      <c r="R42" s="65">
        <f>Fairbanks!$G$187</f>
        <v>3.63</v>
      </c>
    </row>
    <row r="43" spans="1:18" s="57" customFormat="1">
      <c r="A43" s="60"/>
      <c r="B43" s="61" t="str">
        <f>Miami!$A$188</f>
        <v>PSZ-AC_2:5_COOLC DXCOIL</v>
      </c>
      <c r="C43" s="65">
        <f>Miami!$G$188</f>
        <v>3.3</v>
      </c>
      <c r="D43" s="65">
        <f>Houston!$G$188</f>
        <v>3.3</v>
      </c>
      <c r="E43" s="65">
        <f>Phoenix!$G$188</f>
        <v>3.3</v>
      </c>
      <c r="F43" s="65">
        <f>Atlanta!$G$188</f>
        <v>3.3</v>
      </c>
      <c r="G43" s="65">
        <f>LosAngeles!$G$188</f>
        <v>3.3</v>
      </c>
      <c r="H43" s="65">
        <f>LasVegas!$G$188</f>
        <v>3.3</v>
      </c>
      <c r="I43" s="65">
        <f>SanFrancisco!$G$188</f>
        <v>3.49</v>
      </c>
      <c r="J43" s="65">
        <f>Baltimore!$G$188</f>
        <v>3.3</v>
      </c>
      <c r="K43" s="65">
        <f>Albuquerque!$G$188</f>
        <v>3.38</v>
      </c>
      <c r="L43" s="65">
        <f>Seattle!$G$188</f>
        <v>3.36</v>
      </c>
      <c r="M43" s="65">
        <f>Chicago!$G$188</f>
        <v>3.3</v>
      </c>
      <c r="N43" s="65">
        <f>Boulder!$G$188</f>
        <v>3.35</v>
      </c>
      <c r="O43" s="65">
        <f>Minneapolis!$G$188</f>
        <v>3.3</v>
      </c>
      <c r="P43" s="65">
        <f>Helena!$G$188</f>
        <v>3.5</v>
      </c>
      <c r="Q43" s="65">
        <f>Duluth!$G$188</f>
        <v>3.3</v>
      </c>
      <c r="R43" s="65">
        <f>Fairbanks!$G$188</f>
        <v>3.61</v>
      </c>
    </row>
    <row r="44" spans="1:18" s="57" customFormat="1">
      <c r="A44" s="60"/>
      <c r="B44" s="61" t="str">
        <f>Miami!$A$189</f>
        <v>PSZ-AC_2:7_COOLC DXCOIL</v>
      </c>
      <c r="C44" s="65">
        <f>Miami!$G$189</f>
        <v>3.1</v>
      </c>
      <c r="D44" s="65">
        <f>Houston!$G$189</f>
        <v>3.1</v>
      </c>
      <c r="E44" s="65">
        <f>Phoenix!$G$189</f>
        <v>3.1</v>
      </c>
      <c r="F44" s="65">
        <f>Atlanta!$G$189</f>
        <v>3.1</v>
      </c>
      <c r="G44" s="65">
        <f>LosAngeles!$G$189</f>
        <v>3.1</v>
      </c>
      <c r="H44" s="65">
        <f>LasVegas!$G$189</f>
        <v>3.1</v>
      </c>
      <c r="I44" s="65">
        <f>SanFrancisco!$G$189</f>
        <v>3.24</v>
      </c>
      <c r="J44" s="65">
        <f>Baltimore!$G$189</f>
        <v>3.1</v>
      </c>
      <c r="K44" s="65">
        <f>Albuquerque!$G$189</f>
        <v>3.13</v>
      </c>
      <c r="L44" s="65">
        <f>Seattle!$G$189</f>
        <v>3.15</v>
      </c>
      <c r="M44" s="65">
        <f>Chicago!$G$189</f>
        <v>3.1</v>
      </c>
      <c r="N44" s="65">
        <f>Boulder!$G$189</f>
        <v>3.12</v>
      </c>
      <c r="O44" s="65">
        <f>Minneapolis!$G$189</f>
        <v>3.1</v>
      </c>
      <c r="P44" s="65">
        <f>Helena!$G$189</f>
        <v>3.21</v>
      </c>
      <c r="Q44" s="65">
        <f>Duluth!$G$189</f>
        <v>3.1</v>
      </c>
      <c r="R44" s="65">
        <f>Fairbanks!$G$189</f>
        <v>3.56</v>
      </c>
    </row>
    <row r="45" spans="1:18" s="57" customFormat="1">
      <c r="A45" s="60"/>
      <c r="B45" s="61" t="str">
        <f>Miami!$A$190</f>
        <v>VAV_OTHER_COOLC DXCOIL</v>
      </c>
      <c r="C45" s="65">
        <f>Miami!$G$190</f>
        <v>3.13</v>
      </c>
      <c r="D45" s="65">
        <f>Houston!$G$190</f>
        <v>3.14</v>
      </c>
      <c r="E45" s="65">
        <f>Phoenix!$G$190</f>
        <v>3.38</v>
      </c>
      <c r="F45" s="65">
        <f>Atlanta!$G$190</f>
        <v>3.35</v>
      </c>
      <c r="G45" s="65">
        <f>LosAngeles!$G$190</f>
        <v>3.68</v>
      </c>
      <c r="H45" s="65">
        <f>LasVegas!$G$190</f>
        <v>3.52</v>
      </c>
      <c r="I45" s="65">
        <f>SanFrancisco!$G$190</f>
        <v>3.72</v>
      </c>
      <c r="J45" s="65">
        <f>Baltimore!$G$190</f>
        <v>3.37</v>
      </c>
      <c r="K45" s="65">
        <f>Albuquerque!$G$190</f>
        <v>3.89</v>
      </c>
      <c r="L45" s="65">
        <f>Seattle!$G$190</f>
        <v>3.85</v>
      </c>
      <c r="M45" s="65">
        <f>Chicago!$G$190</f>
        <v>3.31</v>
      </c>
      <c r="N45" s="65">
        <f>Boulder!$G$190</f>
        <v>3.89</v>
      </c>
      <c r="O45" s="65">
        <f>Minneapolis!$G$190</f>
        <v>3.31</v>
      </c>
      <c r="P45" s="65">
        <f>Helena!$G$190</f>
        <v>3.89</v>
      </c>
      <c r="Q45" s="65">
        <f>Duluth!$G$190</f>
        <v>3.35</v>
      </c>
      <c r="R45" s="65">
        <f>Fairbanks!$G$190</f>
        <v>3.89</v>
      </c>
    </row>
    <row r="46" spans="1:18" s="57" customFormat="1">
      <c r="A46" s="60"/>
      <c r="B46" s="61" t="str">
        <f>Miami!$A$191</f>
        <v>VAV_POD_1_COOLC DXCOIL</v>
      </c>
      <c r="C46" s="65">
        <f>Miami!$G$191</f>
        <v>3.31</v>
      </c>
      <c r="D46" s="65">
        <f>Houston!$G$191</f>
        <v>3.17</v>
      </c>
      <c r="E46" s="65">
        <f>Phoenix!$G$191</f>
        <v>3.19</v>
      </c>
      <c r="F46" s="65">
        <f>Atlanta!$G$191</f>
        <v>3.15</v>
      </c>
      <c r="G46" s="65">
        <f>LosAngeles!$G$191</f>
        <v>3.62</v>
      </c>
      <c r="H46" s="65">
        <f>LasVegas!$G$191</f>
        <v>3.48</v>
      </c>
      <c r="I46" s="65">
        <f>SanFrancisco!$G$191</f>
        <v>3.7</v>
      </c>
      <c r="J46" s="65">
        <f>Baltimore!$G$191</f>
        <v>3.31</v>
      </c>
      <c r="K46" s="65">
        <f>Albuquerque!$G$191</f>
        <v>3.89</v>
      </c>
      <c r="L46" s="65">
        <f>Seattle!$G$191</f>
        <v>3.84</v>
      </c>
      <c r="M46" s="65">
        <f>Chicago!$G$191</f>
        <v>3.31</v>
      </c>
      <c r="N46" s="65">
        <f>Boulder!$G$191</f>
        <v>3.85</v>
      </c>
      <c r="O46" s="65">
        <f>Minneapolis!$G$191</f>
        <v>3.31</v>
      </c>
      <c r="P46" s="65">
        <f>Helena!$G$191</f>
        <v>3.89</v>
      </c>
      <c r="Q46" s="65">
        <f>Duluth!$G$191</f>
        <v>3.32</v>
      </c>
      <c r="R46" s="65">
        <f>Fairbanks!$G$191</f>
        <v>3.89</v>
      </c>
    </row>
    <row r="47" spans="1:18" s="57" customFormat="1">
      <c r="A47" s="60"/>
      <c r="B47" s="61" t="str">
        <f>Miami!$A$192</f>
        <v>VAV_POD_2_COOLC DXCOIL</v>
      </c>
      <c r="C47" s="65">
        <f>Miami!$G$192</f>
        <v>3.31</v>
      </c>
      <c r="D47" s="65">
        <f>Houston!$G$192</f>
        <v>3.31</v>
      </c>
      <c r="E47" s="65">
        <f>Phoenix!$G$192</f>
        <v>3.38</v>
      </c>
      <c r="F47" s="65">
        <f>Atlanta!$G$192</f>
        <v>3.33</v>
      </c>
      <c r="G47" s="65">
        <f>LosAngeles!$G$192</f>
        <v>3.58</v>
      </c>
      <c r="H47" s="65">
        <f>LasVegas!$G$192</f>
        <v>3.55</v>
      </c>
      <c r="I47" s="65">
        <f>SanFrancisco!$G$192</f>
        <v>3.89</v>
      </c>
      <c r="J47" s="65">
        <f>Baltimore!$G$192</f>
        <v>3.31</v>
      </c>
      <c r="K47" s="65">
        <f>Albuquerque!$G$192</f>
        <v>3.89</v>
      </c>
      <c r="L47" s="65">
        <f>Seattle!$G$192</f>
        <v>3.8</v>
      </c>
      <c r="M47" s="65">
        <f>Chicago!$G$192</f>
        <v>3.31</v>
      </c>
      <c r="N47" s="65">
        <f>Boulder!$G$192</f>
        <v>3.8</v>
      </c>
      <c r="O47" s="65">
        <f>Minneapolis!$G$192</f>
        <v>3.33</v>
      </c>
      <c r="P47" s="65">
        <f>Helena!$G$192</f>
        <v>4.17</v>
      </c>
      <c r="Q47" s="65">
        <f>Duluth!$G$192</f>
        <v>3.33</v>
      </c>
      <c r="R47" s="65">
        <f>Fairbanks!$G$192</f>
        <v>3.89</v>
      </c>
    </row>
    <row r="48" spans="1:18" s="57" customFormat="1">
      <c r="A48" s="60"/>
      <c r="B48" s="61" t="str">
        <f>Miami!$A$193</f>
        <v>VAV_POD_3_COOLC DXCOIL</v>
      </c>
      <c r="C48" s="65">
        <f>Miami!$G$193</f>
        <v>3.31</v>
      </c>
      <c r="D48" s="65">
        <f>Houston!$G$193</f>
        <v>3.31</v>
      </c>
      <c r="E48" s="65">
        <f>Phoenix!$G$193</f>
        <v>3.42</v>
      </c>
      <c r="F48" s="65">
        <f>Atlanta!$G$193</f>
        <v>3.37</v>
      </c>
      <c r="G48" s="65">
        <f>LosAngeles!$G$193</f>
        <v>3.63</v>
      </c>
      <c r="H48" s="65">
        <f>LasVegas!$G$193</f>
        <v>3.6</v>
      </c>
      <c r="I48" s="65">
        <f>SanFrancisco!$G$193</f>
        <v>3.89</v>
      </c>
      <c r="J48" s="65">
        <f>Baltimore!$G$193</f>
        <v>3.31</v>
      </c>
      <c r="K48" s="65">
        <f>Albuquerque!$G$193</f>
        <v>3.89</v>
      </c>
      <c r="L48" s="65">
        <f>Seattle!$G$193</f>
        <v>3.85</v>
      </c>
      <c r="M48" s="65">
        <f>Chicago!$G$193</f>
        <v>3.31</v>
      </c>
      <c r="N48" s="65">
        <f>Boulder!$G$193</f>
        <v>3.84</v>
      </c>
      <c r="O48" s="65">
        <f>Minneapolis!$G$193</f>
        <v>3.33</v>
      </c>
      <c r="P48" s="65">
        <f>Helena!$G$193</f>
        <v>3.93</v>
      </c>
      <c r="Q48" s="65">
        <f>Duluth!$G$193</f>
        <v>3.33</v>
      </c>
      <c r="R48" s="65">
        <f>Fairbanks!$G$193</f>
        <v>3.89</v>
      </c>
    </row>
    <row r="49" spans="1:18" s="57" customFormat="1">
      <c r="A49" s="60"/>
      <c r="B49" s="61" t="s">
        <v>61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</row>
    <row r="50" spans="1:18" s="57" customFormat="1">
      <c r="A50" s="60"/>
      <c r="B50" s="61" t="str">
        <f>Miami!$A$218</f>
        <v>PSZ-AC_1:6_HEATC</v>
      </c>
      <c r="C50" s="63">
        <f>Miami!$D$218</f>
        <v>0.78</v>
      </c>
      <c r="D50" s="63">
        <f>Houston!$D$218</f>
        <v>0.78</v>
      </c>
      <c r="E50" s="63">
        <f>Phoenix!$D$218</f>
        <v>0.78</v>
      </c>
      <c r="F50" s="63">
        <f>Atlanta!$D$218</f>
        <v>0.78</v>
      </c>
      <c r="G50" s="63">
        <f>LosAngeles!$D$218</f>
        <v>0.78</v>
      </c>
      <c r="H50" s="63">
        <f>LasVegas!$D$218</f>
        <v>0.78</v>
      </c>
      <c r="I50" s="63">
        <f>SanFrancisco!$D$218</f>
        <v>0.78</v>
      </c>
      <c r="J50" s="63">
        <f>Baltimore!$D$218</f>
        <v>0.78</v>
      </c>
      <c r="K50" s="63">
        <f>Albuquerque!$D$218</f>
        <v>0.78</v>
      </c>
      <c r="L50" s="63">
        <f>Seattle!$D$218</f>
        <v>0.78</v>
      </c>
      <c r="M50" s="63">
        <f>Chicago!$D$218</f>
        <v>0.78</v>
      </c>
      <c r="N50" s="63">
        <f>Boulder!$D$218</f>
        <v>0.78</v>
      </c>
      <c r="O50" s="63">
        <f>Minneapolis!$D$218</f>
        <v>0.78</v>
      </c>
      <c r="P50" s="63">
        <f>Helena!$D$218</f>
        <v>0.78</v>
      </c>
      <c r="Q50" s="63">
        <f>Duluth!$D$218</f>
        <v>0.78</v>
      </c>
      <c r="R50" s="63">
        <f>Fairbanks!$D$218</f>
        <v>0.78</v>
      </c>
    </row>
    <row r="51" spans="1:18" s="57" customFormat="1">
      <c r="A51" s="60"/>
      <c r="B51" s="61" t="str">
        <f>Miami!$A$219</f>
        <v>PSZ-AC_2:5_HEATC</v>
      </c>
      <c r="C51" s="63">
        <f>Miami!$D$219</f>
        <v>0.78</v>
      </c>
      <c r="D51" s="63">
        <f>Houston!$D$219</f>
        <v>0.78</v>
      </c>
      <c r="E51" s="63">
        <f>Phoenix!$D$219</f>
        <v>0.78</v>
      </c>
      <c r="F51" s="63">
        <f>Atlanta!$D$219</f>
        <v>0.78</v>
      </c>
      <c r="G51" s="63">
        <f>LosAngeles!$D$219</f>
        <v>0.78</v>
      </c>
      <c r="H51" s="63">
        <f>LasVegas!$D$219</f>
        <v>0.78</v>
      </c>
      <c r="I51" s="63">
        <f>SanFrancisco!$D$219</f>
        <v>0.78</v>
      </c>
      <c r="J51" s="63">
        <f>Baltimore!$D$219</f>
        <v>0.78</v>
      </c>
      <c r="K51" s="63">
        <f>Albuquerque!$D$219</f>
        <v>0.78</v>
      </c>
      <c r="L51" s="63">
        <f>Seattle!$D$219</f>
        <v>0.78</v>
      </c>
      <c r="M51" s="63">
        <f>Chicago!$D$219</f>
        <v>0.78</v>
      </c>
      <c r="N51" s="63">
        <f>Boulder!$D$219</f>
        <v>0.78</v>
      </c>
      <c r="O51" s="63">
        <f>Minneapolis!$D$219</f>
        <v>0.78</v>
      </c>
      <c r="P51" s="63">
        <f>Helena!$D$219</f>
        <v>0.78</v>
      </c>
      <c r="Q51" s="63">
        <f>Duluth!$D$219</f>
        <v>0.78</v>
      </c>
      <c r="R51" s="63">
        <f>Fairbanks!$D$219</f>
        <v>0.78</v>
      </c>
    </row>
    <row r="52" spans="1:18" s="57" customFormat="1">
      <c r="A52" s="60"/>
      <c r="B52" s="61" t="str">
        <f>Miami!$A$220</f>
        <v>PSZ-AC_2:7_HEATC</v>
      </c>
      <c r="C52" s="63">
        <f>Miami!$D$220</f>
        <v>0.78</v>
      </c>
      <c r="D52" s="63">
        <f>Houston!$D$220</f>
        <v>0.78</v>
      </c>
      <c r="E52" s="63">
        <f>Phoenix!$D$220</f>
        <v>0.78</v>
      </c>
      <c r="F52" s="63">
        <f>Atlanta!$D$220</f>
        <v>0.78</v>
      </c>
      <c r="G52" s="63">
        <f>LosAngeles!$D$220</f>
        <v>0.78</v>
      </c>
      <c r="H52" s="63">
        <f>LasVegas!$D$220</f>
        <v>0.78</v>
      </c>
      <c r="I52" s="63">
        <f>SanFrancisco!$D$220</f>
        <v>0.78</v>
      </c>
      <c r="J52" s="63">
        <f>Baltimore!$D$220</f>
        <v>0.78</v>
      </c>
      <c r="K52" s="63">
        <f>Albuquerque!$D$220</f>
        <v>0.78</v>
      </c>
      <c r="L52" s="63">
        <f>Seattle!$D$220</f>
        <v>0.78</v>
      </c>
      <c r="M52" s="63">
        <f>Chicago!$D$220</f>
        <v>0.78</v>
      </c>
      <c r="N52" s="63">
        <f>Boulder!$D$220</f>
        <v>0.78</v>
      </c>
      <c r="O52" s="63">
        <f>Minneapolis!$D$220</f>
        <v>0.78</v>
      </c>
      <c r="P52" s="63">
        <f>Helena!$D$220</f>
        <v>0.78</v>
      </c>
      <c r="Q52" s="63">
        <f>Duluth!$D$220</f>
        <v>0.78</v>
      </c>
      <c r="R52" s="63">
        <f>Fairbanks!$D$220</f>
        <v>0.78</v>
      </c>
    </row>
    <row r="53" spans="1:18" s="57" customFormat="1">
      <c r="A53" s="60"/>
      <c r="B53" s="88" t="s">
        <v>342</v>
      </c>
    </row>
    <row r="54" spans="1:18" s="62" customFormat="1">
      <c r="A54" s="67"/>
      <c r="B54" s="61" t="s">
        <v>796</v>
      </c>
      <c r="C54" s="62" t="s">
        <v>343</v>
      </c>
      <c r="D54" s="62" t="s">
        <v>343</v>
      </c>
      <c r="E54" s="92" t="str">
        <f>IF(E29&lt;39.6,"NoEconomizer","DifferentialDryBulb")</f>
        <v>NoEconomizer</v>
      </c>
      <c r="F54" s="62" t="s">
        <v>343</v>
      </c>
      <c r="G54" s="92" t="str">
        <f>IF(G29&lt;19.1,"NoEconomizer","DifferentialDryBulb")</f>
        <v>DifferentialDryBulb</v>
      </c>
      <c r="H54" s="92" t="str">
        <f t="shared" ref="H54:I54" si="0">IF(H29&lt;19.1,"NoEconomizer","DifferentialDryBulb")</f>
        <v>DifferentialDryBulb</v>
      </c>
      <c r="I54" s="92" t="str">
        <f t="shared" si="0"/>
        <v>DifferentialDryBulb</v>
      </c>
      <c r="J54" s="62" t="s">
        <v>343</v>
      </c>
      <c r="K54" s="92" t="str">
        <f t="shared" ref="K54:L54" si="1">IF(K29&lt;19.1,"NoEconomizer","DifferentialDryBulb")</f>
        <v>DifferentialDryBulb</v>
      </c>
      <c r="L54" s="92" t="str">
        <f t="shared" si="1"/>
        <v>NoEconomizer</v>
      </c>
      <c r="M54" s="92" t="str">
        <f>IF(M29&lt;39.6,"NoEconomizer","DifferentialDryBulb")</f>
        <v>NoEconomizer</v>
      </c>
      <c r="N54" s="92" t="str">
        <f t="shared" ref="N54" si="2">IF(N29&lt;19.1,"NoEconomizer","DifferentialDryBulb")</f>
        <v>NoEconomizer</v>
      </c>
      <c r="O54" s="92" t="str">
        <f>IF(O29&lt;39.6,"NoEconomizer","DifferentialDryBulb")</f>
        <v>NoEconomizer</v>
      </c>
      <c r="P54" s="92" t="str">
        <f t="shared" ref="P54" si="3">IF(P29&lt;19.1,"NoEconomizer","DifferentialDryBulb")</f>
        <v>NoEconomizer</v>
      </c>
      <c r="Q54" s="92" t="str">
        <f t="shared" ref="Q54:R60" si="4">IF(Q29&lt;39.6,"NoEconomizer","DifferentialDryBulb")</f>
        <v>NoEconomizer</v>
      </c>
      <c r="R54" s="92" t="str">
        <f t="shared" si="4"/>
        <v>NoEconomizer</v>
      </c>
    </row>
    <row r="55" spans="1:18" s="62" customFormat="1">
      <c r="A55" s="67"/>
      <c r="B55" s="61" t="s">
        <v>797</v>
      </c>
      <c r="C55" s="62" t="s">
        <v>343</v>
      </c>
      <c r="D55" s="62" t="s">
        <v>343</v>
      </c>
      <c r="E55" s="92" t="str">
        <f t="shared" ref="E55:E60" si="5">IF(E30&lt;39.6,"NoEconomizer","DifferentialDryBulb")</f>
        <v>NoEconomizer</v>
      </c>
      <c r="F55" s="62" t="s">
        <v>343</v>
      </c>
      <c r="G55" s="92" t="str">
        <f t="shared" ref="G55:I60" si="6">IF(G30&lt;19.1,"NoEconomizer","DifferentialDryBulb")</f>
        <v>DifferentialDryBulb</v>
      </c>
      <c r="H55" s="92" t="str">
        <f t="shared" si="6"/>
        <v>DifferentialDryBulb</v>
      </c>
      <c r="I55" s="92" t="str">
        <f t="shared" si="6"/>
        <v>DifferentialDryBulb</v>
      </c>
      <c r="J55" s="62" t="s">
        <v>343</v>
      </c>
      <c r="K55" s="92" t="str">
        <f t="shared" ref="K55:L55" si="7">IF(K30&lt;19.1,"NoEconomizer","DifferentialDryBulb")</f>
        <v>DifferentialDryBulb</v>
      </c>
      <c r="L55" s="92" t="str">
        <f t="shared" si="7"/>
        <v>DifferentialDryBulb</v>
      </c>
      <c r="M55" s="92" t="str">
        <f t="shared" ref="M55:M60" si="8">IF(M30&lt;39.6,"NoEconomizer","DifferentialDryBulb")</f>
        <v>NoEconomizer</v>
      </c>
      <c r="N55" s="92" t="str">
        <f t="shared" ref="N55" si="9">IF(N30&lt;19.1,"NoEconomizer","DifferentialDryBulb")</f>
        <v>DifferentialDryBulb</v>
      </c>
      <c r="O55" s="92" t="str">
        <f t="shared" ref="O55:O60" si="10">IF(O30&lt;39.6,"NoEconomizer","DifferentialDryBulb")</f>
        <v>NoEconomizer</v>
      </c>
      <c r="P55" s="92" t="str">
        <f t="shared" ref="P55" si="11">IF(P30&lt;19.1,"NoEconomizer","DifferentialDryBulb")</f>
        <v>DifferentialDryBulb</v>
      </c>
      <c r="Q55" s="92" t="str">
        <f t="shared" si="4"/>
        <v>NoEconomizer</v>
      </c>
      <c r="R55" s="92" t="str">
        <f t="shared" si="4"/>
        <v>NoEconomizer</v>
      </c>
    </row>
    <row r="56" spans="1:18" s="62" customFormat="1">
      <c r="A56" s="67"/>
      <c r="B56" s="61" t="s">
        <v>798</v>
      </c>
      <c r="C56" s="62" t="s">
        <v>343</v>
      </c>
      <c r="D56" s="62" t="s">
        <v>343</v>
      </c>
      <c r="E56" s="92" t="str">
        <f t="shared" si="5"/>
        <v>DifferentialDryBulb</v>
      </c>
      <c r="F56" s="62" t="s">
        <v>343</v>
      </c>
      <c r="G56" s="92" t="str">
        <f t="shared" si="6"/>
        <v>DifferentialDryBulb</v>
      </c>
      <c r="H56" s="92" t="str">
        <f t="shared" si="6"/>
        <v>DifferentialDryBulb</v>
      </c>
      <c r="I56" s="92" t="str">
        <f t="shared" si="6"/>
        <v>DifferentialDryBulb</v>
      </c>
      <c r="J56" s="62" t="s">
        <v>343</v>
      </c>
      <c r="K56" s="92" t="str">
        <f t="shared" ref="K56:L56" si="12">IF(K31&lt;19.1,"NoEconomizer","DifferentialDryBulb")</f>
        <v>DifferentialDryBulb</v>
      </c>
      <c r="L56" s="92" t="str">
        <f t="shared" si="12"/>
        <v>DifferentialDryBulb</v>
      </c>
      <c r="M56" s="92" t="str">
        <f t="shared" si="8"/>
        <v>DifferentialDryBulb</v>
      </c>
      <c r="N56" s="92" t="str">
        <f t="shared" ref="N56" si="13">IF(N31&lt;19.1,"NoEconomizer","DifferentialDryBulb")</f>
        <v>DifferentialDryBulb</v>
      </c>
      <c r="O56" s="92" t="str">
        <f t="shared" si="10"/>
        <v>DifferentialDryBulb</v>
      </c>
      <c r="P56" s="92" t="str">
        <f t="shared" ref="P56" si="14">IF(P31&lt;19.1,"NoEconomizer","DifferentialDryBulb")</f>
        <v>DifferentialDryBulb</v>
      </c>
      <c r="Q56" s="92" t="str">
        <f t="shared" si="4"/>
        <v>DifferentialDryBulb</v>
      </c>
      <c r="R56" s="92" t="str">
        <f t="shared" si="4"/>
        <v>NoEconomizer</v>
      </c>
    </row>
    <row r="57" spans="1:18" s="62" customFormat="1">
      <c r="A57" s="67"/>
      <c r="B57" s="61" t="s">
        <v>799</v>
      </c>
      <c r="C57" s="62" t="s">
        <v>343</v>
      </c>
      <c r="D57" s="62" t="s">
        <v>343</v>
      </c>
      <c r="E57" s="92" t="str">
        <f t="shared" si="5"/>
        <v>DifferentialDryBulb</v>
      </c>
      <c r="F57" s="62" t="s">
        <v>343</v>
      </c>
      <c r="G57" s="92" t="str">
        <f t="shared" si="6"/>
        <v>DifferentialDryBulb</v>
      </c>
      <c r="H57" s="92" t="str">
        <f t="shared" si="6"/>
        <v>DifferentialDryBulb</v>
      </c>
      <c r="I57" s="92" t="str">
        <f t="shared" si="6"/>
        <v>DifferentialDryBulb</v>
      </c>
      <c r="J57" s="62" t="s">
        <v>343</v>
      </c>
      <c r="K57" s="92" t="str">
        <f t="shared" ref="K57:L57" si="15">IF(K32&lt;19.1,"NoEconomizer","DifferentialDryBulb")</f>
        <v>DifferentialDryBulb</v>
      </c>
      <c r="L57" s="92" t="str">
        <f t="shared" si="15"/>
        <v>DifferentialDryBulb</v>
      </c>
      <c r="M57" s="92" t="str">
        <f t="shared" si="8"/>
        <v>DifferentialDryBulb</v>
      </c>
      <c r="N57" s="92" t="str">
        <f t="shared" ref="N57" si="16">IF(N32&lt;19.1,"NoEconomizer","DifferentialDryBulb")</f>
        <v>DifferentialDryBulb</v>
      </c>
      <c r="O57" s="92" t="str">
        <f t="shared" si="10"/>
        <v>DifferentialDryBulb</v>
      </c>
      <c r="P57" s="92" t="str">
        <f t="shared" ref="P57" si="17">IF(P32&lt;19.1,"NoEconomizer","DifferentialDryBulb")</f>
        <v>DifferentialDryBulb</v>
      </c>
      <c r="Q57" s="92" t="str">
        <f t="shared" si="4"/>
        <v>DifferentialDryBulb</v>
      </c>
      <c r="R57" s="92" t="str">
        <f t="shared" si="4"/>
        <v>DifferentialDryBulb</v>
      </c>
    </row>
    <row r="58" spans="1:18" s="62" customFormat="1">
      <c r="A58" s="67"/>
      <c r="B58" s="61" t="s">
        <v>800</v>
      </c>
      <c r="C58" s="62" t="s">
        <v>343</v>
      </c>
      <c r="D58" s="62" t="s">
        <v>343</v>
      </c>
      <c r="E58" s="92" t="str">
        <f t="shared" si="5"/>
        <v>DifferentialDryBulb</v>
      </c>
      <c r="F58" s="62" t="s">
        <v>343</v>
      </c>
      <c r="G58" s="92" t="str">
        <f t="shared" si="6"/>
        <v>DifferentialDryBulb</v>
      </c>
      <c r="H58" s="92" t="str">
        <f t="shared" si="6"/>
        <v>DifferentialDryBulb</v>
      </c>
      <c r="I58" s="92" t="str">
        <f t="shared" si="6"/>
        <v>DifferentialDryBulb</v>
      </c>
      <c r="J58" s="62" t="s">
        <v>343</v>
      </c>
      <c r="K58" s="92" t="str">
        <f t="shared" ref="K58:L58" si="18">IF(K33&lt;19.1,"NoEconomizer","DifferentialDryBulb")</f>
        <v>DifferentialDryBulb</v>
      </c>
      <c r="L58" s="92" t="str">
        <f t="shared" si="18"/>
        <v>DifferentialDryBulb</v>
      </c>
      <c r="M58" s="92" t="str">
        <f t="shared" si="8"/>
        <v>DifferentialDryBulb</v>
      </c>
      <c r="N58" s="92" t="str">
        <f t="shared" ref="N58" si="19">IF(N33&lt;19.1,"NoEconomizer","DifferentialDryBulb")</f>
        <v>DifferentialDryBulb</v>
      </c>
      <c r="O58" s="92" t="str">
        <f t="shared" si="10"/>
        <v>DifferentialDryBulb</v>
      </c>
      <c r="P58" s="92" t="str">
        <f t="shared" ref="P58" si="20">IF(P33&lt;19.1,"NoEconomizer","DifferentialDryBulb")</f>
        <v>DifferentialDryBulb</v>
      </c>
      <c r="Q58" s="92" t="str">
        <f t="shared" si="4"/>
        <v>DifferentialDryBulb</v>
      </c>
      <c r="R58" s="92" t="str">
        <f t="shared" si="4"/>
        <v>DifferentialDryBulb</v>
      </c>
    </row>
    <row r="59" spans="1:18" s="62" customFormat="1">
      <c r="A59" s="67"/>
      <c r="B59" s="61" t="s">
        <v>801</v>
      </c>
      <c r="C59" s="62" t="s">
        <v>343</v>
      </c>
      <c r="D59" s="62" t="s">
        <v>343</v>
      </c>
      <c r="E59" s="92" t="str">
        <f t="shared" si="5"/>
        <v>DifferentialDryBulb</v>
      </c>
      <c r="F59" s="62" t="s">
        <v>343</v>
      </c>
      <c r="G59" s="92" t="str">
        <f t="shared" si="6"/>
        <v>DifferentialDryBulb</v>
      </c>
      <c r="H59" s="92" t="str">
        <f t="shared" si="6"/>
        <v>DifferentialDryBulb</v>
      </c>
      <c r="I59" s="92" t="str">
        <f t="shared" si="6"/>
        <v>DifferentialDryBulb</v>
      </c>
      <c r="J59" s="62" t="s">
        <v>343</v>
      </c>
      <c r="K59" s="92" t="str">
        <f t="shared" ref="K59:L59" si="21">IF(K34&lt;19.1,"NoEconomizer","DifferentialDryBulb")</f>
        <v>DifferentialDryBulb</v>
      </c>
      <c r="L59" s="92" t="str">
        <f t="shared" si="21"/>
        <v>DifferentialDryBulb</v>
      </c>
      <c r="M59" s="92" t="str">
        <f t="shared" si="8"/>
        <v>DifferentialDryBulb</v>
      </c>
      <c r="N59" s="92" t="str">
        <f t="shared" ref="N59" si="22">IF(N34&lt;19.1,"NoEconomizer","DifferentialDryBulb")</f>
        <v>DifferentialDryBulb</v>
      </c>
      <c r="O59" s="92" t="str">
        <f t="shared" si="10"/>
        <v>DifferentialDryBulb</v>
      </c>
      <c r="P59" s="92" t="str">
        <f t="shared" ref="P59" si="23">IF(P34&lt;19.1,"NoEconomizer","DifferentialDryBulb")</f>
        <v>DifferentialDryBulb</v>
      </c>
      <c r="Q59" s="92" t="str">
        <f t="shared" si="4"/>
        <v>DifferentialDryBulb</v>
      </c>
      <c r="R59" s="92" t="str">
        <f t="shared" si="4"/>
        <v>DifferentialDryBulb</v>
      </c>
    </row>
    <row r="60" spans="1:18" s="62" customFormat="1">
      <c r="A60" s="67"/>
      <c r="B60" s="61" t="s">
        <v>802</v>
      </c>
      <c r="C60" s="62" t="s">
        <v>343</v>
      </c>
      <c r="D60" s="62" t="s">
        <v>343</v>
      </c>
      <c r="E60" s="92" t="str">
        <f t="shared" si="5"/>
        <v>DifferentialDryBulb</v>
      </c>
      <c r="F60" s="62" t="s">
        <v>343</v>
      </c>
      <c r="G60" s="92" t="str">
        <f t="shared" si="6"/>
        <v>DifferentialDryBulb</v>
      </c>
      <c r="H60" s="92" t="str">
        <f t="shared" si="6"/>
        <v>DifferentialDryBulb</v>
      </c>
      <c r="I60" s="92" t="str">
        <f t="shared" si="6"/>
        <v>DifferentialDryBulb</v>
      </c>
      <c r="J60" s="62" t="s">
        <v>343</v>
      </c>
      <c r="K60" s="92" t="str">
        <f t="shared" ref="K60:L60" si="24">IF(K35&lt;19.1,"NoEconomizer","DifferentialDryBulb")</f>
        <v>DifferentialDryBulb</v>
      </c>
      <c r="L60" s="92" t="str">
        <f t="shared" si="24"/>
        <v>DifferentialDryBulb</v>
      </c>
      <c r="M60" s="92" t="str">
        <f t="shared" si="8"/>
        <v>DifferentialDryBulb</v>
      </c>
      <c r="N60" s="92" t="str">
        <f t="shared" ref="N60" si="25">IF(N35&lt;19.1,"NoEconomizer","DifferentialDryBulb")</f>
        <v>DifferentialDryBulb</v>
      </c>
      <c r="O60" s="92" t="str">
        <f t="shared" si="10"/>
        <v>DifferentialDryBulb</v>
      </c>
      <c r="P60" s="92" t="str">
        <f t="shared" ref="P60" si="26">IF(P35&lt;19.1,"NoEconomizer","DifferentialDryBulb")</f>
        <v>DifferentialDryBulb</v>
      </c>
      <c r="Q60" s="92" t="str">
        <f t="shared" si="4"/>
        <v>DifferentialDryBulb</v>
      </c>
      <c r="R60" s="92" t="str">
        <f t="shared" si="4"/>
        <v>DifferentialDryBulb</v>
      </c>
    </row>
    <row r="61" spans="1:18" s="57" customFormat="1">
      <c r="A61" s="60"/>
      <c r="B61" s="58" t="s">
        <v>249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</row>
    <row r="62" spans="1:18" s="57" customFormat="1">
      <c r="A62" s="60"/>
      <c r="B62" s="61" t="str">
        <f>Miami!$A$227</f>
        <v>BATH_ZN_1_FLR_1 EXHAUST FAN</v>
      </c>
      <c r="C62" s="63">
        <f>Miami!$E$227</f>
        <v>0.28000000000000003</v>
      </c>
      <c r="D62" s="63">
        <f>Houston!$E$227</f>
        <v>0.28000000000000003</v>
      </c>
      <c r="E62" s="63">
        <f>Phoenix!$E$227</f>
        <v>0.28000000000000003</v>
      </c>
      <c r="F62" s="63">
        <f>Atlanta!$E$227</f>
        <v>0.28000000000000003</v>
      </c>
      <c r="G62" s="63">
        <f>LosAngeles!$E$227</f>
        <v>0.28000000000000003</v>
      </c>
      <c r="H62" s="63">
        <f>LasVegas!$E$227</f>
        <v>0.28000000000000003</v>
      </c>
      <c r="I62" s="63">
        <f>SanFrancisco!$E$227</f>
        <v>0.28000000000000003</v>
      </c>
      <c r="J62" s="63">
        <f>Baltimore!$E$227</f>
        <v>0.28000000000000003</v>
      </c>
      <c r="K62" s="63">
        <f>Albuquerque!$E$227</f>
        <v>0.28000000000000003</v>
      </c>
      <c r="L62" s="63">
        <f>Seattle!$E$227</f>
        <v>0.28000000000000003</v>
      </c>
      <c r="M62" s="63">
        <f>Chicago!$E$227</f>
        <v>0.28000000000000003</v>
      </c>
      <c r="N62" s="63">
        <f>Boulder!$E$227</f>
        <v>0.28000000000000003</v>
      </c>
      <c r="O62" s="63">
        <f>Minneapolis!$E$227</f>
        <v>0.28000000000000003</v>
      </c>
      <c r="P62" s="63">
        <f>Helena!$E$227</f>
        <v>0.28000000000000003</v>
      </c>
      <c r="Q62" s="63">
        <f>Duluth!$E$227</f>
        <v>0.28000000000000003</v>
      </c>
      <c r="R62" s="63">
        <f>Fairbanks!$E$227</f>
        <v>0.28000000000000003</v>
      </c>
    </row>
    <row r="63" spans="1:18" s="57" customFormat="1">
      <c r="A63" s="60"/>
      <c r="B63" s="61" t="str">
        <f>Miami!$A$228</f>
        <v>CAFETERIA_ZN_1_FLR_1 EXHAUST FAN</v>
      </c>
      <c r="C63" s="63">
        <f>Miami!$E$228</f>
        <v>1.36</v>
      </c>
      <c r="D63" s="63">
        <f>Houston!$E$228</f>
        <v>1.36</v>
      </c>
      <c r="E63" s="63">
        <f>Phoenix!$E$228</f>
        <v>1.36</v>
      </c>
      <c r="F63" s="63">
        <f>Atlanta!$E$228</f>
        <v>1.36</v>
      </c>
      <c r="G63" s="63">
        <f>LosAngeles!$E$228</f>
        <v>1.36</v>
      </c>
      <c r="H63" s="63">
        <f>LasVegas!$E$228</f>
        <v>1.36</v>
      </c>
      <c r="I63" s="63">
        <f>SanFrancisco!$E$228</f>
        <v>1.36</v>
      </c>
      <c r="J63" s="63">
        <f>Baltimore!$E$228</f>
        <v>1.36</v>
      </c>
      <c r="K63" s="63">
        <f>Albuquerque!$E$228</f>
        <v>1.36</v>
      </c>
      <c r="L63" s="63">
        <f>Seattle!$E$228</f>
        <v>1.36</v>
      </c>
      <c r="M63" s="63">
        <f>Chicago!$E$228</f>
        <v>1.36</v>
      </c>
      <c r="N63" s="63">
        <f>Boulder!$E$228</f>
        <v>1.36</v>
      </c>
      <c r="O63" s="63">
        <f>Minneapolis!$E$228</f>
        <v>1.36</v>
      </c>
      <c r="P63" s="63">
        <f>Helena!$E$228</f>
        <v>1.36</v>
      </c>
      <c r="Q63" s="63">
        <f>Duluth!$E$228</f>
        <v>1.36</v>
      </c>
      <c r="R63" s="63">
        <f>Fairbanks!$E$228</f>
        <v>1.36</v>
      </c>
    </row>
    <row r="64" spans="1:18" s="57" customFormat="1">
      <c r="A64" s="60"/>
      <c r="B64" s="61" t="str">
        <f>Miami!$A$229</f>
        <v>KITCHEN_ZN_1_FLR_1 EXHAUST FAN</v>
      </c>
      <c r="C64" s="63">
        <f>Miami!$E$229</f>
        <v>0.2</v>
      </c>
      <c r="D64" s="63">
        <f>Houston!$E$229</f>
        <v>0.2</v>
      </c>
      <c r="E64" s="63">
        <f>Phoenix!$E$229</f>
        <v>0.2</v>
      </c>
      <c r="F64" s="63">
        <f>Atlanta!$E$229</f>
        <v>0.2</v>
      </c>
      <c r="G64" s="63">
        <f>LosAngeles!$E$229</f>
        <v>0.2</v>
      </c>
      <c r="H64" s="63">
        <f>LasVegas!$E$229</f>
        <v>0.2</v>
      </c>
      <c r="I64" s="63">
        <f>SanFrancisco!$E$229</f>
        <v>0.2</v>
      </c>
      <c r="J64" s="63">
        <f>Baltimore!$E$229</f>
        <v>0.2</v>
      </c>
      <c r="K64" s="63">
        <f>Albuquerque!$E$229</f>
        <v>0.2</v>
      </c>
      <c r="L64" s="63">
        <f>Seattle!$E$229</f>
        <v>0.2</v>
      </c>
      <c r="M64" s="63">
        <f>Chicago!$E$229</f>
        <v>0.2</v>
      </c>
      <c r="N64" s="63">
        <f>Boulder!$E$229</f>
        <v>0.2</v>
      </c>
      <c r="O64" s="63">
        <f>Minneapolis!$E$229</f>
        <v>0.2</v>
      </c>
      <c r="P64" s="63">
        <f>Helena!$E$229</f>
        <v>0.2</v>
      </c>
      <c r="Q64" s="63">
        <f>Duluth!$E$229</f>
        <v>0.2</v>
      </c>
      <c r="R64" s="63">
        <f>Fairbanks!$E$229</f>
        <v>0.2</v>
      </c>
    </row>
    <row r="65" spans="1:18" s="57" customFormat="1">
      <c r="A65" s="60"/>
      <c r="B65" s="61" t="str">
        <f>Miami!$A$230</f>
        <v>PSZ-AC_1:6_FAN</v>
      </c>
      <c r="C65" s="63">
        <f>Miami!$E$230</f>
        <v>0.95</v>
      </c>
      <c r="D65" s="63">
        <f>Houston!$E$230</f>
        <v>0.95</v>
      </c>
      <c r="E65" s="63">
        <f>Phoenix!$E$230</f>
        <v>0.96</v>
      </c>
      <c r="F65" s="63">
        <f>Atlanta!$E$230</f>
        <v>0.97</v>
      </c>
      <c r="G65" s="63">
        <f>LosAngeles!$E$230</f>
        <v>0.81</v>
      </c>
      <c r="H65" s="63">
        <f>LasVegas!$E$230</f>
        <v>0.92</v>
      </c>
      <c r="I65" s="63">
        <f>SanFrancisco!$E$230</f>
        <v>1.07</v>
      </c>
      <c r="J65" s="63">
        <f>Baltimore!$E$230</f>
        <v>0.83</v>
      </c>
      <c r="K65" s="63">
        <f>Albuquerque!$E$230</f>
        <v>0.85</v>
      </c>
      <c r="L65" s="63">
        <f>Seattle!$E$230</f>
        <v>0.65</v>
      </c>
      <c r="M65" s="63">
        <f>Chicago!$E$230</f>
        <v>0.69</v>
      </c>
      <c r="N65" s="63">
        <f>Boulder!$E$230</f>
        <v>0.67</v>
      </c>
      <c r="O65" s="63">
        <f>Minneapolis!$E$230</f>
        <v>0.63</v>
      </c>
      <c r="P65" s="63">
        <f>Helena!$E$230</f>
        <v>0.56000000000000005</v>
      </c>
      <c r="Q65" s="63">
        <f>Duluth!$E$230</f>
        <v>0.52</v>
      </c>
      <c r="R65" s="63">
        <f>Fairbanks!$E$230</f>
        <v>0.59</v>
      </c>
    </row>
    <row r="66" spans="1:18" s="57" customFormat="1">
      <c r="A66" s="60"/>
      <c r="B66" s="61" t="str">
        <f>Miami!$A$231</f>
        <v>PSZ-AC_2:5_FAN</v>
      </c>
      <c r="C66" s="63">
        <f>Miami!$E$231</f>
        <v>1.44</v>
      </c>
      <c r="D66" s="63">
        <f>Houston!$E$231</f>
        <v>1.49</v>
      </c>
      <c r="E66" s="63">
        <f>Phoenix!$E$231</f>
        <v>1.49</v>
      </c>
      <c r="F66" s="63">
        <f>Atlanta!$E$231</f>
        <v>1.48</v>
      </c>
      <c r="G66" s="63">
        <f>LosAngeles!$E$231</f>
        <v>1.19</v>
      </c>
      <c r="H66" s="63">
        <f>LasVegas!$E$231</f>
        <v>1.39</v>
      </c>
      <c r="I66" s="63">
        <f>SanFrancisco!$E$231</f>
        <v>1.34</v>
      </c>
      <c r="J66" s="63">
        <f>Baltimore!$E$231</f>
        <v>1.25</v>
      </c>
      <c r="K66" s="63">
        <f>Albuquerque!$E$231</f>
        <v>1.27</v>
      </c>
      <c r="L66" s="63">
        <f>Seattle!$E$231</f>
        <v>1.07</v>
      </c>
      <c r="M66" s="63">
        <f>Chicago!$E$231</f>
        <v>1.07</v>
      </c>
      <c r="N66" s="63">
        <f>Boulder!$E$231</f>
        <v>1.07</v>
      </c>
      <c r="O66" s="63">
        <f>Minneapolis!$E$231</f>
        <v>1.07</v>
      </c>
      <c r="P66" s="63">
        <f>Helena!$E$231</f>
        <v>1.07</v>
      </c>
      <c r="Q66" s="63">
        <f>Duluth!$E$231</f>
        <v>1.07</v>
      </c>
      <c r="R66" s="63">
        <f>Fairbanks!$E$231</f>
        <v>1.07</v>
      </c>
    </row>
    <row r="67" spans="1:18" s="57" customFormat="1">
      <c r="A67" s="60"/>
      <c r="B67" s="61" t="str">
        <f>Miami!$A$232</f>
        <v>PSZ-AC_2:7_FAN</v>
      </c>
      <c r="C67" s="63">
        <f>Miami!$E$232</f>
        <v>2.27</v>
      </c>
      <c r="D67" s="63">
        <f>Houston!$E$232</f>
        <v>2.27</v>
      </c>
      <c r="E67" s="63">
        <f>Phoenix!$E$232</f>
        <v>2.27</v>
      </c>
      <c r="F67" s="63">
        <f>Atlanta!$E$232</f>
        <v>2.27</v>
      </c>
      <c r="G67" s="63">
        <f>LosAngeles!$E$232</f>
        <v>2.27</v>
      </c>
      <c r="H67" s="63">
        <f>LasVegas!$E$232</f>
        <v>2.27</v>
      </c>
      <c r="I67" s="63">
        <f>SanFrancisco!$E$232</f>
        <v>2.27</v>
      </c>
      <c r="J67" s="63">
        <f>Baltimore!$E$232</f>
        <v>2.27</v>
      </c>
      <c r="K67" s="63">
        <f>Albuquerque!$E$232</f>
        <v>2.27</v>
      </c>
      <c r="L67" s="63">
        <f>Seattle!$E$232</f>
        <v>2.27</v>
      </c>
      <c r="M67" s="63">
        <f>Chicago!$E$232</f>
        <v>2.27</v>
      </c>
      <c r="N67" s="63">
        <f>Boulder!$E$232</f>
        <v>2.27</v>
      </c>
      <c r="O67" s="63">
        <f>Minneapolis!$E$232</f>
        <v>2.27</v>
      </c>
      <c r="P67" s="63">
        <f>Helena!$E$232</f>
        <v>2.27</v>
      </c>
      <c r="Q67" s="63">
        <f>Duluth!$E$232</f>
        <v>2.27</v>
      </c>
      <c r="R67" s="63">
        <f>Fairbanks!$E$232</f>
        <v>2.27</v>
      </c>
    </row>
    <row r="68" spans="1:18" s="57" customFormat="1">
      <c r="A68" s="60"/>
      <c r="B68" s="61" t="str">
        <f>Miami!$A$233</f>
        <v>VAV_OTHER_FAN</v>
      </c>
      <c r="C68" s="63">
        <f>Miami!$E$233</f>
        <v>9.5500000000000007</v>
      </c>
      <c r="D68" s="63">
        <f>Houston!$E$233</f>
        <v>10.01</v>
      </c>
      <c r="E68" s="63">
        <f>Phoenix!$E$233</f>
        <v>10.31</v>
      </c>
      <c r="F68" s="63">
        <f>Atlanta!$E$233</f>
        <v>10.11</v>
      </c>
      <c r="G68" s="63">
        <f>LosAngeles!$E$233</f>
        <v>8.5</v>
      </c>
      <c r="H68" s="63">
        <f>LasVegas!$E$233</f>
        <v>9.77</v>
      </c>
      <c r="I68" s="63">
        <f>SanFrancisco!$E$233</f>
        <v>9.7799999999999994</v>
      </c>
      <c r="J68" s="63">
        <f>Baltimore!$E$233</f>
        <v>8.83</v>
      </c>
      <c r="K68" s="63">
        <f>Albuquerque!$E$233</f>
        <v>8.73</v>
      </c>
      <c r="L68" s="63">
        <f>Seattle!$E$233</f>
        <v>7.28</v>
      </c>
      <c r="M68" s="63">
        <f>Chicago!$E$233</f>
        <v>6.63</v>
      </c>
      <c r="N68" s="63">
        <f>Boulder!$E$233</f>
        <v>6.29</v>
      </c>
      <c r="O68" s="63">
        <f>Minneapolis!$E$233</f>
        <v>5.74</v>
      </c>
      <c r="P68" s="63">
        <f>Helena!$E$233</f>
        <v>6.05</v>
      </c>
      <c r="Q68" s="63">
        <f>Duluth!$E$233</f>
        <v>5.45</v>
      </c>
      <c r="R68" s="63">
        <f>Fairbanks!$E$233</f>
        <v>7.33</v>
      </c>
    </row>
    <row r="69" spans="1:18" s="57" customFormat="1">
      <c r="A69" s="60"/>
      <c r="B69" s="61" t="str">
        <f>Miami!$A$234</f>
        <v>VAV_POD_1_FAN</v>
      </c>
      <c r="C69" s="63">
        <f>Miami!$E$234</f>
        <v>8.94</v>
      </c>
      <c r="D69" s="63">
        <f>Houston!$E$234</f>
        <v>9.41</v>
      </c>
      <c r="E69" s="63">
        <f>Phoenix!$E$234</f>
        <v>10.130000000000001</v>
      </c>
      <c r="F69" s="63">
        <f>Atlanta!$E$234</f>
        <v>9.6</v>
      </c>
      <c r="G69" s="63">
        <f>LosAngeles!$E$234</f>
        <v>8.44</v>
      </c>
      <c r="H69" s="63">
        <f>LasVegas!$E$234</f>
        <v>9.85</v>
      </c>
      <c r="I69" s="63">
        <f>SanFrancisco!$E$234</f>
        <v>11.27</v>
      </c>
      <c r="J69" s="63">
        <f>Baltimore!$E$234</f>
        <v>8.75</v>
      </c>
      <c r="K69" s="63">
        <f>Albuquerque!$E$234</f>
        <v>8.64</v>
      </c>
      <c r="L69" s="63">
        <f>Seattle!$E$234</f>
        <v>8.23</v>
      </c>
      <c r="M69" s="63">
        <f>Chicago!$E$234</f>
        <v>6.51</v>
      </c>
      <c r="N69" s="63">
        <f>Boulder!$E$234</f>
        <v>6.2</v>
      </c>
      <c r="O69" s="63">
        <f>Minneapolis!$E$234</f>
        <v>5.89</v>
      </c>
      <c r="P69" s="63">
        <f>Helena!$E$234</f>
        <v>5.41</v>
      </c>
      <c r="Q69" s="63">
        <f>Duluth!$E$234</f>
        <v>5.1100000000000003</v>
      </c>
      <c r="R69" s="63">
        <f>Fairbanks!$E$234</f>
        <v>6.62</v>
      </c>
    </row>
    <row r="70" spans="1:18" s="57" customFormat="1">
      <c r="A70" s="60"/>
      <c r="B70" s="61" t="str">
        <f>Miami!$A$235</f>
        <v>VAV_POD_2_FAN</v>
      </c>
      <c r="C70" s="63">
        <f>Miami!$E$235</f>
        <v>6.84</v>
      </c>
      <c r="D70" s="63">
        <f>Houston!$E$235</f>
        <v>7.2</v>
      </c>
      <c r="E70" s="63">
        <f>Phoenix!$E$235</f>
        <v>7.74</v>
      </c>
      <c r="F70" s="63">
        <f>Atlanta!$E$235</f>
        <v>7.37</v>
      </c>
      <c r="G70" s="63">
        <f>LosAngeles!$E$235</f>
        <v>6.4</v>
      </c>
      <c r="H70" s="63">
        <f>LasVegas!$E$235</f>
        <v>7.47</v>
      </c>
      <c r="I70" s="63">
        <f>SanFrancisco!$E$235</f>
        <v>8.66</v>
      </c>
      <c r="J70" s="63">
        <f>Baltimore!$E$235</f>
        <v>6.67</v>
      </c>
      <c r="K70" s="63">
        <f>Albuquerque!$E$235</f>
        <v>6.48</v>
      </c>
      <c r="L70" s="63">
        <f>Seattle!$E$235</f>
        <v>6.11</v>
      </c>
      <c r="M70" s="63">
        <f>Chicago!$E$235</f>
        <v>4.96</v>
      </c>
      <c r="N70" s="63">
        <f>Boulder!$E$235</f>
        <v>4.67</v>
      </c>
      <c r="O70" s="63">
        <f>Minneapolis!$E$235</f>
        <v>4.46</v>
      </c>
      <c r="P70" s="63">
        <f>Helena!$E$235</f>
        <v>4.18</v>
      </c>
      <c r="Q70" s="63">
        <f>Duluth!$E$235</f>
        <v>4.03</v>
      </c>
      <c r="R70" s="63">
        <f>Fairbanks!$E$235</f>
        <v>5.25</v>
      </c>
    </row>
    <row r="71" spans="1:18" s="57" customFormat="1">
      <c r="A71" s="60"/>
      <c r="B71" s="61" t="str">
        <f>Miami!$A$236</f>
        <v>VAV_POD_3_FAN</v>
      </c>
      <c r="C71" s="63">
        <f>Miami!$E$236</f>
        <v>7.12</v>
      </c>
      <c r="D71" s="63">
        <f>Houston!$E$236</f>
        <v>7.52</v>
      </c>
      <c r="E71" s="63">
        <f>Phoenix!$E$236</f>
        <v>8.11</v>
      </c>
      <c r="F71" s="63">
        <f>Atlanta!$E$236</f>
        <v>7.71</v>
      </c>
      <c r="G71" s="63">
        <f>LosAngeles!$E$236</f>
        <v>6.84</v>
      </c>
      <c r="H71" s="63">
        <f>LasVegas!$E$236</f>
        <v>7.89</v>
      </c>
      <c r="I71" s="63">
        <f>SanFrancisco!$E$236</f>
        <v>9.18</v>
      </c>
      <c r="J71" s="63">
        <f>Baltimore!$E$236</f>
        <v>7.05</v>
      </c>
      <c r="K71" s="63">
        <f>Albuquerque!$E$236</f>
        <v>6.93</v>
      </c>
      <c r="L71" s="63">
        <f>Seattle!$E$236</f>
        <v>6.7</v>
      </c>
      <c r="M71" s="63">
        <f>Chicago!$E$236</f>
        <v>5.2</v>
      </c>
      <c r="N71" s="63">
        <f>Boulder!$E$236</f>
        <v>4.95</v>
      </c>
      <c r="O71" s="63">
        <f>Minneapolis!$E$236</f>
        <v>4.71</v>
      </c>
      <c r="P71" s="63">
        <f>Helena!$E$236</f>
        <v>4.33</v>
      </c>
      <c r="Q71" s="63">
        <f>Duluth!$E$236</f>
        <v>4.03</v>
      </c>
      <c r="R71" s="63">
        <f>Fairbanks!$E$236</f>
        <v>5.25</v>
      </c>
    </row>
    <row r="72" spans="1:18" s="57" customFormat="1">
      <c r="A72" s="58" t="s">
        <v>70</v>
      </c>
      <c r="B72" s="59"/>
    </row>
    <row r="73" spans="1:18" s="57" customFormat="1">
      <c r="A73" s="60"/>
      <c r="B73" s="58" t="s">
        <v>71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</row>
    <row r="74" spans="1:18" s="57" customFormat="1">
      <c r="A74" s="60"/>
      <c r="B74" s="61" t="s">
        <v>250</v>
      </c>
      <c r="C74" s="68">
        <f>Miami!$B$282/(Miami!$B$28*10^6/3600)</f>
        <v>9.0577848671687569E-2</v>
      </c>
      <c r="D74" s="68">
        <f>Houston!$B$282/(Houston!$B$28*10^6/3600)</f>
        <v>0.12247439558117774</v>
      </c>
      <c r="E74" s="68">
        <f>Phoenix!$B$282/(Phoenix!$B$28*10^6/3600)</f>
        <v>9.2168378884537952E-2</v>
      </c>
      <c r="F74" s="68">
        <f>Atlanta!$B$282/(Atlanta!$B$28*10^6/3600)</f>
        <v>9.7335229971118709E-2</v>
      </c>
      <c r="G74" s="68">
        <f>LosAngeles!$B$282/(LosAngeles!$B$28*10^6/3600)</f>
        <v>0.13048902608982332</v>
      </c>
      <c r="H74" s="68">
        <f>LasVegas!$B$282/(LasVegas!$B$28*10^6/3600)</f>
        <v>0.10076933850215908</v>
      </c>
      <c r="I74" s="68">
        <f>SanFrancisco!$B$282/(SanFrancisco!$B$28*10^6/3600)</f>
        <v>0.14738972889145102</v>
      </c>
      <c r="J74" s="68">
        <f>Baltimore!$B$282/(Baltimore!$B$28*10^6/3600)</f>
        <v>7.8965613658918202E-2</v>
      </c>
      <c r="K74" s="68">
        <f>Albuquerque!$B$282/(Albuquerque!$B$28*10^6/3600)</f>
        <v>3.7102062055217731E-2</v>
      </c>
      <c r="L74" s="68">
        <f>Seattle!$B$282/(Seattle!$B$28*10^6/3600)</f>
        <v>7.5323879712552069E-2</v>
      </c>
      <c r="M74" s="68">
        <f>Chicago!$B$282/(Chicago!$B$28*10^6/3600)</f>
        <v>8.8490559542090577E-2</v>
      </c>
      <c r="N74" s="68">
        <f>Boulder!$B$282/(Boulder!$B$28*10^6/3600)</f>
        <v>3.7115961596403936E-2</v>
      </c>
      <c r="O74" s="68">
        <f>Minneapolis!$B$282/(Minneapolis!$B$28*10^6/3600)</f>
        <v>6.1294615879828332E-2</v>
      </c>
      <c r="P74" s="68">
        <f>Helena!$B$282/(Helena!$B$28*10^6/3600)</f>
        <v>7.5626669514532535E-2</v>
      </c>
      <c r="Q74" s="68">
        <f>Duluth!$B$282/(Duluth!$B$28*10^6/3600)</f>
        <v>5.9567905947018857E-2</v>
      </c>
      <c r="R74" s="68">
        <f>Fairbanks!$B$282/(Fairbanks!$B$28*10^6/3600)</f>
        <v>9.4324600933621772E-2</v>
      </c>
    </row>
    <row r="75" spans="1:18" s="57" customFormat="1">
      <c r="A75" s="60"/>
      <c r="B75" s="61" t="s">
        <v>251</v>
      </c>
      <c r="C75" s="63">
        <f>Miami!$B$283</f>
        <v>19.95</v>
      </c>
      <c r="D75" s="63">
        <f>Houston!$B$283</f>
        <v>24.61</v>
      </c>
      <c r="E75" s="63">
        <f>Phoenix!$B$283</f>
        <v>18.600000000000001</v>
      </c>
      <c r="F75" s="63">
        <f>Atlanta!$B$283</f>
        <v>17.32</v>
      </c>
      <c r="G75" s="63">
        <f>LosAngeles!$B$283</f>
        <v>21.12</v>
      </c>
      <c r="H75" s="63">
        <f>LasVegas!$B$283</f>
        <v>18.45</v>
      </c>
      <c r="I75" s="63">
        <f>SanFrancisco!$B$283</f>
        <v>22.02</v>
      </c>
      <c r="J75" s="63">
        <f>Baltimore!$B$283</f>
        <v>13.22</v>
      </c>
      <c r="K75" s="63">
        <f>Albuquerque!$B$283</f>
        <v>5.97</v>
      </c>
      <c r="L75" s="63">
        <f>Seattle!$B$283</f>
        <v>10.95</v>
      </c>
      <c r="M75" s="63">
        <f>Chicago!$B$283</f>
        <v>13.68</v>
      </c>
      <c r="N75" s="63">
        <f>Boulder!$B$283</f>
        <v>5.53</v>
      </c>
      <c r="O75" s="63">
        <f>Minneapolis!$B$283</f>
        <v>9.24</v>
      </c>
      <c r="P75" s="63">
        <f>Helena!$B$283</f>
        <v>10.88</v>
      </c>
      <c r="Q75" s="63">
        <f>Duluth!$B$283</f>
        <v>8.52</v>
      </c>
      <c r="R75" s="63">
        <f>Fairbanks!$B$283</f>
        <v>13.4</v>
      </c>
    </row>
    <row r="76" spans="1:18" s="57" customFormat="1">
      <c r="A76" s="60"/>
      <c r="B76" s="58" t="s">
        <v>72</v>
      </c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</row>
    <row r="77" spans="1:18" s="57" customFormat="1">
      <c r="A77" s="60"/>
      <c r="B77" s="61" t="s">
        <v>252</v>
      </c>
      <c r="C77" s="68">
        <f>Miami!$C$282/(Miami!$C$28*10^3)</f>
        <v>1.1441658308258109E-2</v>
      </c>
      <c r="D77" s="68">
        <f>Houston!$C$282/(Houston!$C$28*10^3)</f>
        <v>8.0985132408055681E-3</v>
      </c>
      <c r="E77" s="68">
        <f>Phoenix!$C$282/(Phoenix!$C$28*10^3)</f>
        <v>8.3511350150241147E-3</v>
      </c>
      <c r="F77" s="68">
        <f>Atlanta!$C$282/(Atlanta!$C$28*10^3)</f>
        <v>9.7954591514371209E-3</v>
      </c>
      <c r="G77" s="68">
        <f>LosAngeles!$C$282/(LosAngeles!$C$28*10^3)</f>
        <v>8.4989226786979597E-3</v>
      </c>
      <c r="H77" s="68">
        <f>LasVegas!$C$282/(LasVegas!$C$28*10^3)</f>
        <v>7.7893675186453274E-3</v>
      </c>
      <c r="I77" s="68">
        <f>SanFrancisco!$C$282/(SanFrancisco!$C$28*10^3)</f>
        <v>8.5336151532395734E-3</v>
      </c>
      <c r="J77" s="68">
        <f>Baltimore!$C$282/(Baltimore!$C$28*10^3)</f>
        <v>9.7165790273894374E-3</v>
      </c>
      <c r="K77" s="68">
        <f>Albuquerque!$C$282/(Albuquerque!$C$28*10^3)</f>
        <v>6.9335052797029444E-3</v>
      </c>
      <c r="L77" s="68">
        <f>Seattle!$C$282/(Seattle!$C$28*10^3)</f>
        <v>8.4074258024933526E-3</v>
      </c>
      <c r="M77" s="68">
        <f>Chicago!$C$282/(Chicago!$C$28*10^3)</f>
        <v>8.3743441736504297E-3</v>
      </c>
      <c r="N77" s="68">
        <f>Boulder!$C$282/(Boulder!$C$28*10^3)</f>
        <v>6.9502771387884767E-3</v>
      </c>
      <c r="O77" s="68">
        <f>Minneapolis!$C$282/(Minneapolis!$C$28*10^3)</f>
        <v>7.8934295295623562E-3</v>
      </c>
      <c r="P77" s="68">
        <f>Helena!$C$282/(Helena!$C$28*10^3)</f>
        <v>8.1505262914229222E-3</v>
      </c>
      <c r="Q77" s="68">
        <f>Duluth!$C$282/(Duluth!$C$28*10^3)</f>
        <v>7.8786700055023407E-3</v>
      </c>
      <c r="R77" s="68">
        <f>Fairbanks!$C$282/(Fairbanks!$C$28*10^3)</f>
        <v>4.1244545649921889E-3</v>
      </c>
    </row>
    <row r="78" spans="1:18" s="57" customFormat="1">
      <c r="A78" s="60"/>
      <c r="B78" s="61" t="s">
        <v>251</v>
      </c>
      <c r="C78" s="63">
        <f>Miami!$C$283</f>
        <v>0.6</v>
      </c>
      <c r="D78" s="63">
        <f>Houston!$C$283</f>
        <v>1.1399999999999999</v>
      </c>
      <c r="E78" s="63">
        <f>Phoenix!$C$283</f>
        <v>0.96</v>
      </c>
      <c r="F78" s="63">
        <f>Atlanta!$C$283</f>
        <v>2.39</v>
      </c>
      <c r="G78" s="63">
        <f>LosAngeles!$C$283</f>
        <v>0.86</v>
      </c>
      <c r="H78" s="63">
        <f>LasVegas!$C$283</f>
        <v>1.28</v>
      </c>
      <c r="I78" s="63">
        <f>SanFrancisco!$C$283</f>
        <v>1.68</v>
      </c>
      <c r="J78" s="63">
        <f>Baltimore!$C$283</f>
        <v>3.81</v>
      </c>
      <c r="K78" s="63">
        <f>Albuquerque!$C$283</f>
        <v>1.91</v>
      </c>
      <c r="L78" s="63">
        <f>Seattle!$C$283</f>
        <v>2.93</v>
      </c>
      <c r="M78" s="63">
        <f>Chicago!$C$283</f>
        <v>3.64</v>
      </c>
      <c r="N78" s="63">
        <f>Boulder!$C$283</f>
        <v>2.31</v>
      </c>
      <c r="O78" s="63">
        <f>Minneapolis!$C$283</f>
        <v>4.34</v>
      </c>
      <c r="P78" s="63">
        <f>Helena!$C$283</f>
        <v>3.59</v>
      </c>
      <c r="Q78" s="63">
        <f>Duluth!$C$283</f>
        <v>5.1100000000000003</v>
      </c>
      <c r="R78" s="63">
        <f>Fairbanks!$C$283</f>
        <v>4.97</v>
      </c>
    </row>
    <row r="79" spans="1:18" s="57" customFormat="1">
      <c r="A79" s="60"/>
      <c r="B79" s="58" t="s">
        <v>73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</row>
    <row r="80" spans="1:18" s="57" customFormat="1">
      <c r="A80" s="60"/>
      <c r="B80" s="61" t="s">
        <v>253</v>
      </c>
      <c r="C80" s="63">
        <f>Miami!$E$283</f>
        <v>20.55</v>
      </c>
      <c r="D80" s="63">
        <f>Houston!$E$283</f>
        <v>25.75</v>
      </c>
      <c r="E80" s="63">
        <f>Phoenix!$E$283</f>
        <v>19.57</v>
      </c>
      <c r="F80" s="63">
        <f>Atlanta!$E$283</f>
        <v>19.71</v>
      </c>
      <c r="G80" s="63">
        <f>LosAngeles!$E$283</f>
        <v>21.98</v>
      </c>
      <c r="H80" s="63">
        <f>LasVegas!$E$283</f>
        <v>19.73</v>
      </c>
      <c r="I80" s="63">
        <f>SanFrancisco!$E$283</f>
        <v>23.7</v>
      </c>
      <c r="J80" s="63">
        <f>Baltimore!$E$283</f>
        <v>17.03</v>
      </c>
      <c r="K80" s="63">
        <f>Albuquerque!$E$283</f>
        <v>7.88</v>
      </c>
      <c r="L80" s="63">
        <f>Seattle!$E$283</f>
        <v>13.88</v>
      </c>
      <c r="M80" s="63">
        <f>Chicago!$E$283</f>
        <v>17.32</v>
      </c>
      <c r="N80" s="63">
        <f>Boulder!$E$283</f>
        <v>7.84</v>
      </c>
      <c r="O80" s="63">
        <f>Minneapolis!$E$283</f>
        <v>13.58</v>
      </c>
      <c r="P80" s="63">
        <f>Helena!$E$283</f>
        <v>14.47</v>
      </c>
      <c r="Q80" s="63">
        <f>Duluth!$E$283</f>
        <v>13.62</v>
      </c>
      <c r="R80" s="63">
        <f>Fairbanks!$E$283</f>
        <v>18.37</v>
      </c>
    </row>
    <row r="81" spans="1:18" s="57" customFormat="1">
      <c r="A81" s="58" t="s">
        <v>74</v>
      </c>
      <c r="B81" s="59"/>
    </row>
    <row r="82" spans="1:18" s="57" customFormat="1">
      <c r="A82" s="60"/>
      <c r="B82" s="58" t="s">
        <v>75</v>
      </c>
    </row>
    <row r="83" spans="1:18" s="57" customFormat="1">
      <c r="A83" s="60"/>
      <c r="B83" s="61" t="s">
        <v>67</v>
      </c>
      <c r="C83" s="43">
        <f>Miami!$B$13*10^6/3600</f>
        <v>0</v>
      </c>
      <c r="D83" s="43">
        <f>Houston!$B$13*10^6/3600</f>
        <v>0</v>
      </c>
      <c r="E83" s="43">
        <f>Phoenix!$B$13*10^6/3600</f>
        <v>0</v>
      </c>
      <c r="F83" s="43">
        <f>Atlanta!$B$13*10^6/3600</f>
        <v>0</v>
      </c>
      <c r="G83" s="43">
        <f>LosAngeles!$B$13*10^6/3600</f>
        <v>0</v>
      </c>
      <c r="H83" s="43">
        <f>LasVegas!$B$13*10^6/3600</f>
        <v>0</v>
      </c>
      <c r="I83" s="43">
        <f>SanFrancisco!$B$13*10^6/3600</f>
        <v>0</v>
      </c>
      <c r="J83" s="43">
        <f>Baltimore!$B$13*10^6/3600</f>
        <v>0</v>
      </c>
      <c r="K83" s="43">
        <f>Albuquerque!$B$13*10^6/3600</f>
        <v>0</v>
      </c>
      <c r="L83" s="43">
        <f>Seattle!$B$13*10^6/3600</f>
        <v>0</v>
      </c>
      <c r="M83" s="43">
        <f>Chicago!$B$13*10^6/3600</f>
        <v>0</v>
      </c>
      <c r="N83" s="43">
        <f>Boulder!$B$13*10^6/3600</f>
        <v>0</v>
      </c>
      <c r="O83" s="43">
        <f>Minneapolis!$B$13*10^6/3600</f>
        <v>0</v>
      </c>
      <c r="P83" s="43">
        <f>Helena!$B$13*10^6/3600</f>
        <v>0</v>
      </c>
      <c r="Q83" s="43">
        <f>Duluth!$B$13*10^6/3600</f>
        <v>0</v>
      </c>
      <c r="R83" s="43">
        <f>Fairbanks!$B$13*10^6/3600</f>
        <v>0</v>
      </c>
    </row>
    <row r="84" spans="1:18" s="57" customFormat="1">
      <c r="A84" s="60"/>
      <c r="B84" s="61" t="s">
        <v>68</v>
      </c>
      <c r="C84" s="43">
        <f>Miami!$B$14*10^6/3600</f>
        <v>527863.88888888888</v>
      </c>
      <c r="D84" s="43">
        <f>Houston!$B$14*10^6/3600</f>
        <v>405050</v>
      </c>
      <c r="E84" s="43">
        <f>Phoenix!$B$14*10^6/3600</f>
        <v>397147.22222222225</v>
      </c>
      <c r="F84" s="43">
        <f>Atlanta!$B$14*10^6/3600</f>
        <v>252319.44444444444</v>
      </c>
      <c r="G84" s="43">
        <f>LosAngeles!$B$14*10^6/3600</f>
        <v>150583.33333333334</v>
      </c>
      <c r="H84" s="43">
        <f>LasVegas!$B$14*10^6/3600</f>
        <v>273341.66666666669</v>
      </c>
      <c r="I84" s="43">
        <f>SanFrancisco!$B$14*10^6/3600</f>
        <v>69147.222222222219</v>
      </c>
      <c r="J84" s="43">
        <f>Baltimore!$B$14*10^6/3600</f>
        <v>185363.88888888888</v>
      </c>
      <c r="K84" s="43">
        <f>Albuquerque!$B$14*10^6/3600</f>
        <v>127780.55555555556</v>
      </c>
      <c r="L84" s="43">
        <f>Seattle!$B$14*10^6/3600</f>
        <v>45280.555555555555</v>
      </c>
      <c r="M84" s="43">
        <f>Chicago!$B$14*10^6/3600</f>
        <v>106369.44444444444</v>
      </c>
      <c r="N84" s="43">
        <f>Boulder!$B$14*10^6/3600</f>
        <v>65633.333333333328</v>
      </c>
      <c r="O84" s="43">
        <f>Minneapolis!$B$14*10^6/3600</f>
        <v>81455.555555555562</v>
      </c>
      <c r="P84" s="43">
        <f>Helena!$B$14*10^6/3600</f>
        <v>36861.111111111109</v>
      </c>
      <c r="Q84" s="43">
        <f>Duluth!$B$14*10^6/3600</f>
        <v>31947.222222222223</v>
      </c>
      <c r="R84" s="43">
        <f>Fairbanks!$B$14*10^6/3600</f>
        <v>16075</v>
      </c>
    </row>
    <row r="85" spans="1:18" s="57" customFormat="1">
      <c r="A85" s="60"/>
      <c r="B85" s="61" t="s">
        <v>76</v>
      </c>
      <c r="C85" s="43">
        <f>Miami!$B$15*10^6/3600</f>
        <v>514130.55555555556</v>
      </c>
      <c r="D85" s="43">
        <f>Houston!$B$15*10^6/3600</f>
        <v>514130.55555555556</v>
      </c>
      <c r="E85" s="43">
        <f>Phoenix!$B$15*10^6/3600</f>
        <v>514130.55555555556</v>
      </c>
      <c r="F85" s="43">
        <f>Atlanta!$B$15*10^6/3600</f>
        <v>514130.55555555556</v>
      </c>
      <c r="G85" s="43">
        <f>LosAngeles!$B$15*10^6/3600</f>
        <v>514130.55555555556</v>
      </c>
      <c r="H85" s="43">
        <f>LasVegas!$B$15*10^6/3600</f>
        <v>514130.55555555556</v>
      </c>
      <c r="I85" s="43">
        <f>SanFrancisco!$B$15*10^6/3600</f>
        <v>514130.55555555556</v>
      </c>
      <c r="J85" s="43">
        <f>Baltimore!$B$15*10^6/3600</f>
        <v>514130.55555555556</v>
      </c>
      <c r="K85" s="43">
        <f>Albuquerque!$B$15*10^6/3600</f>
        <v>514130.55555555556</v>
      </c>
      <c r="L85" s="43">
        <f>Seattle!$B$15*10^6/3600</f>
        <v>514130.55555555556</v>
      </c>
      <c r="M85" s="43">
        <f>Chicago!$B$15*10^6/3600</f>
        <v>514130.55555555556</v>
      </c>
      <c r="N85" s="43">
        <f>Boulder!$B$15*10^6/3600</f>
        <v>514130.55555555556</v>
      </c>
      <c r="O85" s="43">
        <f>Minneapolis!$B$15*10^6/3600</f>
        <v>514130.55555555556</v>
      </c>
      <c r="P85" s="43">
        <f>Helena!$B$15*10^6/3600</f>
        <v>514130.55555555556</v>
      </c>
      <c r="Q85" s="43">
        <f>Duluth!$B$15*10^6/3600</f>
        <v>514130.55555555556</v>
      </c>
      <c r="R85" s="43">
        <f>Fairbanks!$B$15*10^6/3600</f>
        <v>514130.55555555556</v>
      </c>
    </row>
    <row r="86" spans="1:18" s="57" customFormat="1">
      <c r="A86" s="60"/>
      <c r="B86" s="61" t="s">
        <v>77</v>
      </c>
      <c r="C86" s="43">
        <f>Miami!$B$16*10^6/3600</f>
        <v>34400</v>
      </c>
      <c r="D86" s="43">
        <f>Houston!$B$16*10^6/3600</f>
        <v>34386.111111111109</v>
      </c>
      <c r="E86" s="43">
        <f>Phoenix!$B$16*10^6/3600</f>
        <v>34380.555555555555</v>
      </c>
      <c r="F86" s="43">
        <f>Atlanta!$B$16*10^6/3600</f>
        <v>34375</v>
      </c>
      <c r="G86" s="43">
        <f>LosAngeles!$B$16*10^6/3600</f>
        <v>34350</v>
      </c>
      <c r="H86" s="43">
        <f>LasVegas!$B$16*10^6/3600</f>
        <v>34341.666666666664</v>
      </c>
      <c r="I86" s="43">
        <f>SanFrancisco!$B$16*10^6/3600</f>
        <v>34358.333333333336</v>
      </c>
      <c r="J86" s="43">
        <f>Baltimore!$B$16*10^6/3600</f>
        <v>34338.888888888891</v>
      </c>
      <c r="K86" s="43">
        <f>Albuquerque!$B$16*10^6/3600</f>
        <v>34350</v>
      </c>
      <c r="L86" s="43">
        <f>Seattle!$B$16*10^6/3600</f>
        <v>34283.333333333336</v>
      </c>
      <c r="M86" s="43">
        <f>Chicago!$B$16*10^6/3600</f>
        <v>34344.444444444445</v>
      </c>
      <c r="N86" s="43">
        <f>Boulder!$B$16*10^6/3600</f>
        <v>34325</v>
      </c>
      <c r="O86" s="43">
        <f>Minneapolis!$B$16*10^6/3600</f>
        <v>34322.222222222219</v>
      </c>
      <c r="P86" s="43">
        <f>Helena!$B$16*10^6/3600</f>
        <v>34313.888888888891</v>
      </c>
      <c r="Q86" s="43">
        <f>Duluth!$B$16*10^6/3600</f>
        <v>34294.444444444445</v>
      </c>
      <c r="R86" s="43">
        <f>Fairbanks!$B$16*10^6/3600</f>
        <v>34083.333333333336</v>
      </c>
    </row>
    <row r="87" spans="1:18" s="57" customFormat="1">
      <c r="A87" s="60"/>
      <c r="B87" s="61" t="s">
        <v>78</v>
      </c>
      <c r="C87" s="43">
        <f>Miami!$B$17*10^6/3600</f>
        <v>341730.55555555556</v>
      </c>
      <c r="D87" s="43">
        <f>Houston!$B$17*10^6/3600</f>
        <v>341730.55555555556</v>
      </c>
      <c r="E87" s="43">
        <f>Phoenix!$B$17*10^6/3600</f>
        <v>341730.55555555556</v>
      </c>
      <c r="F87" s="43">
        <f>Atlanta!$B$17*10^6/3600</f>
        <v>341730.55555555556</v>
      </c>
      <c r="G87" s="43">
        <f>LosAngeles!$B$17*10^6/3600</f>
        <v>341730.55555555556</v>
      </c>
      <c r="H87" s="43">
        <f>LasVegas!$B$17*10^6/3600</f>
        <v>341730.55555555556</v>
      </c>
      <c r="I87" s="43">
        <f>SanFrancisco!$B$17*10^6/3600</f>
        <v>341730.55555555556</v>
      </c>
      <c r="J87" s="43">
        <f>Baltimore!$B$17*10^6/3600</f>
        <v>341730.55555555556</v>
      </c>
      <c r="K87" s="43">
        <f>Albuquerque!$B$17*10^6/3600</f>
        <v>341730.55555555556</v>
      </c>
      <c r="L87" s="43">
        <f>Seattle!$B$17*10^6/3600</f>
        <v>341730.55555555556</v>
      </c>
      <c r="M87" s="43">
        <f>Chicago!$B$17*10^6/3600</f>
        <v>341730.55555555556</v>
      </c>
      <c r="N87" s="43">
        <f>Boulder!$B$17*10^6/3600</f>
        <v>341730.55555555556</v>
      </c>
      <c r="O87" s="43">
        <f>Minneapolis!$B$17*10^6/3600</f>
        <v>341730.55555555556</v>
      </c>
      <c r="P87" s="43">
        <f>Helena!$B$17*10^6/3600</f>
        <v>341730.55555555556</v>
      </c>
      <c r="Q87" s="43">
        <f>Duluth!$B$17*10^6/3600</f>
        <v>341730.55555555556</v>
      </c>
      <c r="R87" s="43">
        <f>Fairbanks!$B$17*10^6/3600</f>
        <v>341730.55555555556</v>
      </c>
    </row>
    <row r="88" spans="1:18" s="57" customFormat="1">
      <c r="A88" s="60"/>
      <c r="B88" s="61" t="s">
        <v>79</v>
      </c>
      <c r="C88" s="43">
        <f>Miami!$B$18*10^6/3600</f>
        <v>0</v>
      </c>
      <c r="D88" s="43">
        <f>Houston!$B$18*10^6/3600</f>
        <v>0</v>
      </c>
      <c r="E88" s="43">
        <f>Phoenix!$B$18*10^6/3600</f>
        <v>0</v>
      </c>
      <c r="F88" s="43">
        <f>Atlanta!$B$18*10^6/3600</f>
        <v>0</v>
      </c>
      <c r="G88" s="43">
        <f>LosAngeles!$B$18*10^6/3600</f>
        <v>0</v>
      </c>
      <c r="H88" s="43">
        <f>LasVegas!$B$18*10^6/3600</f>
        <v>0</v>
      </c>
      <c r="I88" s="43">
        <f>SanFrancisco!$B$18*10^6/3600</f>
        <v>0</v>
      </c>
      <c r="J88" s="43">
        <f>Baltimore!$B$18*10^6/3600</f>
        <v>0</v>
      </c>
      <c r="K88" s="43">
        <f>Albuquerque!$B$18*10^6/3600</f>
        <v>0</v>
      </c>
      <c r="L88" s="43">
        <f>Seattle!$B$18*10^6/3600</f>
        <v>0</v>
      </c>
      <c r="M88" s="43">
        <f>Chicago!$B$18*10^6/3600</f>
        <v>0</v>
      </c>
      <c r="N88" s="43">
        <f>Boulder!$B$18*10^6/3600</f>
        <v>0</v>
      </c>
      <c r="O88" s="43">
        <f>Minneapolis!$B$18*10^6/3600</f>
        <v>0</v>
      </c>
      <c r="P88" s="43">
        <f>Helena!$B$18*10^6/3600</f>
        <v>0</v>
      </c>
      <c r="Q88" s="43">
        <f>Duluth!$B$18*10^6/3600</f>
        <v>0</v>
      </c>
      <c r="R88" s="43">
        <f>Fairbanks!$B$18*10^6/3600</f>
        <v>0</v>
      </c>
    </row>
    <row r="89" spans="1:18" s="57" customFormat="1">
      <c r="A89" s="60"/>
      <c r="B89" s="61" t="s">
        <v>80</v>
      </c>
      <c r="C89" s="43">
        <f>Miami!$B$19*10^6/3600</f>
        <v>73394.444444444453</v>
      </c>
      <c r="D89" s="43">
        <f>Houston!$B$19*10^6/3600</f>
        <v>64186.111111111109</v>
      </c>
      <c r="E89" s="43">
        <f>Phoenix!$B$19*10^6/3600</f>
        <v>78519.444444444438</v>
      </c>
      <c r="F89" s="43">
        <f>Atlanta!$B$19*10^6/3600</f>
        <v>59613.888888888891</v>
      </c>
      <c r="G89" s="43">
        <f>LosAngeles!$B$19*10^6/3600</f>
        <v>51425</v>
      </c>
      <c r="H89" s="43">
        <f>LasVegas!$B$19*10^6/3600</f>
        <v>74347.222222222219</v>
      </c>
      <c r="I89" s="43">
        <f>SanFrancisco!$B$19*10^6/3600</f>
        <v>47719.444444444445</v>
      </c>
      <c r="J89" s="43">
        <f>Baltimore!$B$19*10^6/3600</f>
        <v>54886.111111111109</v>
      </c>
      <c r="K89" s="43">
        <f>Albuquerque!$B$19*10^6/3600</f>
        <v>67283.333333333328</v>
      </c>
      <c r="L89" s="43">
        <f>Seattle!$B$19*10^6/3600</f>
        <v>43888.888888888891</v>
      </c>
      <c r="M89" s="43">
        <f>Chicago!$B$19*10^6/3600</f>
        <v>45655.555555555555</v>
      </c>
      <c r="N89" s="43">
        <f>Boulder!$B$19*10^6/3600</f>
        <v>48138.888888888891</v>
      </c>
      <c r="O89" s="43">
        <f>Minneapolis!$B$19*10^6/3600</f>
        <v>44052.777777777781</v>
      </c>
      <c r="P89" s="43">
        <f>Helena!$B$19*10^6/3600</f>
        <v>42150</v>
      </c>
      <c r="Q89" s="43">
        <f>Duluth!$B$19*10^6/3600</f>
        <v>40763.888888888891</v>
      </c>
      <c r="R89" s="43">
        <f>Fairbanks!$B$19*10^6/3600</f>
        <v>48419.444444444445</v>
      </c>
    </row>
    <row r="90" spans="1:18" s="57" customFormat="1">
      <c r="A90" s="60"/>
      <c r="B90" s="61" t="s">
        <v>81</v>
      </c>
      <c r="C90" s="43">
        <f>Miami!$B$20*10^6/3600</f>
        <v>13.888888888888889</v>
      </c>
      <c r="D90" s="43">
        <f>Houston!$B$20*10^6/3600</f>
        <v>208.33333333333334</v>
      </c>
      <c r="E90" s="43">
        <f>Phoenix!$B$20*10^6/3600</f>
        <v>150</v>
      </c>
      <c r="F90" s="43">
        <f>Atlanta!$B$20*10^6/3600</f>
        <v>450</v>
      </c>
      <c r="G90" s="43">
        <f>LosAngeles!$B$20*10^6/3600</f>
        <v>91.666666666666671</v>
      </c>
      <c r="H90" s="43">
        <f>LasVegas!$B$20*10^6/3600</f>
        <v>275</v>
      </c>
      <c r="I90" s="43">
        <f>SanFrancisco!$B$20*10^6/3600</f>
        <v>266.66666666666669</v>
      </c>
      <c r="J90" s="43">
        <f>Baltimore!$B$20*10^6/3600</f>
        <v>788.88888888888891</v>
      </c>
      <c r="K90" s="43">
        <f>Albuquerque!$B$20*10^6/3600</f>
        <v>561.11111111111109</v>
      </c>
      <c r="L90" s="43">
        <f>Seattle!$B$20*10^6/3600</f>
        <v>569.44444444444434</v>
      </c>
      <c r="M90" s="43">
        <f>Chicago!$B$20*10^6/3600</f>
        <v>858.33333333333337</v>
      </c>
      <c r="N90" s="43">
        <f>Boulder!$B$20*10^6/3600</f>
        <v>750</v>
      </c>
      <c r="O90" s="43">
        <f>Minneapolis!$B$20*10^6/3600</f>
        <v>1347.2222222222222</v>
      </c>
      <c r="P90" s="43">
        <f>Helena!$B$20*10^6/3600</f>
        <v>1022.2222222222222</v>
      </c>
      <c r="Q90" s="43">
        <f>Duluth!$B$20*10^6/3600</f>
        <v>1747.2222222222222</v>
      </c>
      <c r="R90" s="43">
        <f>Fairbanks!$B$20*10^6/3600</f>
        <v>4219.4444444444443</v>
      </c>
    </row>
    <row r="91" spans="1:18" s="57" customFormat="1">
      <c r="A91" s="60"/>
      <c r="B91" s="61" t="s">
        <v>82</v>
      </c>
      <c r="C91" s="43">
        <f>Miami!$B$21*10^6/3600</f>
        <v>0</v>
      </c>
      <c r="D91" s="43">
        <f>Houston!$B$21*10^6/3600</f>
        <v>0</v>
      </c>
      <c r="E91" s="43">
        <f>Phoenix!$B$21*10^6/3600</f>
        <v>0</v>
      </c>
      <c r="F91" s="43">
        <f>Atlanta!$B$21*10^6/3600</f>
        <v>0</v>
      </c>
      <c r="G91" s="43">
        <f>LosAngeles!$B$21*10^6/3600</f>
        <v>0</v>
      </c>
      <c r="H91" s="43">
        <f>LasVegas!$B$21*10^6/3600</f>
        <v>0</v>
      </c>
      <c r="I91" s="43">
        <f>SanFrancisco!$B$21*10^6/3600</f>
        <v>0</v>
      </c>
      <c r="J91" s="43">
        <f>Baltimore!$B$21*10^6/3600</f>
        <v>0</v>
      </c>
      <c r="K91" s="43">
        <f>Albuquerque!$B$21*10^6/3600</f>
        <v>0</v>
      </c>
      <c r="L91" s="43">
        <f>Seattle!$B$21*10^6/3600</f>
        <v>0</v>
      </c>
      <c r="M91" s="43">
        <f>Chicago!$B$21*10^6/3600</f>
        <v>0</v>
      </c>
      <c r="N91" s="43">
        <f>Boulder!$B$21*10^6/3600</f>
        <v>0</v>
      </c>
      <c r="O91" s="43">
        <f>Minneapolis!$B$21*10^6/3600</f>
        <v>0</v>
      </c>
      <c r="P91" s="43">
        <f>Helena!$B$21*10^6/3600</f>
        <v>0</v>
      </c>
      <c r="Q91" s="43">
        <f>Duluth!$B$21*10^6/3600</f>
        <v>0</v>
      </c>
      <c r="R91" s="43">
        <f>Fairbanks!$B$21*10^6/3600</f>
        <v>0</v>
      </c>
    </row>
    <row r="92" spans="1:18" s="57" customFormat="1">
      <c r="A92" s="60"/>
      <c r="B92" s="61" t="s">
        <v>83</v>
      </c>
      <c r="C92" s="43">
        <f>Miami!$B$22*10^6/3600</f>
        <v>0</v>
      </c>
      <c r="D92" s="43">
        <f>Houston!$B$22*10^6/3600</f>
        <v>0</v>
      </c>
      <c r="E92" s="43">
        <f>Phoenix!$B$22*10^6/3600</f>
        <v>0</v>
      </c>
      <c r="F92" s="43">
        <f>Atlanta!$B$22*10^6/3600</f>
        <v>0</v>
      </c>
      <c r="G92" s="43">
        <f>LosAngeles!$B$22*10^6/3600</f>
        <v>0</v>
      </c>
      <c r="H92" s="43">
        <f>LasVegas!$B$22*10^6/3600</f>
        <v>0</v>
      </c>
      <c r="I92" s="43">
        <f>SanFrancisco!$B$22*10^6/3600</f>
        <v>0</v>
      </c>
      <c r="J92" s="43">
        <f>Baltimore!$B$22*10^6/3600</f>
        <v>0</v>
      </c>
      <c r="K92" s="43">
        <f>Albuquerque!$B$22*10^6/3600</f>
        <v>0</v>
      </c>
      <c r="L92" s="43">
        <f>Seattle!$B$22*10^6/3600</f>
        <v>0</v>
      </c>
      <c r="M92" s="43">
        <f>Chicago!$B$22*10^6/3600</f>
        <v>0</v>
      </c>
      <c r="N92" s="43">
        <f>Boulder!$B$22*10^6/3600</f>
        <v>0</v>
      </c>
      <c r="O92" s="43">
        <f>Minneapolis!$B$22*10^6/3600</f>
        <v>0</v>
      </c>
      <c r="P92" s="43">
        <f>Helena!$B$22*10^6/3600</f>
        <v>0</v>
      </c>
      <c r="Q92" s="43">
        <f>Duluth!$B$22*10^6/3600</f>
        <v>0</v>
      </c>
      <c r="R92" s="43">
        <f>Fairbanks!$B$22*10^6/3600</f>
        <v>0</v>
      </c>
    </row>
    <row r="93" spans="1:18" s="57" customFormat="1">
      <c r="A93" s="60"/>
      <c r="B93" s="61" t="s">
        <v>62</v>
      </c>
      <c r="C93" s="43">
        <f>Miami!$B$23*10^6/3600</f>
        <v>0</v>
      </c>
      <c r="D93" s="43">
        <f>Houston!$B$23*10^6/3600</f>
        <v>0</v>
      </c>
      <c r="E93" s="43">
        <f>Phoenix!$B$23*10^6/3600</f>
        <v>0</v>
      </c>
      <c r="F93" s="43">
        <f>Atlanta!$B$23*10^6/3600</f>
        <v>0</v>
      </c>
      <c r="G93" s="43">
        <f>LosAngeles!$B$23*10^6/3600</f>
        <v>0</v>
      </c>
      <c r="H93" s="43">
        <f>LasVegas!$B$23*10^6/3600</f>
        <v>0</v>
      </c>
      <c r="I93" s="43">
        <f>SanFrancisco!$B$23*10^6/3600</f>
        <v>0</v>
      </c>
      <c r="J93" s="43">
        <f>Baltimore!$B$23*10^6/3600</f>
        <v>0</v>
      </c>
      <c r="K93" s="43">
        <f>Albuquerque!$B$23*10^6/3600</f>
        <v>0</v>
      </c>
      <c r="L93" s="43">
        <f>Seattle!$B$23*10^6/3600</f>
        <v>0</v>
      </c>
      <c r="M93" s="43">
        <f>Chicago!$B$23*10^6/3600</f>
        <v>0</v>
      </c>
      <c r="N93" s="43">
        <f>Boulder!$B$23*10^6/3600</f>
        <v>0</v>
      </c>
      <c r="O93" s="43">
        <f>Minneapolis!$B$23*10^6/3600</f>
        <v>0</v>
      </c>
      <c r="P93" s="43">
        <f>Helena!$B$23*10^6/3600</f>
        <v>0</v>
      </c>
      <c r="Q93" s="43">
        <f>Duluth!$B$23*10^6/3600</f>
        <v>0</v>
      </c>
      <c r="R93" s="43">
        <f>Fairbanks!$B$23*10^6/3600</f>
        <v>0</v>
      </c>
    </row>
    <row r="94" spans="1:18" s="57" customFormat="1">
      <c r="A94" s="60"/>
      <c r="B94" s="61" t="s">
        <v>84</v>
      </c>
      <c r="C94" s="43">
        <f>Miami!$B$24*10^6/3600</f>
        <v>0</v>
      </c>
      <c r="D94" s="43">
        <f>Houston!$B$24*10^6/3600</f>
        <v>0</v>
      </c>
      <c r="E94" s="43">
        <f>Phoenix!$B$24*10^6/3600</f>
        <v>0</v>
      </c>
      <c r="F94" s="43">
        <f>Atlanta!$B$24*10^6/3600</f>
        <v>0</v>
      </c>
      <c r="G94" s="43">
        <f>LosAngeles!$B$24*10^6/3600</f>
        <v>0</v>
      </c>
      <c r="H94" s="43">
        <f>LasVegas!$B$24*10^6/3600</f>
        <v>0</v>
      </c>
      <c r="I94" s="43">
        <f>SanFrancisco!$B$24*10^6/3600</f>
        <v>0</v>
      </c>
      <c r="J94" s="43">
        <f>Baltimore!$B$24*10^6/3600</f>
        <v>0</v>
      </c>
      <c r="K94" s="43">
        <f>Albuquerque!$B$24*10^6/3600</f>
        <v>0</v>
      </c>
      <c r="L94" s="43">
        <f>Seattle!$B$24*10^6/3600</f>
        <v>0</v>
      </c>
      <c r="M94" s="43">
        <f>Chicago!$B$24*10^6/3600</f>
        <v>0</v>
      </c>
      <c r="N94" s="43">
        <f>Boulder!$B$24*10^6/3600</f>
        <v>0</v>
      </c>
      <c r="O94" s="43">
        <f>Minneapolis!$B$24*10^6/3600</f>
        <v>0</v>
      </c>
      <c r="P94" s="43">
        <f>Helena!$B$24*10^6/3600</f>
        <v>0</v>
      </c>
      <c r="Q94" s="43">
        <f>Duluth!$B$24*10^6/3600</f>
        <v>0</v>
      </c>
      <c r="R94" s="43">
        <f>Fairbanks!$B$24*10^6/3600</f>
        <v>0</v>
      </c>
    </row>
    <row r="95" spans="1:18" s="57" customFormat="1">
      <c r="A95" s="60"/>
      <c r="B95" s="61" t="s">
        <v>85</v>
      </c>
      <c r="C95" s="43">
        <f>Miami!$B$25*10^6/3600</f>
        <v>21769.444444444445</v>
      </c>
      <c r="D95" s="43">
        <f>Houston!$B$25*10^6/3600</f>
        <v>20766.666666666668</v>
      </c>
      <c r="E95" s="43">
        <f>Phoenix!$B$25*10^6/3600</f>
        <v>20763.888888888891</v>
      </c>
      <c r="F95" s="43">
        <f>Atlanta!$B$25*10^6/3600</f>
        <v>19819.444444444445</v>
      </c>
      <c r="G95" s="43">
        <f>LosAngeles!$B$25*10^6/3600</f>
        <v>19872.222222222223</v>
      </c>
      <c r="H95" s="43">
        <f>LasVegas!$B$25*10^6/3600</f>
        <v>20091.666666666668</v>
      </c>
      <c r="I95" s="43">
        <f>SanFrancisco!$B$25*10^6/3600</f>
        <v>18986.111111111109</v>
      </c>
      <c r="J95" s="43">
        <f>Baltimore!$B$25*10^6/3600</f>
        <v>19172.222222222223</v>
      </c>
      <c r="K95" s="43">
        <f>Albuquerque!$B$25*10^6/3600</f>
        <v>19180.555555555555</v>
      </c>
      <c r="L95" s="43">
        <f>Seattle!$B$25*10^6/3600</f>
        <v>18558.333333333332</v>
      </c>
      <c r="M95" s="43">
        <f>Chicago!$B$25*10^6/3600</f>
        <v>18741.666666666668</v>
      </c>
      <c r="N95" s="43">
        <f>Boulder!$B$25*10^6/3600</f>
        <v>18636.111111111109</v>
      </c>
      <c r="O95" s="43">
        <f>Minneapolis!$B$25*10^6/3600</f>
        <v>18519.444444444445</v>
      </c>
      <c r="P95" s="43">
        <f>Helena!$B$25*10^6/3600</f>
        <v>18188.888888888891</v>
      </c>
      <c r="Q95" s="43">
        <f>Duluth!$B$25*10^6/3600</f>
        <v>17811.111111111113</v>
      </c>
      <c r="R95" s="43">
        <f>Fairbanks!$B$25*10^6/3600</f>
        <v>17230.555555555555</v>
      </c>
    </row>
    <row r="96" spans="1:18" s="57" customFormat="1">
      <c r="A96" s="60"/>
      <c r="B96" s="61" t="s">
        <v>86</v>
      </c>
      <c r="C96" s="43">
        <f>Miami!$B$26*10^6/3600</f>
        <v>0</v>
      </c>
      <c r="D96" s="43">
        <f>Houston!$B$26*10^6/3600</f>
        <v>0</v>
      </c>
      <c r="E96" s="43">
        <f>Phoenix!$B$26*10^6/3600</f>
        <v>0</v>
      </c>
      <c r="F96" s="43">
        <f>Atlanta!$B$26*10^6/3600</f>
        <v>0</v>
      </c>
      <c r="G96" s="43">
        <f>LosAngeles!$B$26*10^6/3600</f>
        <v>0</v>
      </c>
      <c r="H96" s="43">
        <f>LasVegas!$B$26*10^6/3600</f>
        <v>0</v>
      </c>
      <c r="I96" s="43">
        <f>SanFrancisco!$B$26*10^6/3600</f>
        <v>0</v>
      </c>
      <c r="J96" s="43">
        <f>Baltimore!$B$26*10^6/3600</f>
        <v>0</v>
      </c>
      <c r="K96" s="43">
        <f>Albuquerque!$B$26*10^6/3600</f>
        <v>0</v>
      </c>
      <c r="L96" s="43">
        <f>Seattle!$B$26*10^6/3600</f>
        <v>0</v>
      </c>
      <c r="M96" s="43">
        <f>Chicago!$B$26*10^6/3600</f>
        <v>0</v>
      </c>
      <c r="N96" s="43">
        <f>Boulder!$B$26*10^6/3600</f>
        <v>0</v>
      </c>
      <c r="O96" s="43">
        <f>Minneapolis!$B$26*10^6/3600</f>
        <v>0</v>
      </c>
      <c r="P96" s="43">
        <f>Helena!$B$26*10^6/3600</f>
        <v>0</v>
      </c>
      <c r="Q96" s="43">
        <f>Duluth!$B$26*10^6/3600</f>
        <v>0</v>
      </c>
      <c r="R96" s="43">
        <f>Fairbanks!$B$26*10^6/3600</f>
        <v>0</v>
      </c>
    </row>
    <row r="97" spans="1:18" s="57" customFormat="1">
      <c r="A97" s="60"/>
      <c r="B97" s="61" t="s">
        <v>87</v>
      </c>
      <c r="C97" s="43">
        <f>Miami!$B$28*10^6/3600</f>
        <v>1513302.7777777778</v>
      </c>
      <c r="D97" s="43">
        <f>Houston!$B$28*10^6/3600</f>
        <v>1380458.3333333333</v>
      </c>
      <c r="E97" s="43">
        <f>Phoenix!$B$28*10^6/3600</f>
        <v>1386819.4444444445</v>
      </c>
      <c r="F97" s="43">
        <f>Atlanta!$B$28*10^6/3600</f>
        <v>1222436.111111111</v>
      </c>
      <c r="G97" s="43">
        <f>LosAngeles!$B$28*10^6/3600</f>
        <v>1112183.3333333333</v>
      </c>
      <c r="H97" s="43">
        <f>LasVegas!$B$28*10^6/3600</f>
        <v>1258255.5555555555</v>
      </c>
      <c r="I97" s="43">
        <f>SanFrancisco!$B$28*10^6/3600</f>
        <v>1026341.6666666666</v>
      </c>
      <c r="J97" s="43">
        <f>Baltimore!$B$28*10^6/3600</f>
        <v>1150408.3333333335</v>
      </c>
      <c r="K97" s="43">
        <f>Albuquerque!$B$28*10^6/3600</f>
        <v>1105019.4444444445</v>
      </c>
      <c r="L97" s="43">
        <f>Seattle!$B$28*10^6/3600</f>
        <v>998441.66666666663</v>
      </c>
      <c r="M97" s="43">
        <f>Chicago!$B$28*10^6/3600</f>
        <v>1061830.5555555555</v>
      </c>
      <c r="N97" s="43">
        <f>Boulder!$B$28*10^6/3600</f>
        <v>1023341.6666666666</v>
      </c>
      <c r="O97" s="43">
        <f>Minneapolis!$B$28*10^6/3600</f>
        <v>1035555.5555555555</v>
      </c>
      <c r="P97" s="43">
        <f>Helena!$B$28*10^6/3600</f>
        <v>988394.4444444445</v>
      </c>
      <c r="Q97" s="43">
        <f>Duluth!$B$28*10^6/3600</f>
        <v>982425</v>
      </c>
      <c r="R97" s="43">
        <f>Fairbanks!$B$28*10^6/3600</f>
        <v>975888.88888888888</v>
      </c>
    </row>
    <row r="98" spans="1:18" s="57" customFormat="1">
      <c r="A98" s="60"/>
      <c r="B98" s="58" t="s">
        <v>254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</row>
    <row r="99" spans="1:18" s="57" customFormat="1">
      <c r="A99" s="60"/>
      <c r="B99" s="61" t="s">
        <v>67</v>
      </c>
      <c r="C99" s="43">
        <f>Miami!$C$13*10^3</f>
        <v>51640</v>
      </c>
      <c r="D99" s="43">
        <f>Houston!$C$13*10^3</f>
        <v>640570</v>
      </c>
      <c r="E99" s="43">
        <f>Phoenix!$C$13*10^3</f>
        <v>472970</v>
      </c>
      <c r="F99" s="43">
        <f>Atlanta!$C$13*10^3</f>
        <v>1325650</v>
      </c>
      <c r="G99" s="43">
        <f>LosAngeles!$C$13*10^3</f>
        <v>345720</v>
      </c>
      <c r="H99" s="43">
        <f>LasVegas!$C$13*10^3</f>
        <v>795630</v>
      </c>
      <c r="I99" s="43">
        <f>SanFrancisco!$C$13*10^3</f>
        <v>989160</v>
      </c>
      <c r="J99" s="43">
        <f>Baltimore!$C$13*10^3</f>
        <v>2327740</v>
      </c>
      <c r="K99" s="43">
        <f>Albuquerque!$C$13*10^3</f>
        <v>1530240</v>
      </c>
      <c r="L99" s="43">
        <f>Seattle!$C$13*10^3</f>
        <v>2020140</v>
      </c>
      <c r="M99" s="43">
        <f>Chicago!$C$13*10^3</f>
        <v>2603220</v>
      </c>
      <c r="N99" s="43">
        <f>Boulder!$C$13*10^3</f>
        <v>1899930</v>
      </c>
      <c r="O99" s="43">
        <f>Minneapolis!$C$13*10^3</f>
        <v>3384840</v>
      </c>
      <c r="P99" s="43">
        <f>Helena!$C$13*10^3</f>
        <v>2626130</v>
      </c>
      <c r="Q99" s="43">
        <f>Duluth!$C$13*10^3</f>
        <v>4036520</v>
      </c>
      <c r="R99" s="43">
        <f>Fairbanks!$C$13*10^3</f>
        <v>7842590</v>
      </c>
    </row>
    <row r="100" spans="1:18" s="57" customFormat="1">
      <c r="A100" s="60"/>
      <c r="B100" s="61" t="s">
        <v>68</v>
      </c>
      <c r="C100" s="43">
        <f>Miami!$C$14*10^3</f>
        <v>0</v>
      </c>
      <c r="D100" s="43">
        <f>Houston!$C$14*10^3</f>
        <v>0</v>
      </c>
      <c r="E100" s="43">
        <f>Phoenix!$C$14*10^3</f>
        <v>0</v>
      </c>
      <c r="F100" s="43">
        <f>Atlanta!$C$14*10^3</f>
        <v>0</v>
      </c>
      <c r="G100" s="43">
        <f>LosAngeles!$C$14*10^3</f>
        <v>0</v>
      </c>
      <c r="H100" s="43">
        <f>LasVegas!$C$14*10^3</f>
        <v>0</v>
      </c>
      <c r="I100" s="43">
        <f>SanFrancisco!$C$14*10^3</f>
        <v>0</v>
      </c>
      <c r="J100" s="43">
        <f>Baltimore!$C$14*10^3</f>
        <v>0</v>
      </c>
      <c r="K100" s="43">
        <f>Albuquerque!$C$14*10^3</f>
        <v>0</v>
      </c>
      <c r="L100" s="43">
        <f>Seattle!$C$14*10^3</f>
        <v>0</v>
      </c>
      <c r="M100" s="43">
        <f>Chicago!$C$14*10^3</f>
        <v>0</v>
      </c>
      <c r="N100" s="43">
        <f>Boulder!$C$14*10^3</f>
        <v>0</v>
      </c>
      <c r="O100" s="43">
        <f>Minneapolis!$C$14*10^3</f>
        <v>0</v>
      </c>
      <c r="P100" s="43">
        <f>Helena!$C$14*10^3</f>
        <v>0</v>
      </c>
      <c r="Q100" s="43">
        <f>Duluth!$C$14*10^3</f>
        <v>0</v>
      </c>
      <c r="R100" s="43">
        <f>Fairbanks!$C$14*10^3</f>
        <v>0</v>
      </c>
    </row>
    <row r="101" spans="1:18" s="57" customFormat="1">
      <c r="A101" s="60"/>
      <c r="B101" s="61" t="s">
        <v>76</v>
      </c>
      <c r="C101" s="43">
        <f>Miami!$C$15*10^3</f>
        <v>0</v>
      </c>
      <c r="D101" s="43">
        <f>Houston!$C$15*10^3</f>
        <v>0</v>
      </c>
      <c r="E101" s="43">
        <f>Phoenix!$C$15*10^3</f>
        <v>0</v>
      </c>
      <c r="F101" s="43">
        <f>Atlanta!$C$15*10^3</f>
        <v>0</v>
      </c>
      <c r="G101" s="43">
        <f>LosAngeles!$C$15*10^3</f>
        <v>0</v>
      </c>
      <c r="H101" s="43">
        <f>LasVegas!$C$15*10^3</f>
        <v>0</v>
      </c>
      <c r="I101" s="43">
        <f>SanFrancisco!$C$15*10^3</f>
        <v>0</v>
      </c>
      <c r="J101" s="43">
        <f>Baltimore!$C$15*10^3</f>
        <v>0</v>
      </c>
      <c r="K101" s="43">
        <f>Albuquerque!$C$15*10^3</f>
        <v>0</v>
      </c>
      <c r="L101" s="43">
        <f>Seattle!$C$15*10^3</f>
        <v>0</v>
      </c>
      <c r="M101" s="43">
        <f>Chicago!$C$15*10^3</f>
        <v>0</v>
      </c>
      <c r="N101" s="43">
        <f>Boulder!$C$15*10^3</f>
        <v>0</v>
      </c>
      <c r="O101" s="43">
        <f>Minneapolis!$C$15*10^3</f>
        <v>0</v>
      </c>
      <c r="P101" s="43">
        <f>Helena!$C$15*10^3</f>
        <v>0</v>
      </c>
      <c r="Q101" s="43">
        <f>Duluth!$C$15*10^3</f>
        <v>0</v>
      </c>
      <c r="R101" s="43">
        <f>Fairbanks!$C$15*10^3</f>
        <v>0</v>
      </c>
    </row>
    <row r="102" spans="1:18" s="57" customFormat="1">
      <c r="A102" s="60"/>
      <c r="B102" s="61" t="s">
        <v>77</v>
      </c>
      <c r="C102" s="43">
        <f>Miami!$C$16*10^3</f>
        <v>0</v>
      </c>
      <c r="D102" s="43">
        <f>Houston!$C$16*10^3</f>
        <v>0</v>
      </c>
      <c r="E102" s="43">
        <f>Phoenix!$C$16*10^3</f>
        <v>0</v>
      </c>
      <c r="F102" s="43">
        <f>Atlanta!$C$16*10^3</f>
        <v>0</v>
      </c>
      <c r="G102" s="43">
        <f>LosAngeles!$C$16*10^3</f>
        <v>0</v>
      </c>
      <c r="H102" s="43">
        <f>LasVegas!$C$16*10^3</f>
        <v>0</v>
      </c>
      <c r="I102" s="43">
        <f>SanFrancisco!$C$16*10^3</f>
        <v>0</v>
      </c>
      <c r="J102" s="43">
        <f>Baltimore!$C$16*10^3</f>
        <v>0</v>
      </c>
      <c r="K102" s="43">
        <f>Albuquerque!$C$16*10^3</f>
        <v>0</v>
      </c>
      <c r="L102" s="43">
        <f>Seattle!$C$16*10^3</f>
        <v>0</v>
      </c>
      <c r="M102" s="43">
        <f>Chicago!$C$16*10^3</f>
        <v>0</v>
      </c>
      <c r="N102" s="43">
        <f>Boulder!$C$16*10^3</f>
        <v>0</v>
      </c>
      <c r="O102" s="43">
        <f>Minneapolis!$C$16*10^3</f>
        <v>0</v>
      </c>
      <c r="P102" s="43">
        <f>Helena!$C$16*10^3</f>
        <v>0</v>
      </c>
      <c r="Q102" s="43">
        <f>Duluth!$C$16*10^3</f>
        <v>0</v>
      </c>
      <c r="R102" s="43">
        <f>Fairbanks!$C$16*10^3</f>
        <v>0</v>
      </c>
    </row>
    <row r="103" spans="1:18" s="57" customFormat="1">
      <c r="A103" s="60"/>
      <c r="B103" s="61" t="s">
        <v>78</v>
      </c>
      <c r="C103" s="43">
        <f>Miami!$C$17*10^3</f>
        <v>234340</v>
      </c>
      <c r="D103" s="43">
        <f>Houston!$C$17*10^3</f>
        <v>234340</v>
      </c>
      <c r="E103" s="43">
        <f>Phoenix!$C$17*10^3</f>
        <v>234340</v>
      </c>
      <c r="F103" s="43">
        <f>Atlanta!$C$17*10^3</f>
        <v>234340</v>
      </c>
      <c r="G103" s="43">
        <f>LosAngeles!$C$17*10^3</f>
        <v>234340</v>
      </c>
      <c r="H103" s="43">
        <f>LasVegas!$C$17*10^3</f>
        <v>234340</v>
      </c>
      <c r="I103" s="43">
        <f>SanFrancisco!$C$17*10^3</f>
        <v>234340</v>
      </c>
      <c r="J103" s="43">
        <f>Baltimore!$C$17*10^3</f>
        <v>234340</v>
      </c>
      <c r="K103" s="43">
        <f>Albuquerque!$C$17*10^3</f>
        <v>234340</v>
      </c>
      <c r="L103" s="43">
        <f>Seattle!$C$17*10^3</f>
        <v>234340</v>
      </c>
      <c r="M103" s="43">
        <f>Chicago!$C$17*10^3</f>
        <v>234340</v>
      </c>
      <c r="N103" s="43">
        <f>Boulder!$C$17*10^3</f>
        <v>234340</v>
      </c>
      <c r="O103" s="43">
        <f>Minneapolis!$C$17*10^3</f>
        <v>234340</v>
      </c>
      <c r="P103" s="43">
        <f>Helena!$C$17*10^3</f>
        <v>234340</v>
      </c>
      <c r="Q103" s="43">
        <f>Duluth!$C$17*10^3</f>
        <v>234340</v>
      </c>
      <c r="R103" s="43">
        <f>Fairbanks!$C$17*10^3</f>
        <v>234340</v>
      </c>
    </row>
    <row r="104" spans="1:18" s="57" customFormat="1">
      <c r="A104" s="60"/>
      <c r="B104" s="61" t="s">
        <v>79</v>
      </c>
      <c r="C104" s="43">
        <f>Miami!$C$18*10^3</f>
        <v>0</v>
      </c>
      <c r="D104" s="43">
        <f>Houston!$C$18*10^3</f>
        <v>0</v>
      </c>
      <c r="E104" s="43">
        <f>Phoenix!$C$18*10^3</f>
        <v>0</v>
      </c>
      <c r="F104" s="43">
        <f>Atlanta!$C$18*10^3</f>
        <v>0</v>
      </c>
      <c r="G104" s="43">
        <f>LosAngeles!$C$18*10^3</f>
        <v>0</v>
      </c>
      <c r="H104" s="43">
        <f>LasVegas!$C$18*10^3</f>
        <v>0</v>
      </c>
      <c r="I104" s="43">
        <f>SanFrancisco!$C$18*10^3</f>
        <v>0</v>
      </c>
      <c r="J104" s="43">
        <f>Baltimore!$C$18*10^3</f>
        <v>0</v>
      </c>
      <c r="K104" s="43">
        <f>Albuquerque!$C$18*10^3</f>
        <v>0</v>
      </c>
      <c r="L104" s="43">
        <f>Seattle!$C$18*10^3</f>
        <v>0</v>
      </c>
      <c r="M104" s="43">
        <f>Chicago!$C$18*10^3</f>
        <v>0</v>
      </c>
      <c r="N104" s="43">
        <f>Boulder!$C$18*10^3</f>
        <v>0</v>
      </c>
      <c r="O104" s="43">
        <f>Minneapolis!$C$18*10^3</f>
        <v>0</v>
      </c>
      <c r="P104" s="43">
        <f>Helena!$C$18*10^3</f>
        <v>0</v>
      </c>
      <c r="Q104" s="43">
        <f>Duluth!$C$18*10^3</f>
        <v>0</v>
      </c>
      <c r="R104" s="43">
        <f>Fairbanks!$C$18*10^3</f>
        <v>0</v>
      </c>
    </row>
    <row r="105" spans="1:18" s="57" customFormat="1">
      <c r="A105" s="60"/>
      <c r="B105" s="61" t="s">
        <v>80</v>
      </c>
      <c r="C105" s="43">
        <f>Miami!$C$19*10^3</f>
        <v>0</v>
      </c>
      <c r="D105" s="43">
        <f>Houston!$C$19*10^3</f>
        <v>0</v>
      </c>
      <c r="E105" s="43">
        <f>Phoenix!$C$19*10^3</f>
        <v>0</v>
      </c>
      <c r="F105" s="43">
        <f>Atlanta!$C$19*10^3</f>
        <v>0</v>
      </c>
      <c r="G105" s="43">
        <f>LosAngeles!$C$19*10^3</f>
        <v>0</v>
      </c>
      <c r="H105" s="43">
        <f>LasVegas!$C$19*10^3</f>
        <v>0</v>
      </c>
      <c r="I105" s="43">
        <f>SanFrancisco!$C$19*10^3</f>
        <v>0</v>
      </c>
      <c r="J105" s="43">
        <f>Baltimore!$C$19*10^3</f>
        <v>0</v>
      </c>
      <c r="K105" s="43">
        <f>Albuquerque!$C$19*10^3</f>
        <v>0</v>
      </c>
      <c r="L105" s="43">
        <f>Seattle!$C$19*10^3</f>
        <v>0</v>
      </c>
      <c r="M105" s="43">
        <f>Chicago!$C$19*10^3</f>
        <v>0</v>
      </c>
      <c r="N105" s="43">
        <f>Boulder!$C$19*10^3</f>
        <v>0</v>
      </c>
      <c r="O105" s="43">
        <f>Minneapolis!$C$19*10^3</f>
        <v>0</v>
      </c>
      <c r="P105" s="43">
        <f>Helena!$C$19*10^3</f>
        <v>0</v>
      </c>
      <c r="Q105" s="43">
        <f>Duluth!$C$19*10^3</f>
        <v>0</v>
      </c>
      <c r="R105" s="43">
        <f>Fairbanks!$C$19*10^3</f>
        <v>0</v>
      </c>
    </row>
    <row r="106" spans="1:18" s="57" customFormat="1">
      <c r="A106" s="60"/>
      <c r="B106" s="61" t="s">
        <v>81</v>
      </c>
      <c r="C106" s="43">
        <f>Miami!$C$20*10^3</f>
        <v>0</v>
      </c>
      <c r="D106" s="43">
        <f>Houston!$C$20*10^3</f>
        <v>0</v>
      </c>
      <c r="E106" s="43">
        <f>Phoenix!$C$20*10^3</f>
        <v>0</v>
      </c>
      <c r="F106" s="43">
        <f>Atlanta!$C$20*10^3</f>
        <v>0</v>
      </c>
      <c r="G106" s="43">
        <f>LosAngeles!$C$20*10^3</f>
        <v>0</v>
      </c>
      <c r="H106" s="43">
        <f>LasVegas!$C$20*10^3</f>
        <v>0</v>
      </c>
      <c r="I106" s="43">
        <f>SanFrancisco!$C$20*10^3</f>
        <v>0</v>
      </c>
      <c r="J106" s="43">
        <f>Baltimore!$C$20*10^3</f>
        <v>0</v>
      </c>
      <c r="K106" s="43">
        <f>Albuquerque!$C$20*10^3</f>
        <v>0</v>
      </c>
      <c r="L106" s="43">
        <f>Seattle!$C$20*10^3</f>
        <v>0</v>
      </c>
      <c r="M106" s="43">
        <f>Chicago!$C$20*10^3</f>
        <v>0</v>
      </c>
      <c r="N106" s="43">
        <f>Boulder!$C$20*10^3</f>
        <v>0</v>
      </c>
      <c r="O106" s="43">
        <f>Minneapolis!$C$20*10^3</f>
        <v>0</v>
      </c>
      <c r="P106" s="43">
        <f>Helena!$C$20*10^3</f>
        <v>0</v>
      </c>
      <c r="Q106" s="43">
        <f>Duluth!$C$20*10^3</f>
        <v>0</v>
      </c>
      <c r="R106" s="43">
        <f>Fairbanks!$C$20*10^3</f>
        <v>0</v>
      </c>
    </row>
    <row r="107" spans="1:18" s="57" customFormat="1">
      <c r="A107" s="60"/>
      <c r="B107" s="61" t="s">
        <v>82</v>
      </c>
      <c r="C107" s="43">
        <f>Miami!$C$21*10^3</f>
        <v>0</v>
      </c>
      <c r="D107" s="43">
        <f>Houston!$C$21*10^3</f>
        <v>0</v>
      </c>
      <c r="E107" s="43">
        <f>Phoenix!$C$21*10^3</f>
        <v>0</v>
      </c>
      <c r="F107" s="43">
        <f>Atlanta!$C$21*10^3</f>
        <v>0</v>
      </c>
      <c r="G107" s="43">
        <f>LosAngeles!$C$21*10^3</f>
        <v>0</v>
      </c>
      <c r="H107" s="43">
        <f>LasVegas!$C$21*10^3</f>
        <v>0</v>
      </c>
      <c r="I107" s="43">
        <f>SanFrancisco!$C$21*10^3</f>
        <v>0</v>
      </c>
      <c r="J107" s="43">
        <f>Baltimore!$C$21*10^3</f>
        <v>0</v>
      </c>
      <c r="K107" s="43">
        <f>Albuquerque!$C$21*10^3</f>
        <v>0</v>
      </c>
      <c r="L107" s="43">
        <f>Seattle!$C$21*10^3</f>
        <v>0</v>
      </c>
      <c r="M107" s="43">
        <f>Chicago!$C$21*10^3</f>
        <v>0</v>
      </c>
      <c r="N107" s="43">
        <f>Boulder!$C$21*10^3</f>
        <v>0</v>
      </c>
      <c r="O107" s="43">
        <f>Minneapolis!$C$21*10^3</f>
        <v>0</v>
      </c>
      <c r="P107" s="43">
        <f>Helena!$C$21*10^3</f>
        <v>0</v>
      </c>
      <c r="Q107" s="43">
        <f>Duluth!$C$21*10^3</f>
        <v>0</v>
      </c>
      <c r="R107" s="43">
        <f>Fairbanks!$C$21*10^3</f>
        <v>0</v>
      </c>
    </row>
    <row r="108" spans="1:18" s="57" customFormat="1">
      <c r="A108" s="60"/>
      <c r="B108" s="61" t="s">
        <v>83</v>
      </c>
      <c r="C108" s="43">
        <f>Miami!$C$22*10^3</f>
        <v>0</v>
      </c>
      <c r="D108" s="43">
        <f>Houston!$C$22*10^3</f>
        <v>0</v>
      </c>
      <c r="E108" s="43">
        <f>Phoenix!$C$22*10^3</f>
        <v>0</v>
      </c>
      <c r="F108" s="43">
        <f>Atlanta!$C$22*10^3</f>
        <v>0</v>
      </c>
      <c r="G108" s="43">
        <f>LosAngeles!$C$22*10^3</f>
        <v>0</v>
      </c>
      <c r="H108" s="43">
        <f>LasVegas!$C$22*10^3</f>
        <v>0</v>
      </c>
      <c r="I108" s="43">
        <f>SanFrancisco!$C$22*10^3</f>
        <v>0</v>
      </c>
      <c r="J108" s="43">
        <f>Baltimore!$C$22*10^3</f>
        <v>0</v>
      </c>
      <c r="K108" s="43">
        <f>Albuquerque!$C$22*10^3</f>
        <v>0</v>
      </c>
      <c r="L108" s="43">
        <f>Seattle!$C$22*10^3</f>
        <v>0</v>
      </c>
      <c r="M108" s="43">
        <f>Chicago!$C$22*10^3</f>
        <v>0</v>
      </c>
      <c r="N108" s="43">
        <f>Boulder!$C$22*10^3</f>
        <v>0</v>
      </c>
      <c r="O108" s="43">
        <f>Minneapolis!$C$22*10^3</f>
        <v>0</v>
      </c>
      <c r="P108" s="43">
        <f>Helena!$C$22*10^3</f>
        <v>0</v>
      </c>
      <c r="Q108" s="43">
        <f>Duluth!$C$22*10^3</f>
        <v>0</v>
      </c>
      <c r="R108" s="43">
        <f>Fairbanks!$C$22*10^3</f>
        <v>0</v>
      </c>
    </row>
    <row r="109" spans="1:18" s="57" customFormat="1">
      <c r="A109" s="60"/>
      <c r="B109" s="61" t="s">
        <v>62</v>
      </c>
      <c r="C109" s="43">
        <f>Miami!$C$23*10^3</f>
        <v>0</v>
      </c>
      <c r="D109" s="43">
        <f>Houston!$C$23*10^3</f>
        <v>0</v>
      </c>
      <c r="E109" s="43">
        <f>Phoenix!$C$23*10^3</f>
        <v>0</v>
      </c>
      <c r="F109" s="43">
        <f>Atlanta!$C$23*10^3</f>
        <v>0</v>
      </c>
      <c r="G109" s="43">
        <f>LosAngeles!$C$23*10^3</f>
        <v>0</v>
      </c>
      <c r="H109" s="43">
        <f>LasVegas!$C$23*10^3</f>
        <v>0</v>
      </c>
      <c r="I109" s="43">
        <f>SanFrancisco!$C$23*10^3</f>
        <v>0</v>
      </c>
      <c r="J109" s="43">
        <f>Baltimore!$C$23*10^3</f>
        <v>0</v>
      </c>
      <c r="K109" s="43">
        <f>Albuquerque!$C$23*10^3</f>
        <v>0</v>
      </c>
      <c r="L109" s="43">
        <f>Seattle!$C$23*10^3</f>
        <v>0</v>
      </c>
      <c r="M109" s="43">
        <f>Chicago!$C$23*10^3</f>
        <v>0</v>
      </c>
      <c r="N109" s="43">
        <f>Boulder!$C$23*10^3</f>
        <v>0</v>
      </c>
      <c r="O109" s="43">
        <f>Minneapolis!$C$23*10^3</f>
        <v>0</v>
      </c>
      <c r="P109" s="43">
        <f>Helena!$C$23*10^3</f>
        <v>0</v>
      </c>
      <c r="Q109" s="43">
        <f>Duluth!$C$23*10^3</f>
        <v>0</v>
      </c>
      <c r="R109" s="43">
        <f>Fairbanks!$C$23*10^3</f>
        <v>0</v>
      </c>
    </row>
    <row r="110" spans="1:18" s="57" customFormat="1">
      <c r="A110" s="60"/>
      <c r="B110" s="61" t="s">
        <v>84</v>
      </c>
      <c r="C110" s="43">
        <f>Miami!$C$24*10^3</f>
        <v>72940</v>
      </c>
      <c r="D110" s="43">
        <f>Houston!$C$24*10^3</f>
        <v>96330</v>
      </c>
      <c r="E110" s="43">
        <f>Phoenix!$C$24*10^3</f>
        <v>84750</v>
      </c>
      <c r="F110" s="43">
        <f>Atlanta!$C$24*10^3</f>
        <v>117670</v>
      </c>
      <c r="G110" s="43">
        <f>LosAngeles!$C$24*10^3</f>
        <v>111470</v>
      </c>
      <c r="H110" s="43">
        <f>LasVegas!$C$24*10^3</f>
        <v>100330</v>
      </c>
      <c r="I110" s="43">
        <f>SanFrancisco!$C$24*10^3</f>
        <v>129600</v>
      </c>
      <c r="J110" s="43">
        <f>Baltimore!$C$24*10^3</f>
        <v>134580</v>
      </c>
      <c r="K110" s="43">
        <f>Albuquerque!$C$24*10^3</f>
        <v>131350</v>
      </c>
      <c r="L110" s="43">
        <f>Seattle!$C$24*10^3</f>
        <v>141490</v>
      </c>
      <c r="M110" s="43">
        <f>Chicago!$C$24*10^3</f>
        <v>149140</v>
      </c>
      <c r="N110" s="43">
        <f>Boulder!$C$24*10^3</f>
        <v>147980</v>
      </c>
      <c r="O110" s="43">
        <f>Minneapolis!$C$24*10^3</f>
        <v>161970</v>
      </c>
      <c r="P110" s="43">
        <f>Helena!$C$24*10^3</f>
        <v>163520</v>
      </c>
      <c r="Q110" s="43">
        <f>Duluth!$C$24*10^3</f>
        <v>181790</v>
      </c>
      <c r="R110" s="43">
        <f>Fairbanks!$C$24*10^3</f>
        <v>205450</v>
      </c>
    </row>
    <row r="111" spans="1:18" s="57" customFormat="1">
      <c r="A111" s="60"/>
      <c r="B111" s="61" t="s">
        <v>85</v>
      </c>
      <c r="C111" s="43">
        <f>Miami!$C$25*10^3</f>
        <v>0</v>
      </c>
      <c r="D111" s="43">
        <f>Houston!$C$25*10^3</f>
        <v>0</v>
      </c>
      <c r="E111" s="43">
        <f>Phoenix!$C$25*10^3</f>
        <v>0</v>
      </c>
      <c r="F111" s="43">
        <f>Atlanta!$C$25*10^3</f>
        <v>0</v>
      </c>
      <c r="G111" s="43">
        <f>LosAngeles!$C$25*10^3</f>
        <v>0</v>
      </c>
      <c r="H111" s="43">
        <f>LasVegas!$C$25*10^3</f>
        <v>0</v>
      </c>
      <c r="I111" s="43">
        <f>SanFrancisco!$C$25*10^3</f>
        <v>0</v>
      </c>
      <c r="J111" s="43">
        <f>Baltimore!$C$25*10^3</f>
        <v>0</v>
      </c>
      <c r="K111" s="43">
        <f>Albuquerque!$C$25*10^3</f>
        <v>0</v>
      </c>
      <c r="L111" s="43">
        <f>Seattle!$C$25*10^3</f>
        <v>0</v>
      </c>
      <c r="M111" s="43">
        <f>Chicago!$C$25*10^3</f>
        <v>0</v>
      </c>
      <c r="N111" s="43">
        <f>Boulder!$C$25*10^3</f>
        <v>0</v>
      </c>
      <c r="O111" s="43">
        <f>Minneapolis!$C$25*10^3</f>
        <v>0</v>
      </c>
      <c r="P111" s="43">
        <f>Helena!$C$25*10^3</f>
        <v>0</v>
      </c>
      <c r="Q111" s="43">
        <f>Duluth!$C$25*10^3</f>
        <v>0</v>
      </c>
      <c r="R111" s="43">
        <f>Fairbanks!$C$25*10^3</f>
        <v>0</v>
      </c>
    </row>
    <row r="112" spans="1:18" s="57" customFormat="1">
      <c r="A112" s="60"/>
      <c r="B112" s="61" t="s">
        <v>86</v>
      </c>
      <c r="C112" s="43">
        <f>Miami!$C$26*10^3</f>
        <v>0</v>
      </c>
      <c r="D112" s="43">
        <f>Houston!$C$26*10^3</f>
        <v>0</v>
      </c>
      <c r="E112" s="43">
        <f>Phoenix!$C$26*10^3</f>
        <v>0</v>
      </c>
      <c r="F112" s="43">
        <f>Atlanta!$C$26*10^3</f>
        <v>0</v>
      </c>
      <c r="G112" s="43">
        <f>LosAngeles!$C$26*10^3</f>
        <v>0</v>
      </c>
      <c r="H112" s="43">
        <f>LasVegas!$C$26*10^3</f>
        <v>0</v>
      </c>
      <c r="I112" s="43">
        <f>SanFrancisco!$C$26*10^3</f>
        <v>0</v>
      </c>
      <c r="J112" s="43">
        <f>Baltimore!$C$26*10^3</f>
        <v>0</v>
      </c>
      <c r="K112" s="43">
        <f>Albuquerque!$C$26*10^3</f>
        <v>0</v>
      </c>
      <c r="L112" s="43">
        <f>Seattle!$C$26*10^3</f>
        <v>0</v>
      </c>
      <c r="M112" s="43">
        <f>Chicago!$C$26*10^3</f>
        <v>0</v>
      </c>
      <c r="N112" s="43">
        <f>Boulder!$C$26*10^3</f>
        <v>0</v>
      </c>
      <c r="O112" s="43">
        <f>Minneapolis!$C$26*10^3</f>
        <v>0</v>
      </c>
      <c r="P112" s="43">
        <f>Helena!$C$26*10^3</f>
        <v>0</v>
      </c>
      <c r="Q112" s="43">
        <f>Duluth!$C$26*10^3</f>
        <v>0</v>
      </c>
      <c r="R112" s="43">
        <f>Fairbanks!$C$26*10^3</f>
        <v>0</v>
      </c>
    </row>
    <row r="113" spans="1:18" s="57" customFormat="1">
      <c r="A113" s="60"/>
      <c r="B113" s="61" t="s">
        <v>87</v>
      </c>
      <c r="C113" s="43">
        <f>Miami!$C$28*10^3</f>
        <v>358920</v>
      </c>
      <c r="D113" s="43">
        <f>Houston!$C$28*10^3</f>
        <v>971240</v>
      </c>
      <c r="E113" s="43">
        <f>Phoenix!$C$28*10^3</f>
        <v>792060</v>
      </c>
      <c r="F113" s="43">
        <f>Atlanta!$C$28*10^3</f>
        <v>1677660</v>
      </c>
      <c r="G113" s="43">
        <f>LosAngeles!$C$28*10^3</f>
        <v>691530</v>
      </c>
      <c r="H113" s="43">
        <f>LasVegas!$C$28*10^3</f>
        <v>1130310</v>
      </c>
      <c r="I113" s="43">
        <f>SanFrancisco!$C$28*10^3</f>
        <v>1353110</v>
      </c>
      <c r="J113" s="43">
        <f>Baltimore!$C$28*10^3</f>
        <v>2696660</v>
      </c>
      <c r="K113" s="43">
        <f>Albuquerque!$C$28*10^3</f>
        <v>1895940</v>
      </c>
      <c r="L113" s="43">
        <f>Seattle!$C$28*10^3</f>
        <v>2395970</v>
      </c>
      <c r="M113" s="43">
        <f>Chicago!$C$28*10^3</f>
        <v>2986690</v>
      </c>
      <c r="N113" s="43">
        <f>Boulder!$C$28*10^3</f>
        <v>2282250</v>
      </c>
      <c r="O113" s="43">
        <f>Minneapolis!$C$28*10^3</f>
        <v>3781160</v>
      </c>
      <c r="P113" s="43">
        <f>Helena!$C$28*10^3</f>
        <v>3023990</v>
      </c>
      <c r="Q113" s="43">
        <f>Duluth!$C$28*10^3</f>
        <v>4452650</v>
      </c>
      <c r="R113" s="43">
        <f>Fairbanks!$C$28*10^3</f>
        <v>8282379.9999999991</v>
      </c>
    </row>
    <row r="114" spans="1:18" s="57" customFormat="1">
      <c r="A114" s="60"/>
      <c r="B114" s="58" t="s">
        <v>255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</row>
    <row r="115" spans="1:18" s="57" customFormat="1">
      <c r="A115" s="60"/>
      <c r="B115" s="61" t="s">
        <v>67</v>
      </c>
      <c r="C115" s="43">
        <f>Miami!$E$13*10^3</f>
        <v>0</v>
      </c>
      <c r="D115" s="43">
        <f>Houston!$E$13*10^3</f>
        <v>0</v>
      </c>
      <c r="E115" s="43">
        <f>Phoenix!$E$13*10^3</f>
        <v>0</v>
      </c>
      <c r="F115" s="43">
        <f>Atlanta!$E$13*10^3</f>
        <v>0</v>
      </c>
      <c r="G115" s="43">
        <f>LosAngeles!$E$13*10^3</f>
        <v>0</v>
      </c>
      <c r="H115" s="43">
        <f>LasVegas!$E$13*10^3</f>
        <v>0</v>
      </c>
      <c r="I115" s="43">
        <f>SanFrancisco!$E$13*10^3</f>
        <v>0</v>
      </c>
      <c r="J115" s="43">
        <f>Baltimore!$E$13*10^3</f>
        <v>0</v>
      </c>
      <c r="K115" s="43">
        <f>Albuquerque!$E$13*10^3</f>
        <v>0</v>
      </c>
      <c r="L115" s="43">
        <f>Seattle!$E$13*10^3</f>
        <v>0</v>
      </c>
      <c r="M115" s="43">
        <f>Chicago!$E$13*10^3</f>
        <v>0</v>
      </c>
      <c r="N115" s="43">
        <f>Boulder!$E$13*10^3</f>
        <v>0</v>
      </c>
      <c r="O115" s="43">
        <f>Minneapolis!$E$13*10^3</f>
        <v>0</v>
      </c>
      <c r="P115" s="43">
        <f>Helena!$E$13*10^3</f>
        <v>0</v>
      </c>
      <c r="Q115" s="43">
        <f>Duluth!$E$13*10^3</f>
        <v>0</v>
      </c>
      <c r="R115" s="43">
        <f>Fairbanks!$E$13*10^3</f>
        <v>0</v>
      </c>
    </row>
    <row r="116" spans="1:18" s="57" customFormat="1">
      <c r="A116" s="60"/>
      <c r="B116" s="61" t="s">
        <v>68</v>
      </c>
      <c r="C116" s="43">
        <f>Miami!$E$14*10^3</f>
        <v>0</v>
      </c>
      <c r="D116" s="43">
        <f>Houston!$E$14*10^3</f>
        <v>0</v>
      </c>
      <c r="E116" s="43">
        <f>Phoenix!$E$14*10^3</f>
        <v>0</v>
      </c>
      <c r="F116" s="43">
        <f>Atlanta!$E$14*10^3</f>
        <v>0</v>
      </c>
      <c r="G116" s="43">
        <f>LosAngeles!$E$14*10^3</f>
        <v>0</v>
      </c>
      <c r="H116" s="43">
        <f>LasVegas!$E$14*10^3</f>
        <v>0</v>
      </c>
      <c r="I116" s="43">
        <f>SanFrancisco!$E$14*10^3</f>
        <v>0</v>
      </c>
      <c r="J116" s="43">
        <f>Baltimore!$E$14*10^3</f>
        <v>0</v>
      </c>
      <c r="K116" s="43">
        <f>Albuquerque!$E$14*10^3</f>
        <v>0</v>
      </c>
      <c r="L116" s="43">
        <f>Seattle!$E$14*10^3</f>
        <v>0</v>
      </c>
      <c r="M116" s="43">
        <f>Chicago!$E$14*10^3</f>
        <v>0</v>
      </c>
      <c r="N116" s="43">
        <f>Boulder!$E$14*10^3</f>
        <v>0</v>
      </c>
      <c r="O116" s="43">
        <f>Minneapolis!$E$14*10^3</f>
        <v>0</v>
      </c>
      <c r="P116" s="43">
        <f>Helena!$E$14*10^3</f>
        <v>0</v>
      </c>
      <c r="Q116" s="43">
        <f>Duluth!$E$14*10^3</f>
        <v>0</v>
      </c>
      <c r="R116" s="43">
        <f>Fairbanks!$E$14*10^3</f>
        <v>0</v>
      </c>
    </row>
    <row r="117" spans="1:18" s="57" customFormat="1">
      <c r="A117" s="60"/>
      <c r="B117" s="61" t="s">
        <v>76</v>
      </c>
      <c r="C117" s="43">
        <f>Miami!$E$15*10^3</f>
        <v>0</v>
      </c>
      <c r="D117" s="43">
        <f>Houston!$E$15*10^3</f>
        <v>0</v>
      </c>
      <c r="E117" s="43">
        <f>Phoenix!$E$15*10^3</f>
        <v>0</v>
      </c>
      <c r="F117" s="43">
        <f>Atlanta!$E$15*10^3</f>
        <v>0</v>
      </c>
      <c r="G117" s="43">
        <f>LosAngeles!$E$15*10^3</f>
        <v>0</v>
      </c>
      <c r="H117" s="43">
        <f>LasVegas!$E$15*10^3</f>
        <v>0</v>
      </c>
      <c r="I117" s="43">
        <f>SanFrancisco!$E$15*10^3</f>
        <v>0</v>
      </c>
      <c r="J117" s="43">
        <f>Baltimore!$E$15*10^3</f>
        <v>0</v>
      </c>
      <c r="K117" s="43">
        <f>Albuquerque!$E$15*10^3</f>
        <v>0</v>
      </c>
      <c r="L117" s="43">
        <f>Seattle!$E$15*10^3</f>
        <v>0</v>
      </c>
      <c r="M117" s="43">
        <f>Chicago!$E$15*10^3</f>
        <v>0</v>
      </c>
      <c r="N117" s="43">
        <f>Boulder!$E$15*10^3</f>
        <v>0</v>
      </c>
      <c r="O117" s="43">
        <f>Minneapolis!$E$15*10^3</f>
        <v>0</v>
      </c>
      <c r="P117" s="43">
        <f>Helena!$E$15*10^3</f>
        <v>0</v>
      </c>
      <c r="Q117" s="43">
        <f>Duluth!$E$15*10^3</f>
        <v>0</v>
      </c>
      <c r="R117" s="43">
        <f>Fairbanks!$E$15*10^3</f>
        <v>0</v>
      </c>
    </row>
    <row r="118" spans="1:18" s="57" customFormat="1">
      <c r="A118" s="60"/>
      <c r="B118" s="61" t="s">
        <v>77</v>
      </c>
      <c r="C118" s="43">
        <f>Miami!$E$16*10^3</f>
        <v>0</v>
      </c>
      <c r="D118" s="43">
        <f>Houston!$E$16*10^3</f>
        <v>0</v>
      </c>
      <c r="E118" s="43">
        <f>Phoenix!$E$16*10^3</f>
        <v>0</v>
      </c>
      <c r="F118" s="43">
        <f>Atlanta!$E$16*10^3</f>
        <v>0</v>
      </c>
      <c r="G118" s="43">
        <f>LosAngeles!$E$16*10^3</f>
        <v>0</v>
      </c>
      <c r="H118" s="43">
        <f>LasVegas!$E$16*10^3</f>
        <v>0</v>
      </c>
      <c r="I118" s="43">
        <f>SanFrancisco!$E$16*10^3</f>
        <v>0</v>
      </c>
      <c r="J118" s="43">
        <f>Baltimore!$E$16*10^3</f>
        <v>0</v>
      </c>
      <c r="K118" s="43">
        <f>Albuquerque!$E$16*10^3</f>
        <v>0</v>
      </c>
      <c r="L118" s="43">
        <f>Seattle!$E$16*10^3</f>
        <v>0</v>
      </c>
      <c r="M118" s="43">
        <f>Chicago!$E$16*10^3</f>
        <v>0</v>
      </c>
      <c r="N118" s="43">
        <f>Boulder!$E$16*10^3</f>
        <v>0</v>
      </c>
      <c r="O118" s="43">
        <f>Minneapolis!$E$16*10^3</f>
        <v>0</v>
      </c>
      <c r="P118" s="43">
        <f>Helena!$E$16*10^3</f>
        <v>0</v>
      </c>
      <c r="Q118" s="43">
        <f>Duluth!$E$16*10^3</f>
        <v>0</v>
      </c>
      <c r="R118" s="43">
        <f>Fairbanks!$E$16*10^3</f>
        <v>0</v>
      </c>
    </row>
    <row r="119" spans="1:18" s="57" customFormat="1">
      <c r="A119" s="60"/>
      <c r="B119" s="61" t="s">
        <v>78</v>
      </c>
      <c r="C119" s="43">
        <f>Miami!$E$17*10^3</f>
        <v>0</v>
      </c>
      <c r="D119" s="43">
        <f>Houston!$E$17*10^3</f>
        <v>0</v>
      </c>
      <c r="E119" s="43">
        <f>Phoenix!$E$17*10^3</f>
        <v>0</v>
      </c>
      <c r="F119" s="43">
        <f>Atlanta!$E$17*10^3</f>
        <v>0</v>
      </c>
      <c r="G119" s="43">
        <f>LosAngeles!$E$17*10^3</f>
        <v>0</v>
      </c>
      <c r="H119" s="43">
        <f>LasVegas!$E$17*10^3</f>
        <v>0</v>
      </c>
      <c r="I119" s="43">
        <f>SanFrancisco!$E$17*10^3</f>
        <v>0</v>
      </c>
      <c r="J119" s="43">
        <f>Baltimore!$E$17*10^3</f>
        <v>0</v>
      </c>
      <c r="K119" s="43">
        <f>Albuquerque!$E$17*10^3</f>
        <v>0</v>
      </c>
      <c r="L119" s="43">
        <f>Seattle!$E$17*10^3</f>
        <v>0</v>
      </c>
      <c r="M119" s="43">
        <f>Chicago!$E$17*10^3</f>
        <v>0</v>
      </c>
      <c r="N119" s="43">
        <f>Boulder!$E$17*10^3</f>
        <v>0</v>
      </c>
      <c r="O119" s="43">
        <f>Minneapolis!$E$17*10^3</f>
        <v>0</v>
      </c>
      <c r="P119" s="43">
        <f>Helena!$E$17*10^3</f>
        <v>0</v>
      </c>
      <c r="Q119" s="43">
        <f>Duluth!$E$17*10^3</f>
        <v>0</v>
      </c>
      <c r="R119" s="43">
        <f>Fairbanks!$E$17*10^3</f>
        <v>0</v>
      </c>
    </row>
    <row r="120" spans="1:18" s="57" customFormat="1">
      <c r="A120" s="60"/>
      <c r="B120" s="61" t="s">
        <v>79</v>
      </c>
      <c r="C120" s="43">
        <f>Miami!$E$18*10^3</f>
        <v>0</v>
      </c>
      <c r="D120" s="43">
        <f>Houston!$E$18*10^3</f>
        <v>0</v>
      </c>
      <c r="E120" s="43">
        <f>Phoenix!$E$18*10^3</f>
        <v>0</v>
      </c>
      <c r="F120" s="43">
        <f>Atlanta!$E$18*10^3</f>
        <v>0</v>
      </c>
      <c r="G120" s="43">
        <f>LosAngeles!$E$18*10^3</f>
        <v>0</v>
      </c>
      <c r="H120" s="43">
        <f>LasVegas!$E$18*10^3</f>
        <v>0</v>
      </c>
      <c r="I120" s="43">
        <f>SanFrancisco!$E$18*10^3</f>
        <v>0</v>
      </c>
      <c r="J120" s="43">
        <f>Baltimore!$E$18*10^3</f>
        <v>0</v>
      </c>
      <c r="K120" s="43">
        <f>Albuquerque!$E$18*10^3</f>
        <v>0</v>
      </c>
      <c r="L120" s="43">
        <f>Seattle!$E$18*10^3</f>
        <v>0</v>
      </c>
      <c r="M120" s="43">
        <f>Chicago!$E$18*10^3</f>
        <v>0</v>
      </c>
      <c r="N120" s="43">
        <f>Boulder!$E$18*10^3</f>
        <v>0</v>
      </c>
      <c r="O120" s="43">
        <f>Minneapolis!$E$18*10^3</f>
        <v>0</v>
      </c>
      <c r="P120" s="43">
        <f>Helena!$E$18*10^3</f>
        <v>0</v>
      </c>
      <c r="Q120" s="43">
        <f>Duluth!$E$18*10^3</f>
        <v>0</v>
      </c>
      <c r="R120" s="43">
        <f>Fairbanks!$E$18*10^3</f>
        <v>0</v>
      </c>
    </row>
    <row r="121" spans="1:18" s="57" customFormat="1">
      <c r="A121" s="60"/>
      <c r="B121" s="61" t="s">
        <v>80</v>
      </c>
      <c r="C121" s="43">
        <f>Miami!$E$19*10^3</f>
        <v>0</v>
      </c>
      <c r="D121" s="43">
        <f>Houston!$E$19*10^3</f>
        <v>0</v>
      </c>
      <c r="E121" s="43">
        <f>Phoenix!$E$19*10^3</f>
        <v>0</v>
      </c>
      <c r="F121" s="43">
        <f>Atlanta!$E$19*10^3</f>
        <v>0</v>
      </c>
      <c r="G121" s="43">
        <f>LosAngeles!$E$19*10^3</f>
        <v>0</v>
      </c>
      <c r="H121" s="43">
        <f>LasVegas!$E$19*10^3</f>
        <v>0</v>
      </c>
      <c r="I121" s="43">
        <f>SanFrancisco!$E$19*10^3</f>
        <v>0</v>
      </c>
      <c r="J121" s="43">
        <f>Baltimore!$E$19*10^3</f>
        <v>0</v>
      </c>
      <c r="K121" s="43">
        <f>Albuquerque!$E$19*10^3</f>
        <v>0</v>
      </c>
      <c r="L121" s="43">
        <f>Seattle!$E$19*10^3</f>
        <v>0</v>
      </c>
      <c r="M121" s="43">
        <f>Chicago!$E$19*10^3</f>
        <v>0</v>
      </c>
      <c r="N121" s="43">
        <f>Boulder!$E$19*10^3</f>
        <v>0</v>
      </c>
      <c r="O121" s="43">
        <f>Minneapolis!$E$19*10^3</f>
        <v>0</v>
      </c>
      <c r="P121" s="43">
        <f>Helena!$E$19*10^3</f>
        <v>0</v>
      </c>
      <c r="Q121" s="43">
        <f>Duluth!$E$19*10^3</f>
        <v>0</v>
      </c>
      <c r="R121" s="43">
        <f>Fairbanks!$E$19*10^3</f>
        <v>0</v>
      </c>
    </row>
    <row r="122" spans="1:18" s="57" customFormat="1">
      <c r="A122" s="60"/>
      <c r="B122" s="61" t="s">
        <v>81</v>
      </c>
      <c r="C122" s="43">
        <f>Miami!$E$20*10^3</f>
        <v>0</v>
      </c>
      <c r="D122" s="43">
        <f>Houston!$E$20*10^3</f>
        <v>0</v>
      </c>
      <c r="E122" s="43">
        <f>Phoenix!$E$20*10^3</f>
        <v>0</v>
      </c>
      <c r="F122" s="43">
        <f>Atlanta!$E$20*10^3</f>
        <v>0</v>
      </c>
      <c r="G122" s="43">
        <f>LosAngeles!$E$20*10^3</f>
        <v>0</v>
      </c>
      <c r="H122" s="43">
        <f>LasVegas!$E$20*10^3</f>
        <v>0</v>
      </c>
      <c r="I122" s="43">
        <f>SanFrancisco!$E$20*10^3</f>
        <v>0</v>
      </c>
      <c r="J122" s="43">
        <f>Baltimore!$E$20*10^3</f>
        <v>0</v>
      </c>
      <c r="K122" s="43">
        <f>Albuquerque!$E$20*10^3</f>
        <v>0</v>
      </c>
      <c r="L122" s="43">
        <f>Seattle!$E$20*10^3</f>
        <v>0</v>
      </c>
      <c r="M122" s="43">
        <f>Chicago!$E$20*10^3</f>
        <v>0</v>
      </c>
      <c r="N122" s="43">
        <f>Boulder!$E$20*10^3</f>
        <v>0</v>
      </c>
      <c r="O122" s="43">
        <f>Minneapolis!$E$20*10^3</f>
        <v>0</v>
      </c>
      <c r="P122" s="43">
        <f>Helena!$E$20*10^3</f>
        <v>0</v>
      </c>
      <c r="Q122" s="43">
        <f>Duluth!$E$20*10^3</f>
        <v>0</v>
      </c>
      <c r="R122" s="43">
        <f>Fairbanks!$E$20*10^3</f>
        <v>0</v>
      </c>
    </row>
    <row r="123" spans="1:18" s="57" customFormat="1">
      <c r="A123" s="60"/>
      <c r="B123" s="61" t="s">
        <v>82</v>
      </c>
      <c r="C123" s="43">
        <f>Miami!$E$21*10^3</f>
        <v>0</v>
      </c>
      <c r="D123" s="43">
        <f>Houston!$E$21*10^3</f>
        <v>0</v>
      </c>
      <c r="E123" s="43">
        <f>Phoenix!$E$21*10^3</f>
        <v>0</v>
      </c>
      <c r="F123" s="43">
        <f>Atlanta!$E$21*10^3</f>
        <v>0</v>
      </c>
      <c r="G123" s="43">
        <f>LosAngeles!$E$21*10^3</f>
        <v>0</v>
      </c>
      <c r="H123" s="43">
        <f>LasVegas!$E$21*10^3</f>
        <v>0</v>
      </c>
      <c r="I123" s="43">
        <f>SanFrancisco!$E$21*10^3</f>
        <v>0</v>
      </c>
      <c r="J123" s="43">
        <f>Baltimore!$E$21*10^3</f>
        <v>0</v>
      </c>
      <c r="K123" s="43">
        <f>Albuquerque!$E$21*10^3</f>
        <v>0</v>
      </c>
      <c r="L123" s="43">
        <f>Seattle!$E$21*10^3</f>
        <v>0</v>
      </c>
      <c r="M123" s="43">
        <f>Chicago!$E$21*10^3</f>
        <v>0</v>
      </c>
      <c r="N123" s="43">
        <f>Boulder!$E$21*10^3</f>
        <v>0</v>
      </c>
      <c r="O123" s="43">
        <f>Minneapolis!$E$21*10^3</f>
        <v>0</v>
      </c>
      <c r="P123" s="43">
        <f>Helena!$E$21*10^3</f>
        <v>0</v>
      </c>
      <c r="Q123" s="43">
        <f>Duluth!$E$21*10^3</f>
        <v>0</v>
      </c>
      <c r="R123" s="43">
        <f>Fairbanks!$E$21*10^3</f>
        <v>0</v>
      </c>
    </row>
    <row r="124" spans="1:18" s="57" customFormat="1">
      <c r="A124" s="60"/>
      <c r="B124" s="61" t="s">
        <v>83</v>
      </c>
      <c r="C124" s="43">
        <f>Miami!$E$22*10^3</f>
        <v>0</v>
      </c>
      <c r="D124" s="43">
        <f>Houston!$E$22*10^3</f>
        <v>0</v>
      </c>
      <c r="E124" s="43">
        <f>Phoenix!$E$22*10^3</f>
        <v>0</v>
      </c>
      <c r="F124" s="43">
        <f>Atlanta!$E$22*10^3</f>
        <v>0</v>
      </c>
      <c r="G124" s="43">
        <f>LosAngeles!$E$22*10^3</f>
        <v>0</v>
      </c>
      <c r="H124" s="43">
        <f>LasVegas!$E$22*10^3</f>
        <v>0</v>
      </c>
      <c r="I124" s="43">
        <f>SanFrancisco!$E$22*10^3</f>
        <v>0</v>
      </c>
      <c r="J124" s="43">
        <f>Baltimore!$E$22*10^3</f>
        <v>0</v>
      </c>
      <c r="K124" s="43">
        <f>Albuquerque!$E$22*10^3</f>
        <v>0</v>
      </c>
      <c r="L124" s="43">
        <f>Seattle!$E$22*10^3</f>
        <v>0</v>
      </c>
      <c r="M124" s="43">
        <f>Chicago!$E$22*10^3</f>
        <v>0</v>
      </c>
      <c r="N124" s="43">
        <f>Boulder!$E$22*10^3</f>
        <v>0</v>
      </c>
      <c r="O124" s="43">
        <f>Minneapolis!$E$22*10^3</f>
        <v>0</v>
      </c>
      <c r="P124" s="43">
        <f>Helena!$E$22*10^3</f>
        <v>0</v>
      </c>
      <c r="Q124" s="43">
        <f>Duluth!$E$22*10^3</f>
        <v>0</v>
      </c>
      <c r="R124" s="43">
        <f>Fairbanks!$E$22*10^3</f>
        <v>0</v>
      </c>
    </row>
    <row r="125" spans="1:18" s="57" customFormat="1">
      <c r="A125" s="60"/>
      <c r="B125" s="61" t="s">
        <v>62</v>
      </c>
      <c r="C125" s="43">
        <f>Miami!$E$23*10^3</f>
        <v>0</v>
      </c>
      <c r="D125" s="43">
        <f>Houston!$E$23*10^3</f>
        <v>0</v>
      </c>
      <c r="E125" s="43">
        <f>Phoenix!$E$23*10^3</f>
        <v>0</v>
      </c>
      <c r="F125" s="43">
        <f>Atlanta!$E$23*10^3</f>
        <v>0</v>
      </c>
      <c r="G125" s="43">
        <f>LosAngeles!$E$23*10^3</f>
        <v>0</v>
      </c>
      <c r="H125" s="43">
        <f>LasVegas!$E$23*10^3</f>
        <v>0</v>
      </c>
      <c r="I125" s="43">
        <f>SanFrancisco!$E$23*10^3</f>
        <v>0</v>
      </c>
      <c r="J125" s="43">
        <f>Baltimore!$E$23*10^3</f>
        <v>0</v>
      </c>
      <c r="K125" s="43">
        <f>Albuquerque!$E$23*10^3</f>
        <v>0</v>
      </c>
      <c r="L125" s="43">
        <f>Seattle!$E$23*10^3</f>
        <v>0</v>
      </c>
      <c r="M125" s="43">
        <f>Chicago!$E$23*10^3</f>
        <v>0</v>
      </c>
      <c r="N125" s="43">
        <f>Boulder!$E$23*10^3</f>
        <v>0</v>
      </c>
      <c r="O125" s="43">
        <f>Minneapolis!$E$23*10^3</f>
        <v>0</v>
      </c>
      <c r="P125" s="43">
        <f>Helena!$E$23*10^3</f>
        <v>0</v>
      </c>
      <c r="Q125" s="43">
        <f>Duluth!$E$23*10^3</f>
        <v>0</v>
      </c>
      <c r="R125" s="43">
        <f>Fairbanks!$E$23*10^3</f>
        <v>0</v>
      </c>
    </row>
    <row r="126" spans="1:18" s="57" customFormat="1">
      <c r="A126" s="60"/>
      <c r="B126" s="61" t="s">
        <v>84</v>
      </c>
      <c r="C126" s="43">
        <f>Miami!$E$24*10^3</f>
        <v>0</v>
      </c>
      <c r="D126" s="43">
        <f>Houston!$E$24*10^3</f>
        <v>0</v>
      </c>
      <c r="E126" s="43">
        <f>Phoenix!$E$24*10^3</f>
        <v>0</v>
      </c>
      <c r="F126" s="43">
        <f>Atlanta!$E$24*10^3</f>
        <v>0</v>
      </c>
      <c r="G126" s="43">
        <f>LosAngeles!$E$24*10^3</f>
        <v>0</v>
      </c>
      <c r="H126" s="43">
        <f>LasVegas!$E$24*10^3</f>
        <v>0</v>
      </c>
      <c r="I126" s="43">
        <f>SanFrancisco!$E$24*10^3</f>
        <v>0</v>
      </c>
      <c r="J126" s="43">
        <f>Baltimore!$E$24*10^3</f>
        <v>0</v>
      </c>
      <c r="K126" s="43">
        <f>Albuquerque!$E$24*10^3</f>
        <v>0</v>
      </c>
      <c r="L126" s="43">
        <f>Seattle!$E$24*10^3</f>
        <v>0</v>
      </c>
      <c r="M126" s="43">
        <f>Chicago!$E$24*10^3</f>
        <v>0</v>
      </c>
      <c r="N126" s="43">
        <f>Boulder!$E$24*10^3</f>
        <v>0</v>
      </c>
      <c r="O126" s="43">
        <f>Minneapolis!$E$24*10^3</f>
        <v>0</v>
      </c>
      <c r="P126" s="43">
        <f>Helena!$E$24*10^3</f>
        <v>0</v>
      </c>
      <c r="Q126" s="43">
        <f>Duluth!$E$24*10^3</f>
        <v>0</v>
      </c>
      <c r="R126" s="43">
        <f>Fairbanks!$E$24*10^3</f>
        <v>0</v>
      </c>
    </row>
    <row r="127" spans="1:18" s="57" customFormat="1">
      <c r="A127" s="60"/>
      <c r="B127" s="61" t="s">
        <v>85</v>
      </c>
      <c r="C127" s="43">
        <f>Miami!$E$25*10^3</f>
        <v>0</v>
      </c>
      <c r="D127" s="43">
        <f>Houston!$E$25*10^3</f>
        <v>0</v>
      </c>
      <c r="E127" s="43">
        <f>Phoenix!$E$25*10^3</f>
        <v>0</v>
      </c>
      <c r="F127" s="43">
        <f>Atlanta!$E$25*10^3</f>
        <v>0</v>
      </c>
      <c r="G127" s="43">
        <f>LosAngeles!$E$25*10^3</f>
        <v>0</v>
      </c>
      <c r="H127" s="43">
        <f>LasVegas!$E$25*10^3</f>
        <v>0</v>
      </c>
      <c r="I127" s="43">
        <f>SanFrancisco!$E$25*10^3</f>
        <v>0</v>
      </c>
      <c r="J127" s="43">
        <f>Baltimore!$E$25*10^3</f>
        <v>0</v>
      </c>
      <c r="K127" s="43">
        <f>Albuquerque!$E$25*10^3</f>
        <v>0</v>
      </c>
      <c r="L127" s="43">
        <f>Seattle!$E$25*10^3</f>
        <v>0</v>
      </c>
      <c r="M127" s="43">
        <f>Chicago!$E$25*10^3</f>
        <v>0</v>
      </c>
      <c r="N127" s="43">
        <f>Boulder!$E$25*10^3</f>
        <v>0</v>
      </c>
      <c r="O127" s="43">
        <f>Minneapolis!$E$25*10^3</f>
        <v>0</v>
      </c>
      <c r="P127" s="43">
        <f>Helena!$E$25*10^3</f>
        <v>0</v>
      </c>
      <c r="Q127" s="43">
        <f>Duluth!$E$25*10^3</f>
        <v>0</v>
      </c>
      <c r="R127" s="43">
        <f>Fairbanks!$E$25*10^3</f>
        <v>0</v>
      </c>
    </row>
    <row r="128" spans="1:18" s="57" customFormat="1">
      <c r="A128" s="60"/>
      <c r="B128" s="61" t="s">
        <v>86</v>
      </c>
      <c r="C128" s="43">
        <f>Miami!$E$26*10^3</f>
        <v>0</v>
      </c>
      <c r="D128" s="43">
        <f>Houston!$E$26*10^3</f>
        <v>0</v>
      </c>
      <c r="E128" s="43">
        <f>Phoenix!$E$26*10^3</f>
        <v>0</v>
      </c>
      <c r="F128" s="43">
        <f>Atlanta!$E$26*10^3</f>
        <v>0</v>
      </c>
      <c r="G128" s="43">
        <f>LosAngeles!$E$26*10^3</f>
        <v>0</v>
      </c>
      <c r="H128" s="43">
        <f>LasVegas!$E$26*10^3</f>
        <v>0</v>
      </c>
      <c r="I128" s="43">
        <f>SanFrancisco!$E$26*10^3</f>
        <v>0</v>
      </c>
      <c r="J128" s="43">
        <f>Baltimore!$E$26*10^3</f>
        <v>0</v>
      </c>
      <c r="K128" s="43">
        <f>Albuquerque!$E$26*10^3</f>
        <v>0</v>
      </c>
      <c r="L128" s="43">
        <f>Seattle!$E$26*10^3</f>
        <v>0</v>
      </c>
      <c r="M128" s="43">
        <f>Chicago!$E$26*10^3</f>
        <v>0</v>
      </c>
      <c r="N128" s="43">
        <f>Boulder!$E$26*10^3</f>
        <v>0</v>
      </c>
      <c r="O128" s="43">
        <f>Minneapolis!$E$26*10^3</f>
        <v>0</v>
      </c>
      <c r="P128" s="43">
        <f>Helena!$E$26*10^3</f>
        <v>0</v>
      </c>
      <c r="Q128" s="43">
        <f>Duluth!$E$26*10^3</f>
        <v>0</v>
      </c>
      <c r="R128" s="43">
        <f>Fairbanks!$E$26*10^3</f>
        <v>0</v>
      </c>
    </row>
    <row r="129" spans="1:18" s="57" customFormat="1">
      <c r="A129" s="60"/>
      <c r="B129" s="61" t="s">
        <v>87</v>
      </c>
      <c r="C129" s="43">
        <f>Miami!$E$28*10^3</f>
        <v>0</v>
      </c>
      <c r="D129" s="43">
        <f>Houston!$E$28*10^3</f>
        <v>0</v>
      </c>
      <c r="E129" s="43">
        <f>Phoenix!$E$28*10^3</f>
        <v>0</v>
      </c>
      <c r="F129" s="43">
        <f>Atlanta!$E$28*10^3</f>
        <v>0</v>
      </c>
      <c r="G129" s="43">
        <f>LosAngeles!$E$28*10^3</f>
        <v>0</v>
      </c>
      <c r="H129" s="43">
        <f>LasVegas!$E$28*10^3</f>
        <v>0</v>
      </c>
      <c r="I129" s="43">
        <f>SanFrancisco!$E$28*10^3</f>
        <v>0</v>
      </c>
      <c r="J129" s="43">
        <f>Baltimore!$E$28*10^3</f>
        <v>0</v>
      </c>
      <c r="K129" s="43">
        <f>Albuquerque!$E$28*10^3</f>
        <v>0</v>
      </c>
      <c r="L129" s="43">
        <f>Seattle!$E$28*10^3</f>
        <v>0</v>
      </c>
      <c r="M129" s="43">
        <f>Chicago!$E$28*10^3</f>
        <v>0</v>
      </c>
      <c r="N129" s="43">
        <f>Boulder!$E$28*10^3</f>
        <v>0</v>
      </c>
      <c r="O129" s="43">
        <f>Minneapolis!$E$28*10^3</f>
        <v>0</v>
      </c>
      <c r="P129" s="43">
        <f>Helena!$E$28*10^3</f>
        <v>0</v>
      </c>
      <c r="Q129" s="43">
        <f>Duluth!$E$28*10^3</f>
        <v>0</v>
      </c>
      <c r="R129" s="43">
        <f>Fairbanks!$E$28*10^3</f>
        <v>0</v>
      </c>
    </row>
    <row r="130" spans="1:18" s="57" customFormat="1">
      <c r="A130" s="60"/>
      <c r="B130" s="58" t="s">
        <v>256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</row>
    <row r="131" spans="1:18" s="57" customFormat="1">
      <c r="A131" s="60"/>
      <c r="B131" s="61" t="s">
        <v>67</v>
      </c>
      <c r="C131" s="43">
        <f>Miami!$F$13*10^3</f>
        <v>0</v>
      </c>
      <c r="D131" s="43">
        <f>Houston!$F$13*10^3</f>
        <v>0</v>
      </c>
      <c r="E131" s="43">
        <f>Phoenix!$F$13*10^3</f>
        <v>0</v>
      </c>
      <c r="F131" s="43">
        <f>Atlanta!$F$13*10^3</f>
        <v>0</v>
      </c>
      <c r="G131" s="43">
        <f>LosAngeles!$F$13*10^3</f>
        <v>0</v>
      </c>
      <c r="H131" s="43">
        <f>LasVegas!$F$13*10^3</f>
        <v>0</v>
      </c>
      <c r="I131" s="43">
        <f>SanFrancisco!$F$13*10^3</f>
        <v>0</v>
      </c>
      <c r="J131" s="43">
        <f>Baltimore!$F$13*10^3</f>
        <v>0</v>
      </c>
      <c r="K131" s="43">
        <f>Albuquerque!$F$13*10^3</f>
        <v>0</v>
      </c>
      <c r="L131" s="43">
        <f>Seattle!$F$13*10^3</f>
        <v>0</v>
      </c>
      <c r="M131" s="43">
        <f>Chicago!$F$13*10^3</f>
        <v>0</v>
      </c>
      <c r="N131" s="43">
        <f>Boulder!$F$13*10^3</f>
        <v>0</v>
      </c>
      <c r="O131" s="43">
        <f>Minneapolis!$F$13*10^3</f>
        <v>0</v>
      </c>
      <c r="P131" s="43">
        <f>Helena!$F$13*10^3</f>
        <v>0</v>
      </c>
      <c r="Q131" s="43">
        <f>Duluth!$F$13*10^3</f>
        <v>0</v>
      </c>
      <c r="R131" s="43">
        <f>Fairbanks!$F$13*10^3</f>
        <v>0</v>
      </c>
    </row>
    <row r="132" spans="1:18" s="57" customFormat="1">
      <c r="A132" s="60"/>
      <c r="B132" s="61" t="s">
        <v>68</v>
      </c>
      <c r="C132" s="43">
        <f>Miami!$F$14*10^3</f>
        <v>0</v>
      </c>
      <c r="D132" s="43">
        <f>Houston!$F$14*10^3</f>
        <v>0</v>
      </c>
      <c r="E132" s="43">
        <f>Phoenix!$F$14*10^3</f>
        <v>0</v>
      </c>
      <c r="F132" s="43">
        <f>Atlanta!$F$14*10^3</f>
        <v>0</v>
      </c>
      <c r="G132" s="43">
        <f>LosAngeles!$F$14*10^3</f>
        <v>0</v>
      </c>
      <c r="H132" s="43">
        <f>LasVegas!$F$14*10^3</f>
        <v>0</v>
      </c>
      <c r="I132" s="43">
        <f>SanFrancisco!$F$14*10^3</f>
        <v>0</v>
      </c>
      <c r="J132" s="43">
        <f>Baltimore!$F$14*10^3</f>
        <v>0</v>
      </c>
      <c r="K132" s="43">
        <f>Albuquerque!$F$14*10^3</f>
        <v>0</v>
      </c>
      <c r="L132" s="43">
        <f>Seattle!$F$14*10^3</f>
        <v>0</v>
      </c>
      <c r="M132" s="43">
        <f>Chicago!$F$14*10^3</f>
        <v>0</v>
      </c>
      <c r="N132" s="43">
        <f>Boulder!$F$14*10^3</f>
        <v>0</v>
      </c>
      <c r="O132" s="43">
        <f>Minneapolis!$F$14*10^3</f>
        <v>0</v>
      </c>
      <c r="P132" s="43">
        <f>Helena!$F$14*10^3</f>
        <v>0</v>
      </c>
      <c r="Q132" s="43">
        <f>Duluth!$F$14*10^3</f>
        <v>0</v>
      </c>
      <c r="R132" s="43">
        <f>Fairbanks!$F$14*10^3</f>
        <v>0</v>
      </c>
    </row>
    <row r="133" spans="1:18" s="57" customFormat="1">
      <c r="A133" s="60"/>
      <c r="B133" s="61" t="s">
        <v>76</v>
      </c>
      <c r="C133" s="43">
        <f>Miami!$F$15*10^3</f>
        <v>0</v>
      </c>
      <c r="D133" s="43">
        <f>Houston!$F$15*10^3</f>
        <v>0</v>
      </c>
      <c r="E133" s="43">
        <f>Phoenix!$F$15*10^3</f>
        <v>0</v>
      </c>
      <c r="F133" s="43">
        <f>Atlanta!$F$15*10^3</f>
        <v>0</v>
      </c>
      <c r="G133" s="43">
        <f>LosAngeles!$F$15*10^3</f>
        <v>0</v>
      </c>
      <c r="H133" s="43">
        <f>LasVegas!$F$15*10^3</f>
        <v>0</v>
      </c>
      <c r="I133" s="43">
        <f>SanFrancisco!$F$15*10^3</f>
        <v>0</v>
      </c>
      <c r="J133" s="43">
        <f>Baltimore!$F$15*10^3</f>
        <v>0</v>
      </c>
      <c r="K133" s="43">
        <f>Albuquerque!$F$15*10^3</f>
        <v>0</v>
      </c>
      <c r="L133" s="43">
        <f>Seattle!$F$15*10^3</f>
        <v>0</v>
      </c>
      <c r="M133" s="43">
        <f>Chicago!$F$15*10^3</f>
        <v>0</v>
      </c>
      <c r="N133" s="43">
        <f>Boulder!$F$15*10^3</f>
        <v>0</v>
      </c>
      <c r="O133" s="43">
        <f>Minneapolis!$F$15*10^3</f>
        <v>0</v>
      </c>
      <c r="P133" s="43">
        <f>Helena!$F$15*10^3</f>
        <v>0</v>
      </c>
      <c r="Q133" s="43">
        <f>Duluth!$F$15*10^3</f>
        <v>0</v>
      </c>
      <c r="R133" s="43">
        <f>Fairbanks!$F$15*10^3</f>
        <v>0</v>
      </c>
    </row>
    <row r="134" spans="1:18" s="57" customFormat="1">
      <c r="A134" s="60"/>
      <c r="B134" s="61" t="s">
        <v>77</v>
      </c>
      <c r="C134" s="43">
        <f>Miami!$F$16*10^3</f>
        <v>0</v>
      </c>
      <c r="D134" s="43">
        <f>Houston!$F$16*10^3</f>
        <v>0</v>
      </c>
      <c r="E134" s="43">
        <f>Phoenix!$F$16*10^3</f>
        <v>0</v>
      </c>
      <c r="F134" s="43">
        <f>Atlanta!$F$16*10^3</f>
        <v>0</v>
      </c>
      <c r="G134" s="43">
        <f>LosAngeles!$F$16*10^3</f>
        <v>0</v>
      </c>
      <c r="H134" s="43">
        <f>LasVegas!$F$16*10^3</f>
        <v>0</v>
      </c>
      <c r="I134" s="43">
        <f>SanFrancisco!$F$16*10^3</f>
        <v>0</v>
      </c>
      <c r="J134" s="43">
        <f>Baltimore!$F$16*10^3</f>
        <v>0</v>
      </c>
      <c r="K134" s="43">
        <f>Albuquerque!$F$16*10^3</f>
        <v>0</v>
      </c>
      <c r="L134" s="43">
        <f>Seattle!$F$16*10^3</f>
        <v>0</v>
      </c>
      <c r="M134" s="43">
        <f>Chicago!$F$16*10^3</f>
        <v>0</v>
      </c>
      <c r="N134" s="43">
        <f>Boulder!$F$16*10^3</f>
        <v>0</v>
      </c>
      <c r="O134" s="43">
        <f>Minneapolis!$F$16*10^3</f>
        <v>0</v>
      </c>
      <c r="P134" s="43">
        <f>Helena!$F$16*10^3</f>
        <v>0</v>
      </c>
      <c r="Q134" s="43">
        <f>Duluth!$F$16*10^3</f>
        <v>0</v>
      </c>
      <c r="R134" s="43">
        <f>Fairbanks!$F$16*10^3</f>
        <v>0</v>
      </c>
    </row>
    <row r="135" spans="1:18" s="57" customFormat="1">
      <c r="A135" s="60"/>
      <c r="B135" s="61" t="s">
        <v>78</v>
      </c>
      <c r="C135" s="43">
        <f>Miami!$F$17*10^3</f>
        <v>0</v>
      </c>
      <c r="D135" s="43">
        <f>Houston!$F$17*10^3</f>
        <v>0</v>
      </c>
      <c r="E135" s="43">
        <f>Phoenix!$F$17*10^3</f>
        <v>0</v>
      </c>
      <c r="F135" s="43">
        <f>Atlanta!$F$17*10^3</f>
        <v>0</v>
      </c>
      <c r="G135" s="43">
        <f>LosAngeles!$F$17*10^3</f>
        <v>0</v>
      </c>
      <c r="H135" s="43">
        <f>LasVegas!$F$17*10^3</f>
        <v>0</v>
      </c>
      <c r="I135" s="43">
        <f>SanFrancisco!$F$17*10^3</f>
        <v>0</v>
      </c>
      <c r="J135" s="43">
        <f>Baltimore!$F$17*10^3</f>
        <v>0</v>
      </c>
      <c r="K135" s="43">
        <f>Albuquerque!$F$17*10^3</f>
        <v>0</v>
      </c>
      <c r="L135" s="43">
        <f>Seattle!$F$17*10^3</f>
        <v>0</v>
      </c>
      <c r="M135" s="43">
        <f>Chicago!$F$17*10^3</f>
        <v>0</v>
      </c>
      <c r="N135" s="43">
        <f>Boulder!$F$17*10^3</f>
        <v>0</v>
      </c>
      <c r="O135" s="43">
        <f>Minneapolis!$F$17*10^3</f>
        <v>0</v>
      </c>
      <c r="P135" s="43">
        <f>Helena!$F$17*10^3</f>
        <v>0</v>
      </c>
      <c r="Q135" s="43">
        <f>Duluth!$F$17*10^3</f>
        <v>0</v>
      </c>
      <c r="R135" s="43">
        <f>Fairbanks!$F$17*10^3</f>
        <v>0</v>
      </c>
    </row>
    <row r="136" spans="1:18" s="57" customFormat="1">
      <c r="A136" s="60"/>
      <c r="B136" s="61" t="s">
        <v>79</v>
      </c>
      <c r="C136" s="43">
        <f>Miami!$F$18*10^3</f>
        <v>0</v>
      </c>
      <c r="D136" s="43">
        <f>Houston!$F$18*10^3</f>
        <v>0</v>
      </c>
      <c r="E136" s="43">
        <f>Phoenix!$F$18*10^3</f>
        <v>0</v>
      </c>
      <c r="F136" s="43">
        <f>Atlanta!$F$18*10^3</f>
        <v>0</v>
      </c>
      <c r="G136" s="43">
        <f>LosAngeles!$F$18*10^3</f>
        <v>0</v>
      </c>
      <c r="H136" s="43">
        <f>LasVegas!$F$18*10^3</f>
        <v>0</v>
      </c>
      <c r="I136" s="43">
        <f>SanFrancisco!$F$18*10^3</f>
        <v>0</v>
      </c>
      <c r="J136" s="43">
        <f>Baltimore!$F$18*10^3</f>
        <v>0</v>
      </c>
      <c r="K136" s="43">
        <f>Albuquerque!$F$18*10^3</f>
        <v>0</v>
      </c>
      <c r="L136" s="43">
        <f>Seattle!$F$18*10^3</f>
        <v>0</v>
      </c>
      <c r="M136" s="43">
        <f>Chicago!$F$18*10^3</f>
        <v>0</v>
      </c>
      <c r="N136" s="43">
        <f>Boulder!$F$18*10^3</f>
        <v>0</v>
      </c>
      <c r="O136" s="43">
        <f>Minneapolis!$F$18*10^3</f>
        <v>0</v>
      </c>
      <c r="P136" s="43">
        <f>Helena!$F$18*10^3</f>
        <v>0</v>
      </c>
      <c r="Q136" s="43">
        <f>Duluth!$F$18*10^3</f>
        <v>0</v>
      </c>
      <c r="R136" s="43">
        <f>Fairbanks!$F$18*10^3</f>
        <v>0</v>
      </c>
    </row>
    <row r="137" spans="1:18" s="57" customFormat="1">
      <c r="A137" s="60"/>
      <c r="B137" s="61" t="s">
        <v>80</v>
      </c>
      <c r="C137" s="43">
        <f>Miami!$F$19*10^3</f>
        <v>0</v>
      </c>
      <c r="D137" s="43">
        <f>Houston!$F$19*10^3</f>
        <v>0</v>
      </c>
      <c r="E137" s="43">
        <f>Phoenix!$F$19*10^3</f>
        <v>0</v>
      </c>
      <c r="F137" s="43">
        <f>Atlanta!$F$19*10^3</f>
        <v>0</v>
      </c>
      <c r="G137" s="43">
        <f>LosAngeles!$F$19*10^3</f>
        <v>0</v>
      </c>
      <c r="H137" s="43">
        <f>LasVegas!$F$19*10^3</f>
        <v>0</v>
      </c>
      <c r="I137" s="43">
        <f>SanFrancisco!$F$19*10^3</f>
        <v>0</v>
      </c>
      <c r="J137" s="43">
        <f>Baltimore!$F$19*10^3</f>
        <v>0</v>
      </c>
      <c r="K137" s="43">
        <f>Albuquerque!$F$19*10^3</f>
        <v>0</v>
      </c>
      <c r="L137" s="43">
        <f>Seattle!$F$19*10^3</f>
        <v>0</v>
      </c>
      <c r="M137" s="43">
        <f>Chicago!$F$19*10^3</f>
        <v>0</v>
      </c>
      <c r="N137" s="43">
        <f>Boulder!$F$19*10^3</f>
        <v>0</v>
      </c>
      <c r="O137" s="43">
        <f>Minneapolis!$F$19*10^3</f>
        <v>0</v>
      </c>
      <c r="P137" s="43">
        <f>Helena!$F$19*10^3</f>
        <v>0</v>
      </c>
      <c r="Q137" s="43">
        <f>Duluth!$F$19*10^3</f>
        <v>0</v>
      </c>
      <c r="R137" s="43">
        <f>Fairbanks!$F$19*10^3</f>
        <v>0</v>
      </c>
    </row>
    <row r="138" spans="1:18" s="57" customFormat="1">
      <c r="A138" s="60"/>
      <c r="B138" s="61" t="s">
        <v>81</v>
      </c>
      <c r="C138" s="43">
        <f>Miami!$F$20*10^3</f>
        <v>0</v>
      </c>
      <c r="D138" s="43">
        <f>Houston!$F$20*10^3</f>
        <v>0</v>
      </c>
      <c r="E138" s="43">
        <f>Phoenix!$F$20*10^3</f>
        <v>0</v>
      </c>
      <c r="F138" s="43">
        <f>Atlanta!$F$20*10^3</f>
        <v>0</v>
      </c>
      <c r="G138" s="43">
        <f>LosAngeles!$F$20*10^3</f>
        <v>0</v>
      </c>
      <c r="H138" s="43">
        <f>LasVegas!$F$20*10^3</f>
        <v>0</v>
      </c>
      <c r="I138" s="43">
        <f>SanFrancisco!$F$20*10^3</f>
        <v>0</v>
      </c>
      <c r="J138" s="43">
        <f>Baltimore!$F$20*10^3</f>
        <v>0</v>
      </c>
      <c r="K138" s="43">
        <f>Albuquerque!$F$20*10^3</f>
        <v>0</v>
      </c>
      <c r="L138" s="43">
        <f>Seattle!$F$20*10^3</f>
        <v>0</v>
      </c>
      <c r="M138" s="43">
        <f>Chicago!$F$20*10^3</f>
        <v>0</v>
      </c>
      <c r="N138" s="43">
        <f>Boulder!$F$20*10^3</f>
        <v>0</v>
      </c>
      <c r="O138" s="43">
        <f>Minneapolis!$F$20*10^3</f>
        <v>0</v>
      </c>
      <c r="P138" s="43">
        <f>Helena!$F$20*10^3</f>
        <v>0</v>
      </c>
      <c r="Q138" s="43">
        <f>Duluth!$F$20*10^3</f>
        <v>0</v>
      </c>
      <c r="R138" s="43">
        <f>Fairbanks!$F$20*10^3</f>
        <v>0</v>
      </c>
    </row>
    <row r="139" spans="1:18" s="57" customFormat="1">
      <c r="A139" s="60"/>
      <c r="B139" s="61" t="s">
        <v>82</v>
      </c>
      <c r="C139" s="43">
        <f>Miami!$F$21*10^3</f>
        <v>0</v>
      </c>
      <c r="D139" s="43">
        <f>Houston!$F$21*10^3</f>
        <v>0</v>
      </c>
      <c r="E139" s="43">
        <f>Phoenix!$F$21*10^3</f>
        <v>0</v>
      </c>
      <c r="F139" s="43">
        <f>Atlanta!$F$21*10^3</f>
        <v>0</v>
      </c>
      <c r="G139" s="43">
        <f>LosAngeles!$F$21*10^3</f>
        <v>0</v>
      </c>
      <c r="H139" s="43">
        <f>LasVegas!$F$21*10^3</f>
        <v>0</v>
      </c>
      <c r="I139" s="43">
        <f>SanFrancisco!$F$21*10^3</f>
        <v>0</v>
      </c>
      <c r="J139" s="43">
        <f>Baltimore!$F$21*10^3</f>
        <v>0</v>
      </c>
      <c r="K139" s="43">
        <f>Albuquerque!$F$21*10^3</f>
        <v>0</v>
      </c>
      <c r="L139" s="43">
        <f>Seattle!$F$21*10^3</f>
        <v>0</v>
      </c>
      <c r="M139" s="43">
        <f>Chicago!$F$21*10^3</f>
        <v>0</v>
      </c>
      <c r="N139" s="43">
        <f>Boulder!$F$21*10^3</f>
        <v>0</v>
      </c>
      <c r="O139" s="43">
        <f>Minneapolis!$F$21*10^3</f>
        <v>0</v>
      </c>
      <c r="P139" s="43">
        <f>Helena!$F$21*10^3</f>
        <v>0</v>
      </c>
      <c r="Q139" s="43">
        <f>Duluth!$F$21*10^3</f>
        <v>0</v>
      </c>
      <c r="R139" s="43">
        <f>Fairbanks!$F$21*10^3</f>
        <v>0</v>
      </c>
    </row>
    <row r="140" spans="1:18" s="57" customFormat="1">
      <c r="A140" s="60"/>
      <c r="B140" s="61" t="s">
        <v>83</v>
      </c>
      <c r="C140" s="43">
        <f>Miami!$F$22*10^3</f>
        <v>0</v>
      </c>
      <c r="D140" s="43">
        <f>Houston!$F$22*10^3</f>
        <v>0</v>
      </c>
      <c r="E140" s="43">
        <f>Phoenix!$F$22*10^3</f>
        <v>0</v>
      </c>
      <c r="F140" s="43">
        <f>Atlanta!$F$22*10^3</f>
        <v>0</v>
      </c>
      <c r="G140" s="43">
        <f>LosAngeles!$F$22*10^3</f>
        <v>0</v>
      </c>
      <c r="H140" s="43">
        <f>LasVegas!$F$22*10^3</f>
        <v>0</v>
      </c>
      <c r="I140" s="43">
        <f>SanFrancisco!$F$22*10^3</f>
        <v>0</v>
      </c>
      <c r="J140" s="43">
        <f>Baltimore!$F$22*10^3</f>
        <v>0</v>
      </c>
      <c r="K140" s="43">
        <f>Albuquerque!$F$22*10^3</f>
        <v>0</v>
      </c>
      <c r="L140" s="43">
        <f>Seattle!$F$22*10^3</f>
        <v>0</v>
      </c>
      <c r="M140" s="43">
        <f>Chicago!$F$22*10^3</f>
        <v>0</v>
      </c>
      <c r="N140" s="43">
        <f>Boulder!$F$22*10^3</f>
        <v>0</v>
      </c>
      <c r="O140" s="43">
        <f>Minneapolis!$F$22*10^3</f>
        <v>0</v>
      </c>
      <c r="P140" s="43">
        <f>Helena!$F$22*10^3</f>
        <v>0</v>
      </c>
      <c r="Q140" s="43">
        <f>Duluth!$F$22*10^3</f>
        <v>0</v>
      </c>
      <c r="R140" s="43">
        <f>Fairbanks!$F$22*10^3</f>
        <v>0</v>
      </c>
    </row>
    <row r="141" spans="1:18" s="57" customFormat="1">
      <c r="A141" s="60"/>
      <c r="B141" s="61" t="s">
        <v>62</v>
      </c>
      <c r="C141" s="43">
        <f>Miami!$F$23*10^3</f>
        <v>0</v>
      </c>
      <c r="D141" s="43">
        <f>Houston!$F$23*10^3</f>
        <v>0</v>
      </c>
      <c r="E141" s="43">
        <f>Phoenix!$F$23*10^3</f>
        <v>0</v>
      </c>
      <c r="F141" s="43">
        <f>Atlanta!$F$23*10^3</f>
        <v>0</v>
      </c>
      <c r="G141" s="43">
        <f>LosAngeles!$F$23*10^3</f>
        <v>0</v>
      </c>
      <c r="H141" s="43">
        <f>LasVegas!$F$23*10^3</f>
        <v>0</v>
      </c>
      <c r="I141" s="43">
        <f>SanFrancisco!$F$23*10^3</f>
        <v>0</v>
      </c>
      <c r="J141" s="43">
        <f>Baltimore!$F$23*10^3</f>
        <v>0</v>
      </c>
      <c r="K141" s="43">
        <f>Albuquerque!$F$23*10^3</f>
        <v>0</v>
      </c>
      <c r="L141" s="43">
        <f>Seattle!$F$23*10^3</f>
        <v>0</v>
      </c>
      <c r="M141" s="43">
        <f>Chicago!$F$23*10^3</f>
        <v>0</v>
      </c>
      <c r="N141" s="43">
        <f>Boulder!$F$23*10^3</f>
        <v>0</v>
      </c>
      <c r="O141" s="43">
        <f>Minneapolis!$F$23*10^3</f>
        <v>0</v>
      </c>
      <c r="P141" s="43">
        <f>Helena!$F$23*10^3</f>
        <v>0</v>
      </c>
      <c r="Q141" s="43">
        <f>Duluth!$F$23*10^3</f>
        <v>0</v>
      </c>
      <c r="R141" s="43">
        <f>Fairbanks!$F$23*10^3</f>
        <v>0</v>
      </c>
    </row>
    <row r="142" spans="1:18" s="57" customFormat="1">
      <c r="A142" s="60"/>
      <c r="B142" s="61" t="s">
        <v>84</v>
      </c>
      <c r="C142" s="43">
        <f>Miami!$F$24*10^3</f>
        <v>0</v>
      </c>
      <c r="D142" s="43">
        <f>Houston!$F$24*10^3</f>
        <v>0</v>
      </c>
      <c r="E142" s="43">
        <f>Phoenix!$F$24*10^3</f>
        <v>0</v>
      </c>
      <c r="F142" s="43">
        <f>Atlanta!$F$24*10^3</f>
        <v>0</v>
      </c>
      <c r="G142" s="43">
        <f>LosAngeles!$F$24*10^3</f>
        <v>0</v>
      </c>
      <c r="H142" s="43">
        <f>LasVegas!$F$24*10^3</f>
        <v>0</v>
      </c>
      <c r="I142" s="43">
        <f>SanFrancisco!$F$24*10^3</f>
        <v>0</v>
      </c>
      <c r="J142" s="43">
        <f>Baltimore!$F$24*10^3</f>
        <v>0</v>
      </c>
      <c r="K142" s="43">
        <f>Albuquerque!$F$24*10^3</f>
        <v>0</v>
      </c>
      <c r="L142" s="43">
        <f>Seattle!$F$24*10^3</f>
        <v>0</v>
      </c>
      <c r="M142" s="43">
        <f>Chicago!$F$24*10^3</f>
        <v>0</v>
      </c>
      <c r="N142" s="43">
        <f>Boulder!$F$24*10^3</f>
        <v>0</v>
      </c>
      <c r="O142" s="43">
        <f>Minneapolis!$F$24*10^3</f>
        <v>0</v>
      </c>
      <c r="P142" s="43">
        <f>Helena!$F$24*10^3</f>
        <v>0</v>
      </c>
      <c r="Q142" s="43">
        <f>Duluth!$F$24*10^3</f>
        <v>0</v>
      </c>
      <c r="R142" s="43">
        <f>Fairbanks!$F$24*10^3</f>
        <v>0</v>
      </c>
    </row>
    <row r="143" spans="1:18" s="57" customFormat="1">
      <c r="A143" s="60"/>
      <c r="B143" s="61" t="s">
        <v>85</v>
      </c>
      <c r="C143" s="43">
        <f>Miami!$F$25*10^3</f>
        <v>0</v>
      </c>
      <c r="D143" s="43">
        <f>Houston!$F$25*10^3</f>
        <v>0</v>
      </c>
      <c r="E143" s="43">
        <f>Phoenix!$F$25*10^3</f>
        <v>0</v>
      </c>
      <c r="F143" s="43">
        <f>Atlanta!$F$25*10^3</f>
        <v>0</v>
      </c>
      <c r="G143" s="43">
        <f>LosAngeles!$F$25*10^3</f>
        <v>0</v>
      </c>
      <c r="H143" s="43">
        <f>LasVegas!$F$25*10^3</f>
        <v>0</v>
      </c>
      <c r="I143" s="43">
        <f>SanFrancisco!$F$25*10^3</f>
        <v>0</v>
      </c>
      <c r="J143" s="43">
        <f>Baltimore!$F$25*10^3</f>
        <v>0</v>
      </c>
      <c r="K143" s="43">
        <f>Albuquerque!$F$25*10^3</f>
        <v>0</v>
      </c>
      <c r="L143" s="43">
        <f>Seattle!$F$25*10^3</f>
        <v>0</v>
      </c>
      <c r="M143" s="43">
        <f>Chicago!$F$25*10^3</f>
        <v>0</v>
      </c>
      <c r="N143" s="43">
        <f>Boulder!$F$25*10^3</f>
        <v>0</v>
      </c>
      <c r="O143" s="43">
        <f>Minneapolis!$F$25*10^3</f>
        <v>0</v>
      </c>
      <c r="P143" s="43">
        <f>Helena!$F$25*10^3</f>
        <v>0</v>
      </c>
      <c r="Q143" s="43">
        <f>Duluth!$F$25*10^3</f>
        <v>0</v>
      </c>
      <c r="R143" s="43">
        <f>Fairbanks!$F$25*10^3</f>
        <v>0</v>
      </c>
    </row>
    <row r="144" spans="1:18" s="57" customFormat="1">
      <c r="A144" s="60"/>
      <c r="B144" s="61" t="s">
        <v>86</v>
      </c>
      <c r="C144" s="43">
        <f>Miami!$F$26*10^3</f>
        <v>0</v>
      </c>
      <c r="D144" s="43">
        <f>Houston!$F$26*10^3</f>
        <v>0</v>
      </c>
      <c r="E144" s="43">
        <f>Phoenix!$F$26*10^3</f>
        <v>0</v>
      </c>
      <c r="F144" s="43">
        <f>Atlanta!$F$26*10^3</f>
        <v>0</v>
      </c>
      <c r="G144" s="43">
        <f>LosAngeles!$F$26*10^3</f>
        <v>0</v>
      </c>
      <c r="H144" s="43">
        <f>LasVegas!$F$26*10^3</f>
        <v>0</v>
      </c>
      <c r="I144" s="43">
        <f>SanFrancisco!$F$26*10^3</f>
        <v>0</v>
      </c>
      <c r="J144" s="43">
        <f>Baltimore!$F$26*10^3</f>
        <v>0</v>
      </c>
      <c r="K144" s="43">
        <f>Albuquerque!$F$26*10^3</f>
        <v>0</v>
      </c>
      <c r="L144" s="43">
        <f>Seattle!$F$26*10^3</f>
        <v>0</v>
      </c>
      <c r="M144" s="43">
        <f>Chicago!$F$26*10^3</f>
        <v>0</v>
      </c>
      <c r="N144" s="43">
        <f>Boulder!$F$26*10^3</f>
        <v>0</v>
      </c>
      <c r="O144" s="43">
        <f>Minneapolis!$F$26*10^3</f>
        <v>0</v>
      </c>
      <c r="P144" s="43">
        <f>Helena!$F$26*10^3</f>
        <v>0</v>
      </c>
      <c r="Q144" s="43">
        <f>Duluth!$F$26*10^3</f>
        <v>0</v>
      </c>
      <c r="R144" s="43">
        <f>Fairbanks!$F$26*10^3</f>
        <v>0</v>
      </c>
    </row>
    <row r="145" spans="1:18" s="57" customFormat="1">
      <c r="A145" s="60"/>
      <c r="B145" s="61" t="s">
        <v>87</v>
      </c>
      <c r="C145" s="43">
        <f>Miami!$F$28*10^3</f>
        <v>0</v>
      </c>
      <c r="D145" s="43">
        <f>Houston!$F$28*10^3</f>
        <v>0</v>
      </c>
      <c r="E145" s="43">
        <f>Phoenix!$F$28*10^3</f>
        <v>0</v>
      </c>
      <c r="F145" s="43">
        <f>Atlanta!$F$28*10^3</f>
        <v>0</v>
      </c>
      <c r="G145" s="43">
        <f>LosAngeles!$F$28*10^3</f>
        <v>0</v>
      </c>
      <c r="H145" s="43">
        <f>LasVegas!$F$28*10^3</f>
        <v>0</v>
      </c>
      <c r="I145" s="43">
        <f>SanFrancisco!$F$28*10^3</f>
        <v>0</v>
      </c>
      <c r="J145" s="43">
        <f>Baltimore!$F$28*10^3</f>
        <v>0</v>
      </c>
      <c r="K145" s="43">
        <f>Albuquerque!$F$28*10^3</f>
        <v>0</v>
      </c>
      <c r="L145" s="43">
        <f>Seattle!$F$28*10^3</f>
        <v>0</v>
      </c>
      <c r="M145" s="43">
        <f>Chicago!$F$28*10^3</f>
        <v>0</v>
      </c>
      <c r="N145" s="43">
        <f>Boulder!$F$28*10^3</f>
        <v>0</v>
      </c>
      <c r="O145" s="43">
        <f>Minneapolis!$F$28*10^3</f>
        <v>0</v>
      </c>
      <c r="P145" s="43">
        <f>Helena!$F$28*10^3</f>
        <v>0</v>
      </c>
      <c r="Q145" s="43">
        <f>Duluth!$F$28*10^3</f>
        <v>0</v>
      </c>
      <c r="R145" s="43">
        <f>Fairbanks!$F$28*10^3</f>
        <v>0</v>
      </c>
    </row>
    <row r="146" spans="1:18" s="57" customFormat="1">
      <c r="A146" s="60"/>
      <c r="B146" s="58" t="s">
        <v>257</v>
      </c>
      <c r="C146" s="87">
        <f>Miami!$B$2*10^3</f>
        <v>5806810</v>
      </c>
      <c r="D146" s="87">
        <f>Houston!$B$2*10^3</f>
        <v>5940880</v>
      </c>
      <c r="E146" s="87">
        <f>Phoenix!$B$2*10^3</f>
        <v>5784610</v>
      </c>
      <c r="F146" s="87">
        <f>Atlanta!$B$2*10^3</f>
        <v>6078430</v>
      </c>
      <c r="G146" s="87">
        <f>LosAngeles!$B$2*10^3</f>
        <v>4695390</v>
      </c>
      <c r="H146" s="87">
        <f>LasVegas!$B$2*10^3</f>
        <v>5660030</v>
      </c>
      <c r="I146" s="87">
        <f>SanFrancisco!$B$2*10^3</f>
        <v>5047940</v>
      </c>
      <c r="J146" s="87">
        <f>Baltimore!$B$2*10^3</f>
        <v>6838140</v>
      </c>
      <c r="K146" s="87">
        <f>Albuquerque!$B$2*10^3</f>
        <v>5874010</v>
      </c>
      <c r="L146" s="87">
        <f>Seattle!$B$2*10^3</f>
        <v>5990360</v>
      </c>
      <c r="M146" s="87">
        <f>Chicago!$B$2*10^3</f>
        <v>6809280</v>
      </c>
      <c r="N146" s="87">
        <f>Boulder!$B$2*10^3</f>
        <v>5966280</v>
      </c>
      <c r="O146" s="87">
        <f>Minneapolis!$B$2*10^3</f>
        <v>7509160</v>
      </c>
      <c r="P146" s="87">
        <f>Helena!$B$2*10^3</f>
        <v>6582210</v>
      </c>
      <c r="Q146" s="87">
        <f>Duluth!$B$2*10^3</f>
        <v>7989380</v>
      </c>
      <c r="R146" s="87">
        <f>Fairbanks!$B$2*10^3</f>
        <v>11795580</v>
      </c>
    </row>
    <row r="147" spans="1:18" s="57" customFormat="1">
      <c r="A147" s="58" t="s">
        <v>88</v>
      </c>
      <c r="B147" s="5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 spans="1:18" s="57" customFormat="1">
      <c r="A148" s="60"/>
      <c r="B148" s="58" t="s">
        <v>264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spans="1:18" s="57" customFormat="1">
      <c r="A149" s="60"/>
      <c r="B149" s="61" t="s">
        <v>183</v>
      </c>
      <c r="C149" s="42">
        <f>(Miami!$B$13*10^3)/Miami!$B$8</f>
        <v>0</v>
      </c>
      <c r="D149" s="42">
        <f>(Houston!$B$13*10^3)/Houston!$B$8</f>
        <v>0</v>
      </c>
      <c r="E149" s="42">
        <f>(Phoenix!$B$13*10^3)/Phoenix!$B$8</f>
        <v>0</v>
      </c>
      <c r="F149" s="42">
        <f>(Atlanta!$B$13*10^3)/Atlanta!$B$8</f>
        <v>0</v>
      </c>
      <c r="G149" s="42">
        <f>(LosAngeles!$B$13*10^3)/LosAngeles!$B$8</f>
        <v>0</v>
      </c>
      <c r="H149" s="42">
        <f>(LasVegas!$B$13*10^3)/LasVegas!$B$8</f>
        <v>0</v>
      </c>
      <c r="I149" s="42">
        <f>(SanFrancisco!$B$13*10^3)/SanFrancisco!$B$8</f>
        <v>0</v>
      </c>
      <c r="J149" s="42">
        <f>(Baltimore!$B$13*10^3)/Baltimore!$B$8</f>
        <v>0</v>
      </c>
      <c r="K149" s="42">
        <f>(Albuquerque!$B$13*10^3)/Albuquerque!$B$8</f>
        <v>0</v>
      </c>
      <c r="L149" s="42">
        <f>(Seattle!$B$13*10^3)/Seattle!$B$8</f>
        <v>0</v>
      </c>
      <c r="M149" s="42">
        <f>(Chicago!$B$13*10^3)/Chicago!$B$8</f>
        <v>0</v>
      </c>
      <c r="N149" s="42">
        <f>(Boulder!$B$13*10^3)/Boulder!$B$8</f>
        <v>0</v>
      </c>
      <c r="O149" s="42">
        <f>(Minneapolis!$B$13*10^3)/Minneapolis!$B$8</f>
        <v>0</v>
      </c>
      <c r="P149" s="42">
        <f>(Helena!$B$13*10^3)/Helena!$B$8</f>
        <v>0</v>
      </c>
      <c r="Q149" s="42">
        <f>(Duluth!$B$13*10^3)/Duluth!$B$8</f>
        <v>0</v>
      </c>
      <c r="R149" s="42">
        <f>(Fairbanks!$B$13*10^3)/Fairbanks!$B$8</f>
        <v>0</v>
      </c>
    </row>
    <row r="150" spans="1:18" s="57" customFormat="1">
      <c r="A150" s="60"/>
      <c r="B150" s="61" t="s">
        <v>184</v>
      </c>
      <c r="C150" s="42">
        <f>(Miami!$B$14*10^3)/Miami!$B$8</f>
        <v>276.56964051811963</v>
      </c>
      <c r="D150" s="42">
        <f>(Houston!$B$14*10^3)/Houston!$B$8</f>
        <v>212.2223839324698</v>
      </c>
      <c r="E150" s="42">
        <f>(Phoenix!$B$14*10^3)/Phoenix!$B$8</f>
        <v>208.08179304322516</v>
      </c>
      <c r="F150" s="42">
        <f>(Atlanta!$B$14*10^3)/Atlanta!$B$8</f>
        <v>132.20055304904673</v>
      </c>
      <c r="G150" s="42">
        <f>(LosAngeles!$B$14*10^3)/LosAngeles!$B$8</f>
        <v>78.89681269102023</v>
      </c>
      <c r="H150" s="42">
        <f>(LasVegas!$B$14*10^3)/LasVegas!$B$8</f>
        <v>143.21496143210595</v>
      </c>
      <c r="I150" s="42">
        <f>(SanFrancisco!$B$14*10^3)/SanFrancisco!$B$8</f>
        <v>36.229078736719543</v>
      </c>
      <c r="J150" s="42">
        <f>(Baltimore!$B$14*10^3)/Baltimore!$B$8</f>
        <v>97.11977878038131</v>
      </c>
      <c r="K150" s="42">
        <f>(Albuquerque!$B$14*10^3)/Albuquerque!$B$8</f>
        <v>66.949497889681268</v>
      </c>
      <c r="L150" s="42">
        <f>(Seattle!$B$14*10^3)/Seattle!$B$8</f>
        <v>23.724348711977878</v>
      </c>
      <c r="M150" s="42">
        <f>(Chicago!$B$14*10^3)/Chicago!$B$8</f>
        <v>55.731334594673264</v>
      </c>
      <c r="N150" s="42">
        <f>(Boulder!$B$14*10^3)/Boulder!$B$8</f>
        <v>34.388007568039583</v>
      </c>
      <c r="O150" s="42">
        <f>(Minneapolis!$B$14*10^3)/Minneapolis!$B$8</f>
        <v>42.677921699898121</v>
      </c>
      <c r="P150" s="42">
        <f>(Helena!$B$14*10^3)/Helena!$B$8</f>
        <v>19.313054868287004</v>
      </c>
      <c r="Q150" s="42">
        <f>(Duluth!$B$14*10^3)/Duluth!$B$8</f>
        <v>16.73846601659147</v>
      </c>
      <c r="R150" s="42">
        <f>(Fairbanks!$B$14*10^3)/Fairbanks!$B$8</f>
        <v>8.422354824625236</v>
      </c>
    </row>
    <row r="151" spans="1:18" s="57" customFormat="1">
      <c r="A151" s="60"/>
      <c r="B151" s="61" t="s">
        <v>185</v>
      </c>
      <c r="C151" s="42">
        <f>(Miami!$B$15*10^3)/Miami!$B$8</f>
        <v>269.37418134187163</v>
      </c>
      <c r="D151" s="42">
        <f>(Houston!$B$15*10^3)/Houston!$B$8</f>
        <v>269.37418134187163</v>
      </c>
      <c r="E151" s="42">
        <f>(Phoenix!$B$15*10^3)/Phoenix!$B$8</f>
        <v>269.37418134187163</v>
      </c>
      <c r="F151" s="42">
        <f>(Atlanta!$B$15*10^3)/Atlanta!$B$8</f>
        <v>269.37418134187163</v>
      </c>
      <c r="G151" s="42">
        <f>(LosAngeles!$B$15*10^3)/LosAngeles!$B$8</f>
        <v>269.37418134187163</v>
      </c>
      <c r="H151" s="42">
        <f>(LasVegas!$B$15*10^3)/LasVegas!$B$8</f>
        <v>269.37418134187163</v>
      </c>
      <c r="I151" s="42">
        <f>(SanFrancisco!$B$15*10^3)/SanFrancisco!$B$8</f>
        <v>269.37418134187163</v>
      </c>
      <c r="J151" s="42">
        <f>(Baltimore!$B$15*10^3)/Baltimore!$B$8</f>
        <v>269.37418134187163</v>
      </c>
      <c r="K151" s="42">
        <f>(Albuquerque!$B$15*10^3)/Albuquerque!$B$8</f>
        <v>269.37418134187163</v>
      </c>
      <c r="L151" s="42">
        <f>(Seattle!$B$15*10^3)/Seattle!$B$8</f>
        <v>269.37418134187163</v>
      </c>
      <c r="M151" s="42">
        <f>(Chicago!$B$15*10^3)/Chicago!$B$8</f>
        <v>269.37418134187163</v>
      </c>
      <c r="N151" s="42">
        <f>(Boulder!$B$15*10^3)/Boulder!$B$8</f>
        <v>269.37418134187163</v>
      </c>
      <c r="O151" s="42">
        <f>(Minneapolis!$B$15*10^3)/Minneapolis!$B$8</f>
        <v>269.37418134187163</v>
      </c>
      <c r="P151" s="42">
        <f>(Helena!$B$15*10^3)/Helena!$B$8</f>
        <v>269.37418134187163</v>
      </c>
      <c r="Q151" s="42">
        <f>(Duluth!$B$15*10^3)/Duluth!$B$8</f>
        <v>269.37418134187163</v>
      </c>
      <c r="R151" s="42">
        <f>(Fairbanks!$B$15*10^3)/Fairbanks!$B$8</f>
        <v>269.37418134187163</v>
      </c>
    </row>
    <row r="152" spans="1:18" s="57" customFormat="1">
      <c r="A152" s="60"/>
      <c r="B152" s="61" t="s">
        <v>186</v>
      </c>
      <c r="C152" s="42">
        <f>(Miami!$B$16*10^3)/Miami!$B$8</f>
        <v>18.023577354096929</v>
      </c>
      <c r="D152" s="42">
        <f>(Houston!$B$16*10^3)/Houston!$B$8</f>
        <v>18.016300392955902</v>
      </c>
      <c r="E152" s="42">
        <f>(Phoenix!$B$16*10^3)/Phoenix!$B$8</f>
        <v>18.013389608499491</v>
      </c>
      <c r="F152" s="42">
        <f>(Atlanta!$B$16*10^3)/Atlanta!$B$8</f>
        <v>18.01047882404308</v>
      </c>
      <c r="G152" s="42">
        <f>(LosAngeles!$B$16*10^3)/LosAngeles!$B$8</f>
        <v>17.997380293989231</v>
      </c>
      <c r="H152" s="42">
        <f>(LasVegas!$B$16*10^3)/LasVegas!$B$8</f>
        <v>17.993014117304615</v>
      </c>
      <c r="I152" s="42">
        <f>(SanFrancisco!$B$16*10^3)/SanFrancisco!$B$8</f>
        <v>18.001746470673847</v>
      </c>
      <c r="J152" s="42">
        <f>(Baltimore!$B$16*10^3)/Baltimore!$B$8</f>
        <v>17.991558725076409</v>
      </c>
      <c r="K152" s="42">
        <f>(Albuquerque!$B$16*10^3)/Albuquerque!$B$8</f>
        <v>17.997380293989231</v>
      </c>
      <c r="L152" s="42">
        <f>(Seattle!$B$16*10^3)/Seattle!$B$8</f>
        <v>17.962450880512296</v>
      </c>
      <c r="M152" s="42">
        <f>(Chicago!$B$16*10^3)/Chicago!$B$8</f>
        <v>17.99446950953282</v>
      </c>
      <c r="N152" s="42">
        <f>(Boulder!$B$16*10^3)/Boulder!$B$8</f>
        <v>17.984281763935382</v>
      </c>
      <c r="O152" s="42">
        <f>(Minneapolis!$B$16*10^3)/Minneapolis!$B$8</f>
        <v>17.982826371707176</v>
      </c>
      <c r="P152" s="42">
        <f>(Helena!$B$16*10^3)/Helena!$B$8</f>
        <v>17.97846019502256</v>
      </c>
      <c r="Q152" s="42">
        <f>(Duluth!$B$16*10^3)/Duluth!$B$8</f>
        <v>17.968272449425122</v>
      </c>
      <c r="R152" s="42">
        <f>(Fairbanks!$B$16*10^3)/Fairbanks!$B$8</f>
        <v>17.857662640081504</v>
      </c>
    </row>
    <row r="153" spans="1:18" s="57" customFormat="1">
      <c r="A153" s="60"/>
      <c r="B153" s="61" t="s">
        <v>187</v>
      </c>
      <c r="C153" s="42">
        <f>(Miami!$B$17*10^3)/Miami!$B$8</f>
        <v>179.04671809052539</v>
      </c>
      <c r="D153" s="42">
        <f>(Houston!$B$17*10^3)/Houston!$B$8</f>
        <v>179.04671809052539</v>
      </c>
      <c r="E153" s="42">
        <f>(Phoenix!$B$17*10^3)/Phoenix!$B$8</f>
        <v>179.04671809052539</v>
      </c>
      <c r="F153" s="42">
        <f>(Atlanta!$B$17*10^3)/Atlanta!$B$8</f>
        <v>179.04671809052539</v>
      </c>
      <c r="G153" s="42">
        <f>(LosAngeles!$B$17*10^3)/LosAngeles!$B$8</f>
        <v>179.04671809052539</v>
      </c>
      <c r="H153" s="42">
        <f>(LasVegas!$B$17*10^3)/LasVegas!$B$8</f>
        <v>179.04671809052539</v>
      </c>
      <c r="I153" s="42">
        <f>(SanFrancisco!$B$17*10^3)/SanFrancisco!$B$8</f>
        <v>179.04671809052539</v>
      </c>
      <c r="J153" s="42">
        <f>(Baltimore!$B$17*10^3)/Baltimore!$B$8</f>
        <v>179.04671809052539</v>
      </c>
      <c r="K153" s="42">
        <f>(Albuquerque!$B$17*10^3)/Albuquerque!$B$8</f>
        <v>179.04671809052539</v>
      </c>
      <c r="L153" s="42">
        <f>(Seattle!$B$17*10^3)/Seattle!$B$8</f>
        <v>179.04671809052539</v>
      </c>
      <c r="M153" s="42">
        <f>(Chicago!$B$17*10^3)/Chicago!$B$8</f>
        <v>179.04671809052539</v>
      </c>
      <c r="N153" s="42">
        <f>(Boulder!$B$17*10^3)/Boulder!$B$8</f>
        <v>179.04671809052539</v>
      </c>
      <c r="O153" s="42">
        <f>(Minneapolis!$B$17*10^3)/Minneapolis!$B$8</f>
        <v>179.04671809052539</v>
      </c>
      <c r="P153" s="42">
        <f>(Helena!$B$17*10^3)/Helena!$B$8</f>
        <v>179.04671809052539</v>
      </c>
      <c r="Q153" s="42">
        <f>(Duluth!$B$17*10^3)/Duluth!$B$8</f>
        <v>179.04671809052539</v>
      </c>
      <c r="R153" s="42">
        <f>(Fairbanks!$B$17*10^3)/Fairbanks!$B$8</f>
        <v>179.04671809052539</v>
      </c>
    </row>
    <row r="154" spans="1:18" s="57" customFormat="1">
      <c r="A154" s="60"/>
      <c r="B154" s="61" t="s">
        <v>188</v>
      </c>
      <c r="C154" s="42">
        <f>(Miami!$B$18*10^3)/Miami!$B$8</f>
        <v>0</v>
      </c>
      <c r="D154" s="42">
        <f>(Houston!$B$18*10^3)/Houston!$B$8</f>
        <v>0</v>
      </c>
      <c r="E154" s="42">
        <f>(Phoenix!$B$18*10^3)/Phoenix!$B$8</f>
        <v>0</v>
      </c>
      <c r="F154" s="42">
        <f>(Atlanta!$B$18*10^3)/Atlanta!$B$8</f>
        <v>0</v>
      </c>
      <c r="G154" s="42">
        <f>(LosAngeles!$B$18*10^3)/LosAngeles!$B$8</f>
        <v>0</v>
      </c>
      <c r="H154" s="42">
        <f>(LasVegas!$B$18*10^3)/LasVegas!$B$8</f>
        <v>0</v>
      </c>
      <c r="I154" s="42">
        <f>(SanFrancisco!$B$18*10^3)/SanFrancisco!$B$8</f>
        <v>0</v>
      </c>
      <c r="J154" s="42">
        <f>(Baltimore!$B$18*10^3)/Baltimore!$B$8</f>
        <v>0</v>
      </c>
      <c r="K154" s="42">
        <f>(Albuquerque!$B$18*10^3)/Albuquerque!$B$8</f>
        <v>0</v>
      </c>
      <c r="L154" s="42">
        <f>(Seattle!$B$18*10^3)/Seattle!$B$8</f>
        <v>0</v>
      </c>
      <c r="M154" s="42">
        <f>(Chicago!$B$18*10^3)/Chicago!$B$8</f>
        <v>0</v>
      </c>
      <c r="N154" s="42">
        <f>(Boulder!$B$18*10^3)/Boulder!$B$8</f>
        <v>0</v>
      </c>
      <c r="O154" s="42">
        <f>(Minneapolis!$B$18*10^3)/Minneapolis!$B$8</f>
        <v>0</v>
      </c>
      <c r="P154" s="42">
        <f>(Helena!$B$18*10^3)/Helena!$B$8</f>
        <v>0</v>
      </c>
      <c r="Q154" s="42">
        <f>(Duluth!$B$18*10^3)/Duluth!$B$8</f>
        <v>0</v>
      </c>
      <c r="R154" s="42">
        <f>(Fairbanks!$B$18*10^3)/Fairbanks!$B$8</f>
        <v>0</v>
      </c>
    </row>
    <row r="155" spans="1:18" s="57" customFormat="1">
      <c r="A155" s="60"/>
      <c r="B155" s="61" t="s">
        <v>189</v>
      </c>
      <c r="C155" s="42">
        <f>(Miami!$B$19*10^3)/Miami!$B$8</f>
        <v>38.454373453645758</v>
      </c>
      <c r="D155" s="42">
        <f>(Houston!$B$19*10^3)/Houston!$B$8</f>
        <v>33.629748217144524</v>
      </c>
      <c r="E155" s="42">
        <f>(Phoenix!$B$19*10^3)/Phoenix!$B$8</f>
        <v>41.13957211468491</v>
      </c>
      <c r="F155" s="42">
        <f>(Atlanta!$B$19*10^3)/Atlanta!$B$8</f>
        <v>31.234172609518264</v>
      </c>
      <c r="G155" s="42">
        <f>(LosAngeles!$B$19*10^3)/LosAngeles!$B$8</f>
        <v>26.943676320768446</v>
      </c>
      <c r="H155" s="42">
        <f>(LasVegas!$B$19*10^3)/LasVegas!$B$8</f>
        <v>38.953572987920246</v>
      </c>
      <c r="I155" s="42">
        <f>(SanFrancisco!$B$19*10^3)/SanFrancisco!$B$8</f>
        <v>25.00218308834231</v>
      </c>
      <c r="J155" s="42">
        <f>(Baltimore!$B$19*10^3)/Baltimore!$B$8</f>
        <v>28.757095037112503</v>
      </c>
      <c r="K155" s="42">
        <f>(Albuquerque!$B$19*10^3)/Albuquerque!$B$8</f>
        <v>35.252510551593652</v>
      </c>
      <c r="L155" s="42">
        <f>(Seattle!$B$19*10^3)/Seattle!$B$8</f>
        <v>22.995197205646921</v>
      </c>
      <c r="M155" s="42">
        <f>(Chicago!$B$19*10^3)/Chicago!$B$8</f>
        <v>23.920826662785622</v>
      </c>
      <c r="N155" s="42">
        <f>(Boulder!$B$19*10^3)/Boulder!$B$8</f>
        <v>25.221947314801341</v>
      </c>
      <c r="O155" s="42">
        <f>(Minneapolis!$B$19*10^3)/Minneapolis!$B$8</f>
        <v>23.081065347111046</v>
      </c>
      <c r="P155" s="42">
        <f>(Helena!$B$19*10^3)/Helena!$B$8</f>
        <v>22.084121670790278</v>
      </c>
      <c r="Q155" s="42">
        <f>(Duluth!$B$19*10^3)/Duluth!$B$8</f>
        <v>21.357880948915732</v>
      </c>
      <c r="R155" s="42">
        <f>(Fairbanks!$B$19*10^3)/Fairbanks!$B$8</f>
        <v>25.368941929850095</v>
      </c>
    </row>
    <row r="156" spans="1:18" s="57" customFormat="1">
      <c r="A156" s="60"/>
      <c r="B156" s="61" t="s">
        <v>190</v>
      </c>
      <c r="C156" s="42">
        <f>(Miami!$B$20*10^3)/Miami!$B$8</f>
        <v>7.2769611410275067E-3</v>
      </c>
      <c r="D156" s="42">
        <f>(Houston!$B$20*10^3)/Houston!$B$8</f>
        <v>0.1091544171154126</v>
      </c>
      <c r="E156" s="42">
        <f>(Phoenix!$B$20*10^3)/Phoenix!$B$8</f>
        <v>7.8591180323097073E-2</v>
      </c>
      <c r="F156" s="42">
        <f>(Atlanta!$B$20*10^3)/Atlanta!$B$8</f>
        <v>0.23577354096929123</v>
      </c>
      <c r="G156" s="42">
        <f>(LosAngeles!$B$20*10^3)/LosAngeles!$B$8</f>
        <v>4.8027943530781547E-2</v>
      </c>
      <c r="H156" s="42">
        <f>(LasVegas!$B$20*10^3)/LasVegas!$B$8</f>
        <v>0.14408383059234464</v>
      </c>
      <c r="I156" s="42">
        <f>(SanFrancisco!$B$20*10^3)/SanFrancisco!$B$8</f>
        <v>0.13971765390772814</v>
      </c>
      <c r="J156" s="42">
        <f>(Baltimore!$B$20*10^3)/Baltimore!$B$8</f>
        <v>0.41333139281036241</v>
      </c>
      <c r="K156" s="42">
        <f>(Albuquerque!$B$20*10^3)/Albuquerque!$B$8</f>
        <v>0.29398923009751127</v>
      </c>
      <c r="L156" s="42">
        <f>(Seattle!$B$20*10^3)/Seattle!$B$8</f>
        <v>0.2983554067821278</v>
      </c>
      <c r="M156" s="42">
        <f>(Chicago!$B$20*10^3)/Chicago!$B$8</f>
        <v>0.44971619851549993</v>
      </c>
      <c r="N156" s="42">
        <f>(Boulder!$B$20*10^3)/Boulder!$B$8</f>
        <v>0.39295590161548538</v>
      </c>
      <c r="O156" s="42">
        <f>(Minneapolis!$B$20*10^3)/Minneapolis!$B$8</f>
        <v>0.70586523067966822</v>
      </c>
      <c r="P156" s="42">
        <f>(Helena!$B$20*10^3)/Helena!$B$8</f>
        <v>0.53558433997962451</v>
      </c>
      <c r="Q156" s="42">
        <f>(Duluth!$B$20*10^3)/Duluth!$B$8</f>
        <v>0.91544171154126042</v>
      </c>
      <c r="R156" s="42">
        <f>(Fairbanks!$B$20*10^3)/Fairbanks!$B$8</f>
        <v>2.2107407946441566</v>
      </c>
    </row>
    <row r="157" spans="1:18" s="57" customFormat="1">
      <c r="A157" s="60"/>
      <c r="B157" s="61" t="s">
        <v>191</v>
      </c>
      <c r="C157" s="42">
        <f>(Miami!$B$21*10^3)/Miami!$B$8</f>
        <v>0</v>
      </c>
      <c r="D157" s="42">
        <f>(Houston!$B$21*10^3)/Houston!$B$8</f>
        <v>0</v>
      </c>
      <c r="E157" s="42">
        <f>(Phoenix!$B$21*10^3)/Phoenix!$B$8</f>
        <v>0</v>
      </c>
      <c r="F157" s="42">
        <f>(Atlanta!$B$21*10^3)/Atlanta!$B$8</f>
        <v>0</v>
      </c>
      <c r="G157" s="42">
        <f>(LosAngeles!$B$21*10^3)/LosAngeles!$B$8</f>
        <v>0</v>
      </c>
      <c r="H157" s="42">
        <f>(LasVegas!$B$21*10^3)/LasVegas!$B$8</f>
        <v>0</v>
      </c>
      <c r="I157" s="42">
        <f>(SanFrancisco!$B$21*10^3)/SanFrancisco!$B$8</f>
        <v>0</v>
      </c>
      <c r="J157" s="42">
        <f>(Baltimore!$B$21*10^3)/Baltimore!$B$8</f>
        <v>0</v>
      </c>
      <c r="K157" s="42">
        <f>(Albuquerque!$B$21*10^3)/Albuquerque!$B$8</f>
        <v>0</v>
      </c>
      <c r="L157" s="42">
        <f>(Seattle!$B$21*10^3)/Seattle!$B$8</f>
        <v>0</v>
      </c>
      <c r="M157" s="42">
        <f>(Chicago!$B$21*10^3)/Chicago!$B$8</f>
        <v>0</v>
      </c>
      <c r="N157" s="42">
        <f>(Boulder!$B$21*10^3)/Boulder!$B$8</f>
        <v>0</v>
      </c>
      <c r="O157" s="42">
        <f>(Minneapolis!$B$21*10^3)/Minneapolis!$B$8</f>
        <v>0</v>
      </c>
      <c r="P157" s="42">
        <f>(Helena!$B$21*10^3)/Helena!$B$8</f>
        <v>0</v>
      </c>
      <c r="Q157" s="42">
        <f>(Duluth!$B$21*10^3)/Duluth!$B$8</f>
        <v>0</v>
      </c>
      <c r="R157" s="42">
        <f>(Fairbanks!$B$21*10^3)/Fairbanks!$B$8</f>
        <v>0</v>
      </c>
    </row>
    <row r="158" spans="1:18" s="57" customFormat="1">
      <c r="A158" s="60"/>
      <c r="B158" s="61" t="s">
        <v>192</v>
      </c>
      <c r="C158" s="42">
        <f>(Miami!$B$22*10^3)/Miami!$B$8</f>
        <v>0</v>
      </c>
      <c r="D158" s="42">
        <f>(Houston!$B$22*10^3)/Houston!$B$8</f>
        <v>0</v>
      </c>
      <c r="E158" s="42">
        <f>(Phoenix!$B$22*10^3)/Phoenix!$B$8</f>
        <v>0</v>
      </c>
      <c r="F158" s="42">
        <f>(Atlanta!$B$22*10^3)/Atlanta!$B$8</f>
        <v>0</v>
      </c>
      <c r="G158" s="42">
        <f>(LosAngeles!$B$22*10^3)/LosAngeles!$B$8</f>
        <v>0</v>
      </c>
      <c r="H158" s="42">
        <f>(LasVegas!$B$22*10^3)/LasVegas!$B$8</f>
        <v>0</v>
      </c>
      <c r="I158" s="42">
        <f>(SanFrancisco!$B$22*10^3)/SanFrancisco!$B$8</f>
        <v>0</v>
      </c>
      <c r="J158" s="42">
        <f>(Baltimore!$B$22*10^3)/Baltimore!$B$8</f>
        <v>0</v>
      </c>
      <c r="K158" s="42">
        <f>(Albuquerque!$B$22*10^3)/Albuquerque!$B$8</f>
        <v>0</v>
      </c>
      <c r="L158" s="42">
        <f>(Seattle!$B$22*10^3)/Seattle!$B$8</f>
        <v>0</v>
      </c>
      <c r="M158" s="42">
        <f>(Chicago!$B$22*10^3)/Chicago!$B$8</f>
        <v>0</v>
      </c>
      <c r="N158" s="42">
        <f>(Boulder!$B$22*10^3)/Boulder!$B$8</f>
        <v>0</v>
      </c>
      <c r="O158" s="42">
        <f>(Minneapolis!$B$22*10^3)/Minneapolis!$B$8</f>
        <v>0</v>
      </c>
      <c r="P158" s="42">
        <f>(Helena!$B$22*10^3)/Helena!$B$8</f>
        <v>0</v>
      </c>
      <c r="Q158" s="42">
        <f>(Duluth!$B$22*10^3)/Duluth!$B$8</f>
        <v>0</v>
      </c>
      <c r="R158" s="42">
        <f>(Fairbanks!$B$22*10^3)/Fairbanks!$B$8</f>
        <v>0</v>
      </c>
    </row>
    <row r="159" spans="1:18" s="57" customFormat="1">
      <c r="A159" s="60"/>
      <c r="B159" s="61" t="s">
        <v>193</v>
      </c>
      <c r="C159" s="42">
        <f>(Miami!$B$23*10^3)/Miami!$B$8</f>
        <v>0</v>
      </c>
      <c r="D159" s="42">
        <f>(Houston!$B$23*10^3)/Houston!$B$8</f>
        <v>0</v>
      </c>
      <c r="E159" s="42">
        <f>(Phoenix!$B$23*10^3)/Phoenix!$B$8</f>
        <v>0</v>
      </c>
      <c r="F159" s="42">
        <f>(Atlanta!$B$23*10^3)/Atlanta!$B$8</f>
        <v>0</v>
      </c>
      <c r="G159" s="42">
        <f>(LosAngeles!$B$23*10^3)/LosAngeles!$B$8</f>
        <v>0</v>
      </c>
      <c r="H159" s="42">
        <f>(LasVegas!$B$23*10^3)/LasVegas!$B$8</f>
        <v>0</v>
      </c>
      <c r="I159" s="42">
        <f>(SanFrancisco!$B$23*10^3)/SanFrancisco!$B$8</f>
        <v>0</v>
      </c>
      <c r="J159" s="42">
        <f>(Baltimore!$B$23*10^3)/Baltimore!$B$8</f>
        <v>0</v>
      </c>
      <c r="K159" s="42">
        <f>(Albuquerque!$B$23*10^3)/Albuquerque!$B$8</f>
        <v>0</v>
      </c>
      <c r="L159" s="42">
        <f>(Seattle!$B$23*10^3)/Seattle!$B$8</f>
        <v>0</v>
      </c>
      <c r="M159" s="42">
        <f>(Chicago!$B$23*10^3)/Chicago!$B$8</f>
        <v>0</v>
      </c>
      <c r="N159" s="42">
        <f>(Boulder!$B$23*10^3)/Boulder!$B$8</f>
        <v>0</v>
      </c>
      <c r="O159" s="42">
        <f>(Minneapolis!$B$23*10^3)/Minneapolis!$B$8</f>
        <v>0</v>
      </c>
      <c r="P159" s="42">
        <f>(Helena!$B$23*10^3)/Helena!$B$8</f>
        <v>0</v>
      </c>
      <c r="Q159" s="42">
        <f>(Duluth!$B$23*10^3)/Duluth!$B$8</f>
        <v>0</v>
      </c>
      <c r="R159" s="42">
        <f>(Fairbanks!$B$23*10^3)/Fairbanks!$B$8</f>
        <v>0</v>
      </c>
    </row>
    <row r="160" spans="1:18" s="57" customFormat="1">
      <c r="A160" s="60"/>
      <c r="B160" s="61" t="s">
        <v>194</v>
      </c>
      <c r="C160" s="42">
        <f>(Miami!$B$24*10^3)/Miami!$B$8</f>
        <v>0</v>
      </c>
      <c r="D160" s="42">
        <f>(Houston!$B$24*10^3)/Houston!$B$8</f>
        <v>0</v>
      </c>
      <c r="E160" s="42">
        <f>(Phoenix!$B$24*10^3)/Phoenix!$B$8</f>
        <v>0</v>
      </c>
      <c r="F160" s="42">
        <f>(Atlanta!$B$24*10^3)/Atlanta!$B$8</f>
        <v>0</v>
      </c>
      <c r="G160" s="42">
        <f>(LosAngeles!$B$24*10^3)/LosAngeles!$B$8</f>
        <v>0</v>
      </c>
      <c r="H160" s="42">
        <f>(LasVegas!$B$24*10^3)/LasVegas!$B$8</f>
        <v>0</v>
      </c>
      <c r="I160" s="42">
        <f>(SanFrancisco!$B$24*10^3)/SanFrancisco!$B$8</f>
        <v>0</v>
      </c>
      <c r="J160" s="42">
        <f>(Baltimore!$B$24*10^3)/Baltimore!$B$8</f>
        <v>0</v>
      </c>
      <c r="K160" s="42">
        <f>(Albuquerque!$B$24*10^3)/Albuquerque!$B$8</f>
        <v>0</v>
      </c>
      <c r="L160" s="42">
        <f>(Seattle!$B$24*10^3)/Seattle!$B$8</f>
        <v>0</v>
      </c>
      <c r="M160" s="42">
        <f>(Chicago!$B$24*10^3)/Chicago!$B$8</f>
        <v>0</v>
      </c>
      <c r="N160" s="42">
        <f>(Boulder!$B$24*10^3)/Boulder!$B$8</f>
        <v>0</v>
      </c>
      <c r="O160" s="42">
        <f>(Minneapolis!$B$24*10^3)/Minneapolis!$B$8</f>
        <v>0</v>
      </c>
      <c r="P160" s="42">
        <f>(Helena!$B$24*10^3)/Helena!$B$8</f>
        <v>0</v>
      </c>
      <c r="Q160" s="42">
        <f>(Duluth!$B$24*10^3)/Duluth!$B$8</f>
        <v>0</v>
      </c>
      <c r="R160" s="42">
        <f>(Fairbanks!$B$24*10^3)/Fairbanks!$B$8</f>
        <v>0</v>
      </c>
    </row>
    <row r="161" spans="1:18" s="57" customFormat="1">
      <c r="A161" s="60"/>
      <c r="B161" s="61" t="s">
        <v>195</v>
      </c>
      <c r="C161" s="42">
        <f>(Miami!$B$25*10^3)/Miami!$B$8</f>
        <v>11.405908892446515</v>
      </c>
      <c r="D161" s="42">
        <f>(Houston!$B$25*10^3)/Houston!$B$8</f>
        <v>10.880512298064328</v>
      </c>
      <c r="E161" s="42">
        <f>(Phoenix!$B$25*10^3)/Phoenix!$B$8</f>
        <v>10.879056905836123</v>
      </c>
      <c r="F161" s="42">
        <f>(Atlanta!$B$25*10^3)/Atlanta!$B$8</f>
        <v>10.384223548246252</v>
      </c>
      <c r="G161" s="42">
        <f>(LosAngeles!$B$25*10^3)/LosAngeles!$B$8</f>
        <v>10.411876000582156</v>
      </c>
      <c r="H161" s="42">
        <f>(LasVegas!$B$25*10^3)/LasVegas!$B$8</f>
        <v>10.526851986610392</v>
      </c>
      <c r="I161" s="42">
        <f>(SanFrancisco!$B$25*10^3)/SanFrancisco!$B$8</f>
        <v>9.9476058797846019</v>
      </c>
      <c r="J161" s="42">
        <f>(Baltimore!$B$25*10^3)/Baltimore!$B$8</f>
        <v>10.045117159074371</v>
      </c>
      <c r="K161" s="42">
        <f>(Albuquerque!$B$25*10^3)/Albuquerque!$B$8</f>
        <v>10.049483335758987</v>
      </c>
      <c r="L161" s="42">
        <f>(Seattle!$B$25*10^3)/Seattle!$B$8</f>
        <v>9.7234754766409548</v>
      </c>
      <c r="M161" s="42">
        <f>(Chicago!$B$25*10^3)/Chicago!$B$8</f>
        <v>9.8195313637025183</v>
      </c>
      <c r="N161" s="42">
        <f>(Boulder!$B$25*10^3)/Boulder!$B$8</f>
        <v>9.7642264590307093</v>
      </c>
      <c r="O161" s="42">
        <f>(Minneapolis!$B$25*10^3)/Minneapolis!$B$8</f>
        <v>9.7030999854460784</v>
      </c>
      <c r="P161" s="42">
        <f>(Helena!$B$25*10^3)/Helena!$B$8</f>
        <v>9.529908310289624</v>
      </c>
      <c r="Q161" s="42">
        <f>(Duluth!$B$25*10^3)/Duluth!$B$8</f>
        <v>9.3319749672536751</v>
      </c>
      <c r="R161" s="42">
        <f>(Fairbanks!$B$25*10^3)/Fairbanks!$B$8</f>
        <v>9.0277979915587245</v>
      </c>
    </row>
    <row r="162" spans="1:18" s="57" customFormat="1">
      <c r="A162" s="60"/>
      <c r="B162" s="61" t="s">
        <v>196</v>
      </c>
      <c r="C162" s="42">
        <f>(Miami!$B$26*10^3)/Miami!$B$8</f>
        <v>0</v>
      </c>
      <c r="D162" s="42">
        <f>(Houston!$B$26*10^3)/Houston!$B$8</f>
        <v>0</v>
      </c>
      <c r="E162" s="42">
        <f>(Phoenix!$B$26*10^3)/Phoenix!$B$8</f>
        <v>0</v>
      </c>
      <c r="F162" s="42">
        <f>(Atlanta!$B$26*10^3)/Atlanta!$B$8</f>
        <v>0</v>
      </c>
      <c r="G162" s="42">
        <f>(LosAngeles!$B$26*10^3)/LosAngeles!$B$8</f>
        <v>0</v>
      </c>
      <c r="H162" s="42">
        <f>(LasVegas!$B$26*10^3)/LasVegas!$B$8</f>
        <v>0</v>
      </c>
      <c r="I162" s="42">
        <f>(SanFrancisco!$B$26*10^3)/SanFrancisco!$B$8</f>
        <v>0</v>
      </c>
      <c r="J162" s="42">
        <f>(Baltimore!$B$26*10^3)/Baltimore!$B$8</f>
        <v>0</v>
      </c>
      <c r="K162" s="42">
        <f>(Albuquerque!$B$26*10^3)/Albuquerque!$B$8</f>
        <v>0</v>
      </c>
      <c r="L162" s="42">
        <f>(Seattle!$B$26*10^3)/Seattle!$B$8</f>
        <v>0</v>
      </c>
      <c r="M162" s="42">
        <f>(Chicago!$B$26*10^3)/Chicago!$B$8</f>
        <v>0</v>
      </c>
      <c r="N162" s="42">
        <f>(Boulder!$B$26*10^3)/Boulder!$B$8</f>
        <v>0</v>
      </c>
      <c r="O162" s="42">
        <f>(Minneapolis!$B$26*10^3)/Minneapolis!$B$8</f>
        <v>0</v>
      </c>
      <c r="P162" s="42">
        <f>(Helena!$B$26*10^3)/Helena!$B$8</f>
        <v>0</v>
      </c>
      <c r="Q162" s="42">
        <f>(Duluth!$B$26*10^3)/Duluth!$B$8</f>
        <v>0</v>
      </c>
      <c r="R162" s="42">
        <f>(Fairbanks!$B$26*10^3)/Fairbanks!$B$8</f>
        <v>0</v>
      </c>
    </row>
    <row r="163" spans="1:18" s="57" customFormat="1">
      <c r="A163" s="60"/>
      <c r="B163" s="61" t="s">
        <v>87</v>
      </c>
      <c r="C163" s="42">
        <f>(Miami!$B$28*10^3)/Miami!$B$8</f>
        <v>792.88167661184684</v>
      </c>
      <c r="D163" s="42">
        <f>(Houston!$B$28*10^3)/Houston!$B$8</f>
        <v>723.27899869014698</v>
      </c>
      <c r="E163" s="42">
        <f>(Phoenix!$B$28*10^3)/Phoenix!$B$8</f>
        <v>726.61184689273762</v>
      </c>
      <c r="F163" s="42">
        <f>(Atlanta!$B$28*10^3)/Atlanta!$B$8</f>
        <v>640.48464561199239</v>
      </c>
      <c r="G163" s="42">
        <f>(LosAngeles!$B$28*10^3)/LosAngeles!$B$8</f>
        <v>582.71867268228789</v>
      </c>
      <c r="H163" s="42">
        <f>(LasVegas!$B$28*10^3)/LasVegas!$B$8</f>
        <v>659.25192839470242</v>
      </c>
      <c r="I163" s="42">
        <f>(SanFrancisco!$B$28*10^3)/SanFrancisco!$B$8</f>
        <v>537.74268665405327</v>
      </c>
      <c r="J163" s="42">
        <f>(Baltimore!$B$28*10^3)/Baltimore!$B$8</f>
        <v>602.74632513462382</v>
      </c>
      <c r="K163" s="42">
        <f>(Albuquerque!$B$28*10^3)/Albuquerque!$B$8</f>
        <v>578.96521612574588</v>
      </c>
      <c r="L163" s="42">
        <f>(Seattle!$B$28*10^3)/Seattle!$B$8</f>
        <v>523.12472711395719</v>
      </c>
      <c r="M163" s="42">
        <f>(Chicago!$B$28*10^3)/Chicago!$B$8</f>
        <v>556.33677776160675</v>
      </c>
      <c r="N163" s="42">
        <f>(Boulder!$B$28*10^3)/Boulder!$B$8</f>
        <v>536.1708630475913</v>
      </c>
      <c r="O163" s="42">
        <f>(Minneapolis!$B$28*10^3)/Minneapolis!$B$8</f>
        <v>542.57022267501088</v>
      </c>
      <c r="P163" s="42">
        <f>(Helena!$B$28*10^3)/Helena!$B$8</f>
        <v>517.86057342453796</v>
      </c>
      <c r="Q163" s="42">
        <f>(Duluth!$B$28*10^3)/Duluth!$B$8</f>
        <v>514.73293552612427</v>
      </c>
      <c r="R163" s="42">
        <f>(Fairbanks!$B$28*10^3)/Fairbanks!$B$8</f>
        <v>511.30839761315673</v>
      </c>
    </row>
    <row r="164" spans="1:18" s="57" customFormat="1">
      <c r="A164" s="60"/>
      <c r="B164" s="58" t="s">
        <v>258</v>
      </c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</row>
    <row r="165" spans="1:18" s="57" customFormat="1">
      <c r="A165" s="60"/>
      <c r="B165" s="61" t="s">
        <v>197</v>
      </c>
      <c r="C165" s="42">
        <f>(Miami!$C$13*10^3)/Miami!$B$8</f>
        <v>7.5156454664532095</v>
      </c>
      <c r="D165" s="42">
        <f>(Houston!$C$13*10^3)/Houston!$B$8</f>
        <v>93.228059962159804</v>
      </c>
      <c r="E165" s="42">
        <f>(Phoenix!$C$13*10^3)/Phoenix!$B$8</f>
        <v>68.835686217435594</v>
      </c>
      <c r="F165" s="42">
        <f>(Atlanta!$C$13*10^3)/Atlanta!$B$8</f>
        <v>192.93407073206228</v>
      </c>
      <c r="G165" s="42">
        <f>(LosAngeles!$C$13*10^3)/LosAngeles!$B$8</f>
        <v>50.315820113520594</v>
      </c>
      <c r="H165" s="42">
        <f>(LasVegas!$C$13*10^3)/LasVegas!$B$8</f>
        <v>115.79537185271431</v>
      </c>
      <c r="I165" s="42">
        <f>(SanFrancisco!$C$13*10^3)/SanFrancisco!$B$8</f>
        <v>143.96157764517537</v>
      </c>
      <c r="J165" s="42">
        <f>(Baltimore!$C$13*10^3)/Baltimore!$B$8</f>
        <v>338.77747052830739</v>
      </c>
      <c r="K165" s="42">
        <f>(Albuquerque!$C$13*10^3)/Albuquerque!$B$8</f>
        <v>222.70994032891863</v>
      </c>
      <c r="L165" s="42">
        <f>(Seattle!$C$13*10^3)/Seattle!$B$8</f>
        <v>294.00960558870617</v>
      </c>
      <c r="M165" s="42">
        <f>(Chicago!$C$13*10^3)/Chicago!$B$8</f>
        <v>378.87061563091254</v>
      </c>
      <c r="N165" s="42">
        <f>(Boulder!$C$13*10^3)/Boulder!$B$8</f>
        <v>276.51433561344783</v>
      </c>
      <c r="O165" s="42">
        <f>(Minneapolis!$C$13*10^3)/Minneapolis!$B$8</f>
        <v>492.62698297191093</v>
      </c>
      <c r="P165" s="42">
        <f>(Helena!$C$13*10^3)/Helena!$B$8</f>
        <v>382.20491922573132</v>
      </c>
      <c r="Q165" s="42">
        <f>(Duluth!$C$13*10^3)/Duluth!$B$8</f>
        <v>587.47198369960699</v>
      </c>
      <c r="R165" s="42">
        <f>(Fairbanks!$C$13*10^3)/Fairbanks!$B$8</f>
        <v>1141.4044535002183</v>
      </c>
    </row>
    <row r="166" spans="1:18" s="57" customFormat="1">
      <c r="A166" s="60"/>
      <c r="B166" s="61" t="s">
        <v>198</v>
      </c>
      <c r="C166" s="42">
        <f>(Miami!$C$14*10^3)/Miami!$B$8</f>
        <v>0</v>
      </c>
      <c r="D166" s="42">
        <f>(Houston!$C$14*10^3)/Houston!$B$8</f>
        <v>0</v>
      </c>
      <c r="E166" s="42">
        <f>(Phoenix!$C$14*10^3)/Phoenix!$B$8</f>
        <v>0</v>
      </c>
      <c r="F166" s="42">
        <f>(Atlanta!$C$14*10^3)/Atlanta!$B$8</f>
        <v>0</v>
      </c>
      <c r="G166" s="42">
        <f>(LosAngeles!$C$14*10^3)/LosAngeles!$B$8</f>
        <v>0</v>
      </c>
      <c r="H166" s="42">
        <f>(LasVegas!$C$14*10^3)/LasVegas!$B$8</f>
        <v>0</v>
      </c>
      <c r="I166" s="42">
        <f>(SanFrancisco!$C$14*10^3)/SanFrancisco!$B$8</f>
        <v>0</v>
      </c>
      <c r="J166" s="42">
        <f>(Baltimore!$C$14*10^3)/Baltimore!$B$8</f>
        <v>0</v>
      </c>
      <c r="K166" s="42">
        <f>(Albuquerque!$C$14*10^3)/Albuquerque!$B$8</f>
        <v>0</v>
      </c>
      <c r="L166" s="42">
        <f>(Seattle!$C$14*10^3)/Seattle!$B$8</f>
        <v>0</v>
      </c>
      <c r="M166" s="42">
        <f>(Chicago!$C$14*10^3)/Chicago!$B$8</f>
        <v>0</v>
      </c>
      <c r="N166" s="42">
        <f>(Boulder!$C$14*10^3)/Boulder!$B$8</f>
        <v>0</v>
      </c>
      <c r="O166" s="42">
        <f>(Minneapolis!$C$14*10^3)/Minneapolis!$B$8</f>
        <v>0</v>
      </c>
      <c r="P166" s="42">
        <f>(Helena!$C$14*10^3)/Helena!$B$8</f>
        <v>0</v>
      </c>
      <c r="Q166" s="42">
        <f>(Duluth!$C$14*10^3)/Duluth!$B$8</f>
        <v>0</v>
      </c>
      <c r="R166" s="42">
        <f>(Fairbanks!$C$14*10^3)/Fairbanks!$B$8</f>
        <v>0</v>
      </c>
    </row>
    <row r="167" spans="1:18" s="57" customFormat="1">
      <c r="A167" s="60"/>
      <c r="B167" s="61" t="s">
        <v>199</v>
      </c>
      <c r="C167" s="42">
        <f>(Miami!$C$15*10^3)/Miami!$B$8</f>
        <v>0</v>
      </c>
      <c r="D167" s="42">
        <f>(Houston!$C$15*10^3)/Houston!$B$8</f>
        <v>0</v>
      </c>
      <c r="E167" s="42">
        <f>(Phoenix!$C$15*10^3)/Phoenix!$B$8</f>
        <v>0</v>
      </c>
      <c r="F167" s="42">
        <f>(Atlanta!$C$15*10^3)/Atlanta!$B$8</f>
        <v>0</v>
      </c>
      <c r="G167" s="42">
        <f>(LosAngeles!$C$15*10^3)/LosAngeles!$B$8</f>
        <v>0</v>
      </c>
      <c r="H167" s="42">
        <f>(LasVegas!$C$15*10^3)/LasVegas!$B$8</f>
        <v>0</v>
      </c>
      <c r="I167" s="42">
        <f>(SanFrancisco!$C$15*10^3)/SanFrancisco!$B$8</f>
        <v>0</v>
      </c>
      <c r="J167" s="42">
        <f>(Baltimore!$C$15*10^3)/Baltimore!$B$8</f>
        <v>0</v>
      </c>
      <c r="K167" s="42">
        <f>(Albuquerque!$C$15*10^3)/Albuquerque!$B$8</f>
        <v>0</v>
      </c>
      <c r="L167" s="42">
        <f>(Seattle!$C$15*10^3)/Seattle!$B$8</f>
        <v>0</v>
      </c>
      <c r="M167" s="42">
        <f>(Chicago!$C$15*10^3)/Chicago!$B$8</f>
        <v>0</v>
      </c>
      <c r="N167" s="42">
        <f>(Boulder!$C$15*10^3)/Boulder!$B$8</f>
        <v>0</v>
      </c>
      <c r="O167" s="42">
        <f>(Minneapolis!$C$15*10^3)/Minneapolis!$B$8</f>
        <v>0</v>
      </c>
      <c r="P167" s="42">
        <f>(Helena!$C$15*10^3)/Helena!$B$8</f>
        <v>0</v>
      </c>
      <c r="Q167" s="42">
        <f>(Duluth!$C$15*10^3)/Duluth!$B$8</f>
        <v>0</v>
      </c>
      <c r="R167" s="42">
        <f>(Fairbanks!$C$15*10^3)/Fairbanks!$B$8</f>
        <v>0</v>
      </c>
    </row>
    <row r="168" spans="1:18" s="57" customFormat="1">
      <c r="A168" s="60"/>
      <c r="B168" s="61" t="s">
        <v>200</v>
      </c>
      <c r="C168" s="42">
        <f>(Miami!$C$16*10^3)/Miami!$B$8</f>
        <v>0</v>
      </c>
      <c r="D168" s="42">
        <f>(Houston!$C$16*10^3)/Houston!$B$8</f>
        <v>0</v>
      </c>
      <c r="E168" s="42">
        <f>(Phoenix!$C$16*10^3)/Phoenix!$B$8</f>
        <v>0</v>
      </c>
      <c r="F168" s="42">
        <f>(Atlanta!$C$16*10^3)/Atlanta!$B$8</f>
        <v>0</v>
      </c>
      <c r="G168" s="42">
        <f>(LosAngeles!$C$16*10^3)/LosAngeles!$B$8</f>
        <v>0</v>
      </c>
      <c r="H168" s="42">
        <f>(LasVegas!$C$16*10^3)/LasVegas!$B$8</f>
        <v>0</v>
      </c>
      <c r="I168" s="42">
        <f>(SanFrancisco!$C$16*10^3)/SanFrancisco!$B$8</f>
        <v>0</v>
      </c>
      <c r="J168" s="42">
        <f>(Baltimore!$C$16*10^3)/Baltimore!$B$8</f>
        <v>0</v>
      </c>
      <c r="K168" s="42">
        <f>(Albuquerque!$C$16*10^3)/Albuquerque!$B$8</f>
        <v>0</v>
      </c>
      <c r="L168" s="42">
        <f>(Seattle!$C$16*10^3)/Seattle!$B$8</f>
        <v>0</v>
      </c>
      <c r="M168" s="42">
        <f>(Chicago!$C$16*10^3)/Chicago!$B$8</f>
        <v>0</v>
      </c>
      <c r="N168" s="42">
        <f>(Boulder!$C$16*10^3)/Boulder!$B$8</f>
        <v>0</v>
      </c>
      <c r="O168" s="42">
        <f>(Minneapolis!$C$16*10^3)/Minneapolis!$B$8</f>
        <v>0</v>
      </c>
      <c r="P168" s="42">
        <f>(Helena!$C$16*10^3)/Helena!$B$8</f>
        <v>0</v>
      </c>
      <c r="Q168" s="42">
        <f>(Duluth!$C$16*10^3)/Duluth!$B$8</f>
        <v>0</v>
      </c>
      <c r="R168" s="42">
        <f>(Fairbanks!$C$16*10^3)/Fairbanks!$B$8</f>
        <v>0</v>
      </c>
    </row>
    <row r="169" spans="1:18" s="57" customFormat="1">
      <c r="A169" s="60"/>
      <c r="B169" s="61" t="s">
        <v>201</v>
      </c>
      <c r="C169" s="42">
        <f>(Miami!$C$17*10^3)/Miami!$B$8</f>
        <v>34.105661475767718</v>
      </c>
      <c r="D169" s="42">
        <f>(Houston!$C$17*10^3)/Houston!$B$8</f>
        <v>34.105661475767718</v>
      </c>
      <c r="E169" s="42">
        <f>(Phoenix!$C$17*10^3)/Phoenix!$B$8</f>
        <v>34.105661475767718</v>
      </c>
      <c r="F169" s="42">
        <f>(Atlanta!$C$17*10^3)/Atlanta!$B$8</f>
        <v>34.105661475767718</v>
      </c>
      <c r="G169" s="42">
        <f>(LosAngeles!$C$17*10^3)/LosAngeles!$B$8</f>
        <v>34.105661475767718</v>
      </c>
      <c r="H169" s="42">
        <f>(LasVegas!$C$17*10^3)/LasVegas!$B$8</f>
        <v>34.105661475767718</v>
      </c>
      <c r="I169" s="42">
        <f>(SanFrancisco!$C$17*10^3)/SanFrancisco!$B$8</f>
        <v>34.105661475767718</v>
      </c>
      <c r="J169" s="42">
        <f>(Baltimore!$C$17*10^3)/Baltimore!$B$8</f>
        <v>34.105661475767718</v>
      </c>
      <c r="K169" s="42">
        <f>(Albuquerque!$C$17*10^3)/Albuquerque!$B$8</f>
        <v>34.105661475767718</v>
      </c>
      <c r="L169" s="42">
        <f>(Seattle!$C$17*10^3)/Seattle!$B$8</f>
        <v>34.105661475767718</v>
      </c>
      <c r="M169" s="42">
        <f>(Chicago!$C$17*10^3)/Chicago!$B$8</f>
        <v>34.105661475767718</v>
      </c>
      <c r="N169" s="42">
        <f>(Boulder!$C$17*10^3)/Boulder!$B$8</f>
        <v>34.105661475767718</v>
      </c>
      <c r="O169" s="42">
        <f>(Minneapolis!$C$17*10^3)/Minneapolis!$B$8</f>
        <v>34.105661475767718</v>
      </c>
      <c r="P169" s="42">
        <f>(Helena!$C$17*10^3)/Helena!$B$8</f>
        <v>34.105661475767718</v>
      </c>
      <c r="Q169" s="42">
        <f>(Duluth!$C$17*10^3)/Duluth!$B$8</f>
        <v>34.105661475767718</v>
      </c>
      <c r="R169" s="42">
        <f>(Fairbanks!$C$17*10^3)/Fairbanks!$B$8</f>
        <v>34.105661475767718</v>
      </c>
    </row>
    <row r="170" spans="1:18" s="57" customFormat="1">
      <c r="A170" s="60"/>
      <c r="B170" s="61" t="s">
        <v>202</v>
      </c>
      <c r="C170" s="42">
        <f>(Miami!$C$18*10^3)/Miami!$B$8</f>
        <v>0</v>
      </c>
      <c r="D170" s="42">
        <f>(Houston!$C$18*10^3)/Houston!$B$8</f>
        <v>0</v>
      </c>
      <c r="E170" s="42">
        <f>(Phoenix!$C$18*10^3)/Phoenix!$B$8</f>
        <v>0</v>
      </c>
      <c r="F170" s="42">
        <f>(Atlanta!$C$18*10^3)/Atlanta!$B$8</f>
        <v>0</v>
      </c>
      <c r="G170" s="42">
        <f>(LosAngeles!$C$18*10^3)/LosAngeles!$B$8</f>
        <v>0</v>
      </c>
      <c r="H170" s="42">
        <f>(LasVegas!$C$18*10^3)/LasVegas!$B$8</f>
        <v>0</v>
      </c>
      <c r="I170" s="42">
        <f>(SanFrancisco!$C$18*10^3)/SanFrancisco!$B$8</f>
        <v>0</v>
      </c>
      <c r="J170" s="42">
        <f>(Baltimore!$C$18*10^3)/Baltimore!$B$8</f>
        <v>0</v>
      </c>
      <c r="K170" s="42">
        <f>(Albuquerque!$C$18*10^3)/Albuquerque!$B$8</f>
        <v>0</v>
      </c>
      <c r="L170" s="42">
        <f>(Seattle!$C$18*10^3)/Seattle!$B$8</f>
        <v>0</v>
      </c>
      <c r="M170" s="42">
        <f>(Chicago!$C$18*10^3)/Chicago!$B$8</f>
        <v>0</v>
      </c>
      <c r="N170" s="42">
        <f>(Boulder!$C$18*10^3)/Boulder!$B$8</f>
        <v>0</v>
      </c>
      <c r="O170" s="42">
        <f>(Minneapolis!$C$18*10^3)/Minneapolis!$B$8</f>
        <v>0</v>
      </c>
      <c r="P170" s="42">
        <f>(Helena!$C$18*10^3)/Helena!$B$8</f>
        <v>0</v>
      </c>
      <c r="Q170" s="42">
        <f>(Duluth!$C$18*10^3)/Duluth!$B$8</f>
        <v>0</v>
      </c>
      <c r="R170" s="42">
        <f>(Fairbanks!$C$18*10^3)/Fairbanks!$B$8</f>
        <v>0</v>
      </c>
    </row>
    <row r="171" spans="1:18" s="57" customFormat="1">
      <c r="A171" s="60"/>
      <c r="B171" s="61" t="s">
        <v>203</v>
      </c>
      <c r="C171" s="42">
        <f>(Miami!$C$19*10^3)/Miami!$B$8</f>
        <v>0</v>
      </c>
      <c r="D171" s="42">
        <f>(Houston!$C$19*10^3)/Houston!$B$8</f>
        <v>0</v>
      </c>
      <c r="E171" s="42">
        <f>(Phoenix!$C$19*10^3)/Phoenix!$B$8</f>
        <v>0</v>
      </c>
      <c r="F171" s="42">
        <f>(Atlanta!$C$19*10^3)/Atlanta!$B$8</f>
        <v>0</v>
      </c>
      <c r="G171" s="42">
        <f>(LosAngeles!$C$19*10^3)/LosAngeles!$B$8</f>
        <v>0</v>
      </c>
      <c r="H171" s="42">
        <f>(LasVegas!$C$19*10^3)/LasVegas!$B$8</f>
        <v>0</v>
      </c>
      <c r="I171" s="42">
        <f>(SanFrancisco!$C$19*10^3)/SanFrancisco!$B$8</f>
        <v>0</v>
      </c>
      <c r="J171" s="42">
        <f>(Baltimore!$C$19*10^3)/Baltimore!$B$8</f>
        <v>0</v>
      </c>
      <c r="K171" s="42">
        <f>(Albuquerque!$C$19*10^3)/Albuquerque!$B$8</f>
        <v>0</v>
      </c>
      <c r="L171" s="42">
        <f>(Seattle!$C$19*10^3)/Seattle!$B$8</f>
        <v>0</v>
      </c>
      <c r="M171" s="42">
        <f>(Chicago!$C$19*10^3)/Chicago!$B$8</f>
        <v>0</v>
      </c>
      <c r="N171" s="42">
        <f>(Boulder!$C$19*10^3)/Boulder!$B$8</f>
        <v>0</v>
      </c>
      <c r="O171" s="42">
        <f>(Minneapolis!$C$19*10^3)/Minneapolis!$B$8</f>
        <v>0</v>
      </c>
      <c r="P171" s="42">
        <f>(Helena!$C$19*10^3)/Helena!$B$8</f>
        <v>0</v>
      </c>
      <c r="Q171" s="42">
        <f>(Duluth!$C$19*10^3)/Duluth!$B$8</f>
        <v>0</v>
      </c>
      <c r="R171" s="42">
        <f>(Fairbanks!$C$19*10^3)/Fairbanks!$B$8</f>
        <v>0</v>
      </c>
    </row>
    <row r="172" spans="1:18" s="57" customFormat="1">
      <c r="A172" s="60"/>
      <c r="B172" s="61" t="s">
        <v>204</v>
      </c>
      <c r="C172" s="42">
        <f>(Miami!$C$20*10^3)/Miami!$B$8</f>
        <v>0</v>
      </c>
      <c r="D172" s="42">
        <f>(Houston!$C$20*10^3)/Houston!$B$8</f>
        <v>0</v>
      </c>
      <c r="E172" s="42">
        <f>(Phoenix!$C$20*10^3)/Phoenix!$B$8</f>
        <v>0</v>
      </c>
      <c r="F172" s="42">
        <f>(Atlanta!$C$20*10^3)/Atlanta!$B$8</f>
        <v>0</v>
      </c>
      <c r="G172" s="42">
        <f>(LosAngeles!$C$20*10^3)/LosAngeles!$B$8</f>
        <v>0</v>
      </c>
      <c r="H172" s="42">
        <f>(LasVegas!$C$20*10^3)/LasVegas!$B$8</f>
        <v>0</v>
      </c>
      <c r="I172" s="42">
        <f>(SanFrancisco!$C$20*10^3)/SanFrancisco!$B$8</f>
        <v>0</v>
      </c>
      <c r="J172" s="42">
        <f>(Baltimore!$C$20*10^3)/Baltimore!$B$8</f>
        <v>0</v>
      </c>
      <c r="K172" s="42">
        <f>(Albuquerque!$C$20*10^3)/Albuquerque!$B$8</f>
        <v>0</v>
      </c>
      <c r="L172" s="42">
        <f>(Seattle!$C$20*10^3)/Seattle!$B$8</f>
        <v>0</v>
      </c>
      <c r="M172" s="42">
        <f>(Chicago!$C$20*10^3)/Chicago!$B$8</f>
        <v>0</v>
      </c>
      <c r="N172" s="42">
        <f>(Boulder!$C$20*10^3)/Boulder!$B$8</f>
        <v>0</v>
      </c>
      <c r="O172" s="42">
        <f>(Minneapolis!$C$20*10^3)/Minneapolis!$B$8</f>
        <v>0</v>
      </c>
      <c r="P172" s="42">
        <f>(Helena!$C$20*10^3)/Helena!$B$8</f>
        <v>0</v>
      </c>
      <c r="Q172" s="42">
        <f>(Duluth!$C$20*10^3)/Duluth!$B$8</f>
        <v>0</v>
      </c>
      <c r="R172" s="42">
        <f>(Fairbanks!$C$20*10^3)/Fairbanks!$B$8</f>
        <v>0</v>
      </c>
    </row>
    <row r="173" spans="1:18" s="57" customFormat="1">
      <c r="A173" s="60"/>
      <c r="B173" s="61" t="s">
        <v>205</v>
      </c>
      <c r="C173" s="42">
        <f>(Miami!$C$21*10^3)/Miami!$B$8</f>
        <v>0</v>
      </c>
      <c r="D173" s="42">
        <f>(Houston!$C$21*10^3)/Houston!$B$8</f>
        <v>0</v>
      </c>
      <c r="E173" s="42">
        <f>(Phoenix!$C$21*10^3)/Phoenix!$B$8</f>
        <v>0</v>
      </c>
      <c r="F173" s="42">
        <f>(Atlanta!$C$21*10^3)/Atlanta!$B$8</f>
        <v>0</v>
      </c>
      <c r="G173" s="42">
        <f>(LosAngeles!$C$21*10^3)/LosAngeles!$B$8</f>
        <v>0</v>
      </c>
      <c r="H173" s="42">
        <f>(LasVegas!$C$21*10^3)/LasVegas!$B$8</f>
        <v>0</v>
      </c>
      <c r="I173" s="42">
        <f>(SanFrancisco!$C$21*10^3)/SanFrancisco!$B$8</f>
        <v>0</v>
      </c>
      <c r="J173" s="42">
        <f>(Baltimore!$C$21*10^3)/Baltimore!$B$8</f>
        <v>0</v>
      </c>
      <c r="K173" s="42">
        <f>(Albuquerque!$C$21*10^3)/Albuquerque!$B$8</f>
        <v>0</v>
      </c>
      <c r="L173" s="42">
        <f>(Seattle!$C$21*10^3)/Seattle!$B$8</f>
        <v>0</v>
      </c>
      <c r="M173" s="42">
        <f>(Chicago!$C$21*10^3)/Chicago!$B$8</f>
        <v>0</v>
      </c>
      <c r="N173" s="42">
        <f>(Boulder!$C$21*10^3)/Boulder!$B$8</f>
        <v>0</v>
      </c>
      <c r="O173" s="42">
        <f>(Minneapolis!$C$21*10^3)/Minneapolis!$B$8</f>
        <v>0</v>
      </c>
      <c r="P173" s="42">
        <f>(Helena!$C$21*10^3)/Helena!$B$8</f>
        <v>0</v>
      </c>
      <c r="Q173" s="42">
        <f>(Duluth!$C$21*10^3)/Duluth!$B$8</f>
        <v>0</v>
      </c>
      <c r="R173" s="42">
        <f>(Fairbanks!$C$21*10^3)/Fairbanks!$B$8</f>
        <v>0</v>
      </c>
    </row>
    <row r="174" spans="1:18" s="57" customFormat="1">
      <c r="A174" s="60"/>
      <c r="B174" s="61" t="s">
        <v>206</v>
      </c>
      <c r="C174" s="42">
        <f>(Miami!$C$22*10^3)/Miami!$B$8</f>
        <v>0</v>
      </c>
      <c r="D174" s="42">
        <f>(Houston!$C$22*10^3)/Houston!$B$8</f>
        <v>0</v>
      </c>
      <c r="E174" s="42">
        <f>(Phoenix!$C$22*10^3)/Phoenix!$B$8</f>
        <v>0</v>
      </c>
      <c r="F174" s="42">
        <f>(Atlanta!$C$22*10^3)/Atlanta!$B$8</f>
        <v>0</v>
      </c>
      <c r="G174" s="42">
        <f>(LosAngeles!$C$22*10^3)/LosAngeles!$B$8</f>
        <v>0</v>
      </c>
      <c r="H174" s="42">
        <f>(LasVegas!$C$22*10^3)/LasVegas!$B$8</f>
        <v>0</v>
      </c>
      <c r="I174" s="42">
        <f>(SanFrancisco!$C$22*10^3)/SanFrancisco!$B$8</f>
        <v>0</v>
      </c>
      <c r="J174" s="42">
        <f>(Baltimore!$C$22*10^3)/Baltimore!$B$8</f>
        <v>0</v>
      </c>
      <c r="K174" s="42">
        <f>(Albuquerque!$C$22*10^3)/Albuquerque!$B$8</f>
        <v>0</v>
      </c>
      <c r="L174" s="42">
        <f>(Seattle!$C$22*10^3)/Seattle!$B$8</f>
        <v>0</v>
      </c>
      <c r="M174" s="42">
        <f>(Chicago!$C$22*10^3)/Chicago!$B$8</f>
        <v>0</v>
      </c>
      <c r="N174" s="42">
        <f>(Boulder!$C$22*10^3)/Boulder!$B$8</f>
        <v>0</v>
      </c>
      <c r="O174" s="42">
        <f>(Minneapolis!$C$22*10^3)/Minneapolis!$B$8</f>
        <v>0</v>
      </c>
      <c r="P174" s="42">
        <f>(Helena!$C$22*10^3)/Helena!$B$8</f>
        <v>0</v>
      </c>
      <c r="Q174" s="42">
        <f>(Duluth!$C$22*10^3)/Duluth!$B$8</f>
        <v>0</v>
      </c>
      <c r="R174" s="42">
        <f>(Fairbanks!$C$22*10^3)/Fairbanks!$B$8</f>
        <v>0</v>
      </c>
    </row>
    <row r="175" spans="1:18" s="57" customFormat="1">
      <c r="A175" s="60"/>
      <c r="B175" s="61" t="s">
        <v>207</v>
      </c>
      <c r="C175" s="42">
        <f>(Miami!$C$23*10^3)/Miami!$B$8</f>
        <v>0</v>
      </c>
      <c r="D175" s="42">
        <f>(Houston!$C$23*10^3)/Houston!$B$8</f>
        <v>0</v>
      </c>
      <c r="E175" s="42">
        <f>(Phoenix!$C$23*10^3)/Phoenix!$B$8</f>
        <v>0</v>
      </c>
      <c r="F175" s="42">
        <f>(Atlanta!$C$23*10^3)/Atlanta!$B$8</f>
        <v>0</v>
      </c>
      <c r="G175" s="42">
        <f>(LosAngeles!$C$23*10^3)/LosAngeles!$B$8</f>
        <v>0</v>
      </c>
      <c r="H175" s="42">
        <f>(LasVegas!$C$23*10^3)/LasVegas!$B$8</f>
        <v>0</v>
      </c>
      <c r="I175" s="42">
        <f>(SanFrancisco!$C$23*10^3)/SanFrancisco!$B$8</f>
        <v>0</v>
      </c>
      <c r="J175" s="42">
        <f>(Baltimore!$C$23*10^3)/Baltimore!$B$8</f>
        <v>0</v>
      </c>
      <c r="K175" s="42">
        <f>(Albuquerque!$C$23*10^3)/Albuquerque!$B$8</f>
        <v>0</v>
      </c>
      <c r="L175" s="42">
        <f>(Seattle!$C$23*10^3)/Seattle!$B$8</f>
        <v>0</v>
      </c>
      <c r="M175" s="42">
        <f>(Chicago!$C$23*10^3)/Chicago!$B$8</f>
        <v>0</v>
      </c>
      <c r="N175" s="42">
        <f>(Boulder!$C$23*10^3)/Boulder!$B$8</f>
        <v>0</v>
      </c>
      <c r="O175" s="42">
        <f>(Minneapolis!$C$23*10^3)/Minneapolis!$B$8</f>
        <v>0</v>
      </c>
      <c r="P175" s="42">
        <f>(Helena!$C$23*10^3)/Helena!$B$8</f>
        <v>0</v>
      </c>
      <c r="Q175" s="42">
        <f>(Duluth!$C$23*10^3)/Duluth!$B$8</f>
        <v>0</v>
      </c>
      <c r="R175" s="42">
        <f>(Fairbanks!$C$23*10^3)/Fairbanks!$B$8</f>
        <v>0</v>
      </c>
    </row>
    <row r="176" spans="1:18" s="57" customFormat="1">
      <c r="A176" s="60"/>
      <c r="B176" s="61" t="s">
        <v>208</v>
      </c>
      <c r="C176" s="42">
        <f>(Miami!$C$24*10^3)/Miami!$B$8</f>
        <v>10.615630912530927</v>
      </c>
      <c r="D176" s="42">
        <f>(Houston!$C$24*10^3)/Houston!$B$8</f>
        <v>14.019793334303595</v>
      </c>
      <c r="E176" s="42">
        <f>(Phoenix!$C$24*10^3)/Phoenix!$B$8</f>
        <v>12.334449134041623</v>
      </c>
      <c r="F176" s="42">
        <f>(Atlanta!$C$24*10^3)/Atlanta!$B$8</f>
        <v>17.125600349294135</v>
      </c>
      <c r="G176" s="42">
        <f>(LosAngeles!$C$24*10^3)/LosAngeles!$B$8</f>
        <v>16.223257167806725</v>
      </c>
      <c r="H176" s="42">
        <f>(LasVegas!$C$24*10^3)/LasVegas!$B$8</f>
        <v>14.601950225585796</v>
      </c>
      <c r="I176" s="42">
        <f>(SanFrancisco!$C$24*10^3)/SanFrancisco!$B$8</f>
        <v>18.861883277543299</v>
      </c>
      <c r="J176" s="42">
        <f>(Baltimore!$C$24*10^3)/Baltimore!$B$8</f>
        <v>19.586668607189637</v>
      </c>
      <c r="K176" s="42">
        <f>(Albuquerque!$C$24*10^3)/Albuquerque!$B$8</f>
        <v>19.116576917479261</v>
      </c>
      <c r="L176" s="42">
        <f>(Seattle!$C$24*10^3)/Seattle!$B$8</f>
        <v>20.592344636879638</v>
      </c>
      <c r="M176" s="42">
        <f>(Chicago!$C$24*10^3)/Chicago!$B$8</f>
        <v>21.705719691456849</v>
      </c>
      <c r="N176" s="42">
        <f>(Boulder!$C$24*10^3)/Boulder!$B$8</f>
        <v>21.53689419298501</v>
      </c>
      <c r="O176" s="42">
        <f>(Minneapolis!$C$24*10^3)/Minneapolis!$B$8</f>
        <v>23.572987920244508</v>
      </c>
      <c r="P176" s="42">
        <f>(Helena!$C$24*10^3)/Helena!$B$8</f>
        <v>23.79857371561636</v>
      </c>
      <c r="Q176" s="42">
        <f>(Duluth!$C$24*10^3)/Duluth!$B$8</f>
        <v>26.45757531654781</v>
      </c>
      <c r="R176" s="42">
        <f>(Fairbanks!$C$24*10^3)/Fairbanks!$B$8</f>
        <v>29.901033328482026</v>
      </c>
    </row>
    <row r="177" spans="1:18" s="57" customFormat="1">
      <c r="A177" s="60"/>
      <c r="B177" s="61" t="s">
        <v>209</v>
      </c>
      <c r="C177" s="42">
        <f>(Miami!$C$25*10^3)/Miami!$B$8</f>
        <v>0</v>
      </c>
      <c r="D177" s="42">
        <f>(Houston!$C$25*10^3)/Houston!$B$8</f>
        <v>0</v>
      </c>
      <c r="E177" s="42">
        <f>(Phoenix!$C$25*10^3)/Phoenix!$B$8</f>
        <v>0</v>
      </c>
      <c r="F177" s="42">
        <f>(Atlanta!$C$25*10^3)/Atlanta!$B$8</f>
        <v>0</v>
      </c>
      <c r="G177" s="42">
        <f>(LosAngeles!$C$25*10^3)/LosAngeles!$B$8</f>
        <v>0</v>
      </c>
      <c r="H177" s="42">
        <f>(LasVegas!$C$25*10^3)/LasVegas!$B$8</f>
        <v>0</v>
      </c>
      <c r="I177" s="42">
        <f>(SanFrancisco!$C$25*10^3)/SanFrancisco!$B$8</f>
        <v>0</v>
      </c>
      <c r="J177" s="42">
        <f>(Baltimore!$C$25*10^3)/Baltimore!$B$8</f>
        <v>0</v>
      </c>
      <c r="K177" s="42">
        <f>(Albuquerque!$C$25*10^3)/Albuquerque!$B$8</f>
        <v>0</v>
      </c>
      <c r="L177" s="42">
        <f>(Seattle!$C$25*10^3)/Seattle!$B$8</f>
        <v>0</v>
      </c>
      <c r="M177" s="42">
        <f>(Chicago!$C$25*10^3)/Chicago!$B$8</f>
        <v>0</v>
      </c>
      <c r="N177" s="42">
        <f>(Boulder!$C$25*10^3)/Boulder!$B$8</f>
        <v>0</v>
      </c>
      <c r="O177" s="42">
        <f>(Minneapolis!$C$25*10^3)/Minneapolis!$B$8</f>
        <v>0</v>
      </c>
      <c r="P177" s="42">
        <f>(Helena!$C$25*10^3)/Helena!$B$8</f>
        <v>0</v>
      </c>
      <c r="Q177" s="42">
        <f>(Duluth!$C$25*10^3)/Duluth!$B$8</f>
        <v>0</v>
      </c>
      <c r="R177" s="42">
        <f>(Fairbanks!$C$25*10^3)/Fairbanks!$B$8</f>
        <v>0</v>
      </c>
    </row>
    <row r="178" spans="1:18" s="57" customFormat="1">
      <c r="A178" s="60"/>
      <c r="B178" s="61" t="s">
        <v>210</v>
      </c>
      <c r="C178" s="42">
        <f>(Miami!$C$26*10^3)/Miami!$B$8</f>
        <v>0</v>
      </c>
      <c r="D178" s="42">
        <f>(Houston!$C$26*10^3)/Houston!$B$8</f>
        <v>0</v>
      </c>
      <c r="E178" s="42">
        <f>(Phoenix!$C$26*10^3)/Phoenix!$B$8</f>
        <v>0</v>
      </c>
      <c r="F178" s="42">
        <f>(Atlanta!$C$26*10^3)/Atlanta!$B$8</f>
        <v>0</v>
      </c>
      <c r="G178" s="42">
        <f>(LosAngeles!$C$26*10^3)/LosAngeles!$B$8</f>
        <v>0</v>
      </c>
      <c r="H178" s="42">
        <f>(LasVegas!$C$26*10^3)/LasVegas!$B$8</f>
        <v>0</v>
      </c>
      <c r="I178" s="42">
        <f>(SanFrancisco!$C$26*10^3)/SanFrancisco!$B$8</f>
        <v>0</v>
      </c>
      <c r="J178" s="42">
        <f>(Baltimore!$C$26*10^3)/Baltimore!$B$8</f>
        <v>0</v>
      </c>
      <c r="K178" s="42">
        <f>(Albuquerque!$C$26*10^3)/Albuquerque!$B$8</f>
        <v>0</v>
      </c>
      <c r="L178" s="42">
        <f>(Seattle!$C$26*10^3)/Seattle!$B$8</f>
        <v>0</v>
      </c>
      <c r="M178" s="42">
        <f>(Chicago!$C$26*10^3)/Chicago!$B$8</f>
        <v>0</v>
      </c>
      <c r="N178" s="42">
        <f>(Boulder!$C$26*10^3)/Boulder!$B$8</f>
        <v>0</v>
      </c>
      <c r="O178" s="42">
        <f>(Minneapolis!$C$26*10^3)/Minneapolis!$B$8</f>
        <v>0</v>
      </c>
      <c r="P178" s="42">
        <f>(Helena!$C$26*10^3)/Helena!$B$8</f>
        <v>0</v>
      </c>
      <c r="Q178" s="42">
        <f>(Duluth!$C$26*10^3)/Duluth!$B$8</f>
        <v>0</v>
      </c>
      <c r="R178" s="42">
        <f>(Fairbanks!$C$26*10^3)/Fairbanks!$B$8</f>
        <v>0</v>
      </c>
    </row>
    <row r="179" spans="1:18" s="57" customFormat="1">
      <c r="A179" s="60"/>
      <c r="B179" s="61" t="s">
        <v>87</v>
      </c>
      <c r="C179" s="42">
        <f>(Miami!$C$28*10^3)/Miami!$B$8</f>
        <v>52.236937854751858</v>
      </c>
      <c r="D179" s="42">
        <f>(Houston!$C$28*10^3)/Houston!$B$8</f>
        <v>141.35351477223111</v>
      </c>
      <c r="E179" s="42">
        <f>(Phoenix!$C$28*10^3)/Phoenix!$B$8</f>
        <v>115.27579682724495</v>
      </c>
      <c r="F179" s="42">
        <f>(Atlanta!$C$28*10^3)/Atlanta!$B$8</f>
        <v>244.16533255712415</v>
      </c>
      <c r="G179" s="42">
        <f>(LosAngeles!$C$28*10^3)/LosAngeles!$B$8</f>
        <v>100.64473875709504</v>
      </c>
      <c r="H179" s="42">
        <f>(LasVegas!$C$28*10^3)/LasVegas!$B$8</f>
        <v>164.50443894629603</v>
      </c>
      <c r="I179" s="42">
        <f>(SanFrancisco!$C$28*10^3)/SanFrancisco!$B$8</f>
        <v>196.93057779071461</v>
      </c>
      <c r="J179" s="42">
        <f>(Baltimore!$C$28*10^3)/Baltimore!$B$8</f>
        <v>392.46980061126476</v>
      </c>
      <c r="K179" s="42">
        <f>(Albuquerque!$C$28*10^3)/Albuquerque!$B$8</f>
        <v>275.93363411439384</v>
      </c>
      <c r="L179" s="42">
        <f>(Seattle!$C$28*10^3)/Seattle!$B$8</f>
        <v>348.70761170135353</v>
      </c>
      <c r="M179" s="42">
        <f>(Chicago!$C$28*10^3)/Chicago!$B$8</f>
        <v>434.68054140590891</v>
      </c>
      <c r="N179" s="42">
        <f>(Boulder!$C$28*10^3)/Boulder!$B$8</f>
        <v>332.15689128220055</v>
      </c>
      <c r="O179" s="42">
        <f>(Minneapolis!$C$28*10^3)/Minneapolis!$B$8</f>
        <v>550.30708776015138</v>
      </c>
      <c r="P179" s="42">
        <f>(Helena!$C$28*10^3)/Helena!$B$8</f>
        <v>440.10915441711541</v>
      </c>
      <c r="Q179" s="42">
        <f>(Duluth!$C$28*10^3)/Duluth!$B$8</f>
        <v>648.03522049192259</v>
      </c>
      <c r="R179" s="42">
        <f>(Fairbanks!$C$28*10^3)/Fairbanks!$B$8</f>
        <v>1205.4111483044678</v>
      </c>
    </row>
    <row r="180" spans="1:18" s="57" customFormat="1">
      <c r="A180" s="60"/>
      <c r="B180" s="58" t="s">
        <v>259</v>
      </c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s="57" customFormat="1">
      <c r="A181" s="60"/>
      <c r="B181" s="61" t="s">
        <v>67</v>
      </c>
      <c r="C181" s="42">
        <f>(Miami!$E$13*10^3)/Miami!$B$8</f>
        <v>0</v>
      </c>
      <c r="D181" s="42">
        <f>(Houston!$E$13*10^3)/Houston!$B$8</f>
        <v>0</v>
      </c>
      <c r="E181" s="42">
        <f>(Phoenix!$E$13*10^3)/Phoenix!$B$8</f>
        <v>0</v>
      </c>
      <c r="F181" s="42">
        <f>(Atlanta!$E$13*10^3)/Atlanta!$B$8</f>
        <v>0</v>
      </c>
      <c r="G181" s="42">
        <f>(LosAngeles!$E$13*10^3)/LosAngeles!$B$8</f>
        <v>0</v>
      </c>
      <c r="H181" s="42">
        <f>(LasVegas!$E$13*10^3)/LasVegas!$B$8</f>
        <v>0</v>
      </c>
      <c r="I181" s="42">
        <f>(SanFrancisco!$E$13*10^3)/SanFrancisco!$B$8</f>
        <v>0</v>
      </c>
      <c r="J181" s="42">
        <f>(Baltimore!$E$13*10^3)/Baltimore!$B$8</f>
        <v>0</v>
      </c>
      <c r="K181" s="42">
        <f>(Albuquerque!$E$13*10^3)/Albuquerque!$B$8</f>
        <v>0</v>
      </c>
      <c r="L181" s="42">
        <f>(Seattle!$E$13*10^3)/Seattle!$B$8</f>
        <v>0</v>
      </c>
      <c r="M181" s="42">
        <f>(Chicago!$E$13*10^3)/Chicago!$B$8</f>
        <v>0</v>
      </c>
      <c r="N181" s="42">
        <f>(Boulder!$E$13*10^3)/Boulder!$B$8</f>
        <v>0</v>
      </c>
      <c r="O181" s="42">
        <f>(Minneapolis!$E$13*10^3)/Minneapolis!$B$8</f>
        <v>0</v>
      </c>
      <c r="P181" s="42">
        <f>(Helena!$E$13*10^3)/Helena!$B$8</f>
        <v>0</v>
      </c>
      <c r="Q181" s="42">
        <f>(Duluth!$E$13*10^3)/Duluth!$B$8</f>
        <v>0</v>
      </c>
      <c r="R181" s="42">
        <f>(Fairbanks!$E$13*10^3)/Fairbanks!$B$8</f>
        <v>0</v>
      </c>
    </row>
    <row r="182" spans="1:18" s="57" customFormat="1">
      <c r="A182" s="60"/>
      <c r="B182" s="61" t="s">
        <v>68</v>
      </c>
      <c r="C182" s="42">
        <f>(Miami!$E$14*10^3)/Miami!$B$8</f>
        <v>0</v>
      </c>
      <c r="D182" s="42">
        <f>(Houston!$E$14*10^3)/Houston!$B$8</f>
        <v>0</v>
      </c>
      <c r="E182" s="42">
        <f>(Phoenix!$E$14*10^3)/Phoenix!$B$8</f>
        <v>0</v>
      </c>
      <c r="F182" s="42">
        <f>(Atlanta!$E$14*10^3)/Atlanta!$B$8</f>
        <v>0</v>
      </c>
      <c r="G182" s="42">
        <f>(LosAngeles!$E$14*10^3)/LosAngeles!$B$8</f>
        <v>0</v>
      </c>
      <c r="H182" s="42">
        <f>(LasVegas!$E$14*10^3)/LasVegas!$B$8</f>
        <v>0</v>
      </c>
      <c r="I182" s="42">
        <f>(SanFrancisco!$E$14*10^3)/SanFrancisco!$B$8</f>
        <v>0</v>
      </c>
      <c r="J182" s="42">
        <f>(Baltimore!$E$14*10^3)/Baltimore!$B$8</f>
        <v>0</v>
      </c>
      <c r="K182" s="42">
        <f>(Albuquerque!$E$14*10^3)/Albuquerque!$B$8</f>
        <v>0</v>
      </c>
      <c r="L182" s="42">
        <f>(Seattle!$E$14*10^3)/Seattle!$B$8</f>
        <v>0</v>
      </c>
      <c r="M182" s="42">
        <f>(Chicago!$E$14*10^3)/Chicago!$B$8</f>
        <v>0</v>
      </c>
      <c r="N182" s="42">
        <f>(Boulder!$E$14*10^3)/Boulder!$B$8</f>
        <v>0</v>
      </c>
      <c r="O182" s="42">
        <f>(Minneapolis!$E$14*10^3)/Minneapolis!$B$8</f>
        <v>0</v>
      </c>
      <c r="P182" s="42">
        <f>(Helena!$E$14*10^3)/Helena!$B$8</f>
        <v>0</v>
      </c>
      <c r="Q182" s="42">
        <f>(Duluth!$E$14*10^3)/Duluth!$B$8</f>
        <v>0</v>
      </c>
      <c r="R182" s="42">
        <f>(Fairbanks!$E$14*10^3)/Fairbanks!$B$8</f>
        <v>0</v>
      </c>
    </row>
    <row r="183" spans="1:18" s="57" customFormat="1">
      <c r="A183" s="60"/>
      <c r="B183" s="61" t="s">
        <v>76</v>
      </c>
      <c r="C183" s="42">
        <f>(Miami!$E$15*10^3)/Miami!$B$8</f>
        <v>0</v>
      </c>
      <c r="D183" s="42">
        <f>(Houston!$E$15*10^3)/Houston!$B$8</f>
        <v>0</v>
      </c>
      <c r="E183" s="42">
        <f>(Phoenix!$E$15*10^3)/Phoenix!$B$8</f>
        <v>0</v>
      </c>
      <c r="F183" s="42">
        <f>(Atlanta!$E$15*10^3)/Atlanta!$B$8</f>
        <v>0</v>
      </c>
      <c r="G183" s="42">
        <f>(LosAngeles!$E$15*10^3)/LosAngeles!$B$8</f>
        <v>0</v>
      </c>
      <c r="H183" s="42">
        <f>(LasVegas!$E$15*10^3)/LasVegas!$B$8</f>
        <v>0</v>
      </c>
      <c r="I183" s="42">
        <f>(SanFrancisco!$E$15*10^3)/SanFrancisco!$B$8</f>
        <v>0</v>
      </c>
      <c r="J183" s="42">
        <f>(Baltimore!$E$15*10^3)/Baltimore!$B$8</f>
        <v>0</v>
      </c>
      <c r="K183" s="42">
        <f>(Albuquerque!$E$15*10^3)/Albuquerque!$B$8</f>
        <v>0</v>
      </c>
      <c r="L183" s="42">
        <f>(Seattle!$E$15*10^3)/Seattle!$B$8</f>
        <v>0</v>
      </c>
      <c r="M183" s="42">
        <f>(Chicago!$E$15*10^3)/Chicago!$B$8</f>
        <v>0</v>
      </c>
      <c r="N183" s="42">
        <f>(Boulder!$E$15*10^3)/Boulder!$B$8</f>
        <v>0</v>
      </c>
      <c r="O183" s="42">
        <f>(Minneapolis!$E$15*10^3)/Minneapolis!$B$8</f>
        <v>0</v>
      </c>
      <c r="P183" s="42">
        <f>(Helena!$E$15*10^3)/Helena!$B$8</f>
        <v>0</v>
      </c>
      <c r="Q183" s="42">
        <f>(Duluth!$E$15*10^3)/Duluth!$B$8</f>
        <v>0</v>
      </c>
      <c r="R183" s="42">
        <f>(Fairbanks!$E$15*10^3)/Fairbanks!$B$8</f>
        <v>0</v>
      </c>
    </row>
    <row r="184" spans="1:18" s="57" customFormat="1">
      <c r="A184" s="60"/>
      <c r="B184" s="61" t="s">
        <v>77</v>
      </c>
      <c r="C184" s="42">
        <f>(Miami!$E$16*10^3)/Miami!$B$8</f>
        <v>0</v>
      </c>
      <c r="D184" s="42">
        <f>(Houston!$E$16*10^3)/Houston!$B$8</f>
        <v>0</v>
      </c>
      <c r="E184" s="42">
        <f>(Phoenix!$E$16*10^3)/Phoenix!$B$8</f>
        <v>0</v>
      </c>
      <c r="F184" s="42">
        <f>(Atlanta!$E$16*10^3)/Atlanta!$B$8</f>
        <v>0</v>
      </c>
      <c r="G184" s="42">
        <f>(LosAngeles!$E$16*10^3)/LosAngeles!$B$8</f>
        <v>0</v>
      </c>
      <c r="H184" s="42">
        <f>(LasVegas!$E$16*10^3)/LasVegas!$B$8</f>
        <v>0</v>
      </c>
      <c r="I184" s="42">
        <f>(SanFrancisco!$E$16*10^3)/SanFrancisco!$B$8</f>
        <v>0</v>
      </c>
      <c r="J184" s="42">
        <f>(Baltimore!$E$16*10^3)/Baltimore!$B$8</f>
        <v>0</v>
      </c>
      <c r="K184" s="42">
        <f>(Albuquerque!$E$16*10^3)/Albuquerque!$B$8</f>
        <v>0</v>
      </c>
      <c r="L184" s="42">
        <f>(Seattle!$E$16*10^3)/Seattle!$B$8</f>
        <v>0</v>
      </c>
      <c r="M184" s="42">
        <f>(Chicago!$E$16*10^3)/Chicago!$B$8</f>
        <v>0</v>
      </c>
      <c r="N184" s="42">
        <f>(Boulder!$E$16*10^3)/Boulder!$B$8</f>
        <v>0</v>
      </c>
      <c r="O184" s="42">
        <f>(Minneapolis!$E$16*10^3)/Minneapolis!$B$8</f>
        <v>0</v>
      </c>
      <c r="P184" s="42">
        <f>(Helena!$E$16*10^3)/Helena!$B$8</f>
        <v>0</v>
      </c>
      <c r="Q184" s="42">
        <f>(Duluth!$E$16*10^3)/Duluth!$B$8</f>
        <v>0</v>
      </c>
      <c r="R184" s="42">
        <f>(Fairbanks!$E$16*10^3)/Fairbanks!$B$8</f>
        <v>0</v>
      </c>
    </row>
    <row r="185" spans="1:18" s="57" customFormat="1">
      <c r="A185" s="60"/>
      <c r="B185" s="61" t="s">
        <v>78</v>
      </c>
      <c r="C185" s="42">
        <f>(Miami!$E$17*10^3)/Miami!$B$8</f>
        <v>0</v>
      </c>
      <c r="D185" s="42">
        <f>(Houston!$E$17*10^3)/Houston!$B$8</f>
        <v>0</v>
      </c>
      <c r="E185" s="42">
        <f>(Phoenix!$E$17*10^3)/Phoenix!$B$8</f>
        <v>0</v>
      </c>
      <c r="F185" s="42">
        <f>(Atlanta!$E$17*10^3)/Atlanta!$B$8</f>
        <v>0</v>
      </c>
      <c r="G185" s="42">
        <f>(LosAngeles!$E$17*10^3)/LosAngeles!$B$8</f>
        <v>0</v>
      </c>
      <c r="H185" s="42">
        <f>(LasVegas!$E$17*10^3)/LasVegas!$B$8</f>
        <v>0</v>
      </c>
      <c r="I185" s="42">
        <f>(SanFrancisco!$E$17*10^3)/SanFrancisco!$B$8</f>
        <v>0</v>
      </c>
      <c r="J185" s="42">
        <f>(Baltimore!$E$17*10^3)/Baltimore!$B$8</f>
        <v>0</v>
      </c>
      <c r="K185" s="42">
        <f>(Albuquerque!$E$17*10^3)/Albuquerque!$B$8</f>
        <v>0</v>
      </c>
      <c r="L185" s="42">
        <f>(Seattle!$E$17*10^3)/Seattle!$B$8</f>
        <v>0</v>
      </c>
      <c r="M185" s="42">
        <f>(Chicago!$E$17*10^3)/Chicago!$B$8</f>
        <v>0</v>
      </c>
      <c r="N185" s="42">
        <f>(Boulder!$E$17*10^3)/Boulder!$B$8</f>
        <v>0</v>
      </c>
      <c r="O185" s="42">
        <f>(Minneapolis!$E$17*10^3)/Minneapolis!$B$8</f>
        <v>0</v>
      </c>
      <c r="P185" s="42">
        <f>(Helena!$E$17*10^3)/Helena!$B$8</f>
        <v>0</v>
      </c>
      <c r="Q185" s="42">
        <f>(Duluth!$E$17*10^3)/Duluth!$B$8</f>
        <v>0</v>
      </c>
      <c r="R185" s="42">
        <f>(Fairbanks!$E$17*10^3)/Fairbanks!$B$8</f>
        <v>0</v>
      </c>
    </row>
    <row r="186" spans="1:18" s="57" customFormat="1">
      <c r="A186" s="60"/>
      <c r="B186" s="61" t="s">
        <v>79</v>
      </c>
      <c r="C186" s="42">
        <f>(Miami!$E$18*10^3)/Miami!$B$8</f>
        <v>0</v>
      </c>
      <c r="D186" s="42">
        <f>(Houston!$E$18*10^3)/Houston!$B$8</f>
        <v>0</v>
      </c>
      <c r="E186" s="42">
        <f>(Phoenix!$E$18*10^3)/Phoenix!$B$8</f>
        <v>0</v>
      </c>
      <c r="F186" s="42">
        <f>(Atlanta!$E$18*10^3)/Atlanta!$B$8</f>
        <v>0</v>
      </c>
      <c r="G186" s="42">
        <f>(LosAngeles!$E$18*10^3)/LosAngeles!$B$8</f>
        <v>0</v>
      </c>
      <c r="H186" s="42">
        <f>(LasVegas!$E$18*10^3)/LasVegas!$B$8</f>
        <v>0</v>
      </c>
      <c r="I186" s="42">
        <f>(SanFrancisco!$E$18*10^3)/SanFrancisco!$B$8</f>
        <v>0</v>
      </c>
      <c r="J186" s="42">
        <f>(Baltimore!$E$18*10^3)/Baltimore!$B$8</f>
        <v>0</v>
      </c>
      <c r="K186" s="42">
        <f>(Albuquerque!$E$18*10^3)/Albuquerque!$B$8</f>
        <v>0</v>
      </c>
      <c r="L186" s="42">
        <f>(Seattle!$E$18*10^3)/Seattle!$B$8</f>
        <v>0</v>
      </c>
      <c r="M186" s="42">
        <f>(Chicago!$E$18*10^3)/Chicago!$B$8</f>
        <v>0</v>
      </c>
      <c r="N186" s="42">
        <f>(Boulder!$E$18*10^3)/Boulder!$B$8</f>
        <v>0</v>
      </c>
      <c r="O186" s="42">
        <f>(Minneapolis!$E$18*10^3)/Minneapolis!$B$8</f>
        <v>0</v>
      </c>
      <c r="P186" s="42">
        <f>(Helena!$E$18*10^3)/Helena!$B$8</f>
        <v>0</v>
      </c>
      <c r="Q186" s="42">
        <f>(Duluth!$E$18*10^3)/Duluth!$B$8</f>
        <v>0</v>
      </c>
      <c r="R186" s="42">
        <f>(Fairbanks!$E$18*10^3)/Fairbanks!$B$8</f>
        <v>0</v>
      </c>
    </row>
    <row r="187" spans="1:18" s="57" customFormat="1">
      <c r="A187" s="60"/>
      <c r="B187" s="61" t="s">
        <v>80</v>
      </c>
      <c r="C187" s="42">
        <f>(Miami!$E$19*10^3)/Miami!$B$8</f>
        <v>0</v>
      </c>
      <c r="D187" s="42">
        <f>(Houston!$E$19*10^3)/Houston!$B$8</f>
        <v>0</v>
      </c>
      <c r="E187" s="42">
        <f>(Phoenix!$E$19*10^3)/Phoenix!$B$8</f>
        <v>0</v>
      </c>
      <c r="F187" s="42">
        <f>(Atlanta!$E$19*10^3)/Atlanta!$B$8</f>
        <v>0</v>
      </c>
      <c r="G187" s="42">
        <f>(LosAngeles!$E$19*10^3)/LosAngeles!$B$8</f>
        <v>0</v>
      </c>
      <c r="H187" s="42">
        <f>(LasVegas!$E$19*10^3)/LasVegas!$B$8</f>
        <v>0</v>
      </c>
      <c r="I187" s="42">
        <f>(SanFrancisco!$E$19*10^3)/SanFrancisco!$B$8</f>
        <v>0</v>
      </c>
      <c r="J187" s="42">
        <f>(Baltimore!$E$19*10^3)/Baltimore!$B$8</f>
        <v>0</v>
      </c>
      <c r="K187" s="42">
        <f>(Albuquerque!$E$19*10^3)/Albuquerque!$B$8</f>
        <v>0</v>
      </c>
      <c r="L187" s="42">
        <f>(Seattle!$E$19*10^3)/Seattle!$B$8</f>
        <v>0</v>
      </c>
      <c r="M187" s="42">
        <f>(Chicago!$E$19*10^3)/Chicago!$B$8</f>
        <v>0</v>
      </c>
      <c r="N187" s="42">
        <f>(Boulder!$E$19*10^3)/Boulder!$B$8</f>
        <v>0</v>
      </c>
      <c r="O187" s="42">
        <f>(Minneapolis!$E$19*10^3)/Minneapolis!$B$8</f>
        <v>0</v>
      </c>
      <c r="P187" s="42">
        <f>(Helena!$E$19*10^3)/Helena!$B$8</f>
        <v>0</v>
      </c>
      <c r="Q187" s="42">
        <f>(Duluth!$E$19*10^3)/Duluth!$B$8</f>
        <v>0</v>
      </c>
      <c r="R187" s="42">
        <f>(Fairbanks!$E$19*10^3)/Fairbanks!$B$8</f>
        <v>0</v>
      </c>
    </row>
    <row r="188" spans="1:18" s="57" customFormat="1">
      <c r="A188" s="60"/>
      <c r="B188" s="61" t="s">
        <v>81</v>
      </c>
      <c r="C188" s="42">
        <f>(Miami!$E$20*10^3)/Miami!$B$8</f>
        <v>0</v>
      </c>
      <c r="D188" s="42">
        <f>(Houston!$E$20*10^3)/Houston!$B$8</f>
        <v>0</v>
      </c>
      <c r="E188" s="42">
        <f>(Phoenix!$E$20*10^3)/Phoenix!$B$8</f>
        <v>0</v>
      </c>
      <c r="F188" s="42">
        <f>(Atlanta!$E$20*10^3)/Atlanta!$B$8</f>
        <v>0</v>
      </c>
      <c r="G188" s="42">
        <f>(LosAngeles!$E$20*10^3)/LosAngeles!$B$8</f>
        <v>0</v>
      </c>
      <c r="H188" s="42">
        <f>(LasVegas!$E$20*10^3)/LasVegas!$B$8</f>
        <v>0</v>
      </c>
      <c r="I188" s="42">
        <f>(SanFrancisco!$E$20*10^3)/SanFrancisco!$B$8</f>
        <v>0</v>
      </c>
      <c r="J188" s="42">
        <f>(Baltimore!$E$20*10^3)/Baltimore!$B$8</f>
        <v>0</v>
      </c>
      <c r="K188" s="42">
        <f>(Albuquerque!$E$20*10^3)/Albuquerque!$B$8</f>
        <v>0</v>
      </c>
      <c r="L188" s="42">
        <f>(Seattle!$E$20*10^3)/Seattle!$B$8</f>
        <v>0</v>
      </c>
      <c r="M188" s="42">
        <f>(Chicago!$E$20*10^3)/Chicago!$B$8</f>
        <v>0</v>
      </c>
      <c r="N188" s="42">
        <f>(Boulder!$E$20*10^3)/Boulder!$B$8</f>
        <v>0</v>
      </c>
      <c r="O188" s="42">
        <f>(Minneapolis!$E$20*10^3)/Minneapolis!$B$8</f>
        <v>0</v>
      </c>
      <c r="P188" s="42">
        <f>(Helena!$E$20*10^3)/Helena!$B$8</f>
        <v>0</v>
      </c>
      <c r="Q188" s="42">
        <f>(Duluth!$E$20*10^3)/Duluth!$B$8</f>
        <v>0</v>
      </c>
      <c r="R188" s="42">
        <f>(Fairbanks!$E$20*10^3)/Fairbanks!$B$8</f>
        <v>0</v>
      </c>
    </row>
    <row r="189" spans="1:18" s="57" customFormat="1">
      <c r="A189" s="60"/>
      <c r="B189" s="61" t="s">
        <v>82</v>
      </c>
      <c r="C189" s="42">
        <f>(Miami!$E$21*10^3)/Miami!$B$8</f>
        <v>0</v>
      </c>
      <c r="D189" s="42">
        <f>(Houston!$E$21*10^3)/Houston!$B$8</f>
        <v>0</v>
      </c>
      <c r="E189" s="42">
        <f>(Phoenix!$E$21*10^3)/Phoenix!$B$8</f>
        <v>0</v>
      </c>
      <c r="F189" s="42">
        <f>(Atlanta!$E$21*10^3)/Atlanta!$B$8</f>
        <v>0</v>
      </c>
      <c r="G189" s="42">
        <f>(LosAngeles!$E$21*10^3)/LosAngeles!$B$8</f>
        <v>0</v>
      </c>
      <c r="H189" s="42">
        <f>(LasVegas!$E$21*10^3)/LasVegas!$B$8</f>
        <v>0</v>
      </c>
      <c r="I189" s="42">
        <f>(SanFrancisco!$E$21*10^3)/SanFrancisco!$B$8</f>
        <v>0</v>
      </c>
      <c r="J189" s="42">
        <f>(Baltimore!$E$21*10^3)/Baltimore!$B$8</f>
        <v>0</v>
      </c>
      <c r="K189" s="42">
        <f>(Albuquerque!$E$21*10^3)/Albuquerque!$B$8</f>
        <v>0</v>
      </c>
      <c r="L189" s="42">
        <f>(Seattle!$E$21*10^3)/Seattle!$B$8</f>
        <v>0</v>
      </c>
      <c r="M189" s="42">
        <f>(Chicago!$E$21*10^3)/Chicago!$B$8</f>
        <v>0</v>
      </c>
      <c r="N189" s="42">
        <f>(Boulder!$E$21*10^3)/Boulder!$B$8</f>
        <v>0</v>
      </c>
      <c r="O189" s="42">
        <f>(Minneapolis!$E$21*10^3)/Minneapolis!$B$8</f>
        <v>0</v>
      </c>
      <c r="P189" s="42">
        <f>(Helena!$E$21*10^3)/Helena!$B$8</f>
        <v>0</v>
      </c>
      <c r="Q189" s="42">
        <f>(Duluth!$E$21*10^3)/Duluth!$B$8</f>
        <v>0</v>
      </c>
      <c r="R189" s="42">
        <f>(Fairbanks!$E$21*10^3)/Fairbanks!$B$8</f>
        <v>0</v>
      </c>
    </row>
    <row r="190" spans="1:18" s="57" customFormat="1">
      <c r="A190" s="60"/>
      <c r="B190" s="61" t="s">
        <v>83</v>
      </c>
      <c r="C190" s="42">
        <f>(Miami!$E$22*10^3)/Miami!$B$8</f>
        <v>0</v>
      </c>
      <c r="D190" s="42">
        <f>(Houston!$E$22*10^3)/Houston!$B$8</f>
        <v>0</v>
      </c>
      <c r="E190" s="42">
        <f>(Phoenix!$E$22*10^3)/Phoenix!$B$8</f>
        <v>0</v>
      </c>
      <c r="F190" s="42">
        <f>(Atlanta!$E$22*10^3)/Atlanta!$B$8</f>
        <v>0</v>
      </c>
      <c r="G190" s="42">
        <f>(LosAngeles!$E$22*10^3)/LosAngeles!$B$8</f>
        <v>0</v>
      </c>
      <c r="H190" s="42">
        <f>(LasVegas!$E$22*10^3)/LasVegas!$B$8</f>
        <v>0</v>
      </c>
      <c r="I190" s="42">
        <f>(SanFrancisco!$E$22*10^3)/SanFrancisco!$B$8</f>
        <v>0</v>
      </c>
      <c r="J190" s="42">
        <f>(Baltimore!$E$22*10^3)/Baltimore!$B$8</f>
        <v>0</v>
      </c>
      <c r="K190" s="42">
        <f>(Albuquerque!$E$22*10^3)/Albuquerque!$B$8</f>
        <v>0</v>
      </c>
      <c r="L190" s="42">
        <f>(Seattle!$E$22*10^3)/Seattle!$B$8</f>
        <v>0</v>
      </c>
      <c r="M190" s="42">
        <f>(Chicago!$E$22*10^3)/Chicago!$B$8</f>
        <v>0</v>
      </c>
      <c r="N190" s="42">
        <f>(Boulder!$E$22*10^3)/Boulder!$B$8</f>
        <v>0</v>
      </c>
      <c r="O190" s="42">
        <f>(Minneapolis!$E$22*10^3)/Minneapolis!$B$8</f>
        <v>0</v>
      </c>
      <c r="P190" s="42">
        <f>(Helena!$E$22*10^3)/Helena!$B$8</f>
        <v>0</v>
      </c>
      <c r="Q190" s="42">
        <f>(Duluth!$E$22*10^3)/Duluth!$B$8</f>
        <v>0</v>
      </c>
      <c r="R190" s="42">
        <f>(Fairbanks!$E$22*10^3)/Fairbanks!$B$8</f>
        <v>0</v>
      </c>
    </row>
    <row r="191" spans="1:18" s="57" customFormat="1">
      <c r="A191" s="60"/>
      <c r="B191" s="61" t="s">
        <v>62</v>
      </c>
      <c r="C191" s="42">
        <f>(Miami!$E$23*10^3)/Miami!$B$8</f>
        <v>0</v>
      </c>
      <c r="D191" s="42">
        <f>(Houston!$E$23*10^3)/Houston!$B$8</f>
        <v>0</v>
      </c>
      <c r="E191" s="42">
        <f>(Phoenix!$E$23*10^3)/Phoenix!$B$8</f>
        <v>0</v>
      </c>
      <c r="F191" s="42">
        <f>(Atlanta!$E$23*10^3)/Atlanta!$B$8</f>
        <v>0</v>
      </c>
      <c r="G191" s="42">
        <f>(LosAngeles!$E$23*10^3)/LosAngeles!$B$8</f>
        <v>0</v>
      </c>
      <c r="H191" s="42">
        <f>(LasVegas!$E$23*10^3)/LasVegas!$B$8</f>
        <v>0</v>
      </c>
      <c r="I191" s="42">
        <f>(SanFrancisco!$E$23*10^3)/SanFrancisco!$B$8</f>
        <v>0</v>
      </c>
      <c r="J191" s="42">
        <f>(Baltimore!$E$23*10^3)/Baltimore!$B$8</f>
        <v>0</v>
      </c>
      <c r="K191" s="42">
        <f>(Albuquerque!$E$23*10^3)/Albuquerque!$B$8</f>
        <v>0</v>
      </c>
      <c r="L191" s="42">
        <f>(Seattle!$E$23*10^3)/Seattle!$B$8</f>
        <v>0</v>
      </c>
      <c r="M191" s="42">
        <f>(Chicago!$E$23*10^3)/Chicago!$B$8</f>
        <v>0</v>
      </c>
      <c r="N191" s="42">
        <f>(Boulder!$E$23*10^3)/Boulder!$B$8</f>
        <v>0</v>
      </c>
      <c r="O191" s="42">
        <f>(Minneapolis!$E$23*10^3)/Minneapolis!$B$8</f>
        <v>0</v>
      </c>
      <c r="P191" s="42">
        <f>(Helena!$E$23*10^3)/Helena!$B$8</f>
        <v>0</v>
      </c>
      <c r="Q191" s="42">
        <f>(Duluth!$E$23*10^3)/Duluth!$B$8</f>
        <v>0</v>
      </c>
      <c r="R191" s="42">
        <f>(Fairbanks!$E$23*10^3)/Fairbanks!$B$8</f>
        <v>0</v>
      </c>
    </row>
    <row r="192" spans="1:18" s="57" customFormat="1">
      <c r="A192" s="60"/>
      <c r="B192" s="61" t="s">
        <v>84</v>
      </c>
      <c r="C192" s="42">
        <f>(Miami!$E$24*10^3)/Miami!$B$8</f>
        <v>0</v>
      </c>
      <c r="D192" s="42">
        <f>(Houston!$E$24*10^3)/Houston!$B$8</f>
        <v>0</v>
      </c>
      <c r="E192" s="42">
        <f>(Phoenix!$E$24*10^3)/Phoenix!$B$8</f>
        <v>0</v>
      </c>
      <c r="F192" s="42">
        <f>(Atlanta!$E$24*10^3)/Atlanta!$B$8</f>
        <v>0</v>
      </c>
      <c r="G192" s="42">
        <f>(LosAngeles!$E$24*10^3)/LosAngeles!$B$8</f>
        <v>0</v>
      </c>
      <c r="H192" s="42">
        <f>(LasVegas!$E$24*10^3)/LasVegas!$B$8</f>
        <v>0</v>
      </c>
      <c r="I192" s="42">
        <f>(SanFrancisco!$E$24*10^3)/SanFrancisco!$B$8</f>
        <v>0</v>
      </c>
      <c r="J192" s="42">
        <f>(Baltimore!$E$24*10^3)/Baltimore!$B$8</f>
        <v>0</v>
      </c>
      <c r="K192" s="42">
        <f>(Albuquerque!$E$24*10^3)/Albuquerque!$B$8</f>
        <v>0</v>
      </c>
      <c r="L192" s="42">
        <f>(Seattle!$E$24*10^3)/Seattle!$B$8</f>
        <v>0</v>
      </c>
      <c r="M192" s="42">
        <f>(Chicago!$E$24*10^3)/Chicago!$B$8</f>
        <v>0</v>
      </c>
      <c r="N192" s="42">
        <f>(Boulder!$E$24*10^3)/Boulder!$B$8</f>
        <v>0</v>
      </c>
      <c r="O192" s="42">
        <f>(Minneapolis!$E$24*10^3)/Minneapolis!$B$8</f>
        <v>0</v>
      </c>
      <c r="P192" s="42">
        <f>(Helena!$E$24*10^3)/Helena!$B$8</f>
        <v>0</v>
      </c>
      <c r="Q192" s="42">
        <f>(Duluth!$E$24*10^3)/Duluth!$B$8</f>
        <v>0</v>
      </c>
      <c r="R192" s="42">
        <f>(Fairbanks!$E$24*10^3)/Fairbanks!$B$8</f>
        <v>0</v>
      </c>
    </row>
    <row r="193" spans="1:18" s="57" customFormat="1">
      <c r="A193" s="60"/>
      <c r="B193" s="61" t="s">
        <v>85</v>
      </c>
      <c r="C193" s="42">
        <f>(Miami!$E$25*10^3)/Miami!$B$8</f>
        <v>0</v>
      </c>
      <c r="D193" s="42">
        <f>(Houston!$E$25*10^3)/Houston!$B$8</f>
        <v>0</v>
      </c>
      <c r="E193" s="42">
        <f>(Phoenix!$E$25*10^3)/Phoenix!$B$8</f>
        <v>0</v>
      </c>
      <c r="F193" s="42">
        <f>(Atlanta!$E$25*10^3)/Atlanta!$B$8</f>
        <v>0</v>
      </c>
      <c r="G193" s="42">
        <f>(LosAngeles!$E$25*10^3)/LosAngeles!$B$8</f>
        <v>0</v>
      </c>
      <c r="H193" s="42">
        <f>(LasVegas!$E$25*10^3)/LasVegas!$B$8</f>
        <v>0</v>
      </c>
      <c r="I193" s="42">
        <f>(SanFrancisco!$E$25*10^3)/SanFrancisco!$B$8</f>
        <v>0</v>
      </c>
      <c r="J193" s="42">
        <f>(Baltimore!$E$25*10^3)/Baltimore!$B$8</f>
        <v>0</v>
      </c>
      <c r="K193" s="42">
        <f>(Albuquerque!$E$25*10^3)/Albuquerque!$B$8</f>
        <v>0</v>
      </c>
      <c r="L193" s="42">
        <f>(Seattle!$E$25*10^3)/Seattle!$B$8</f>
        <v>0</v>
      </c>
      <c r="M193" s="42">
        <f>(Chicago!$E$25*10^3)/Chicago!$B$8</f>
        <v>0</v>
      </c>
      <c r="N193" s="42">
        <f>(Boulder!$E$25*10^3)/Boulder!$B$8</f>
        <v>0</v>
      </c>
      <c r="O193" s="42">
        <f>(Minneapolis!$E$25*10^3)/Minneapolis!$B$8</f>
        <v>0</v>
      </c>
      <c r="P193" s="42">
        <f>(Helena!$E$25*10^3)/Helena!$B$8</f>
        <v>0</v>
      </c>
      <c r="Q193" s="42">
        <f>(Duluth!$E$25*10^3)/Duluth!$B$8</f>
        <v>0</v>
      </c>
      <c r="R193" s="42">
        <f>(Fairbanks!$E$25*10^3)/Fairbanks!$B$8</f>
        <v>0</v>
      </c>
    </row>
    <row r="194" spans="1:18" s="57" customFormat="1">
      <c r="A194" s="60"/>
      <c r="B194" s="61" t="s">
        <v>86</v>
      </c>
      <c r="C194" s="42">
        <f>(Miami!$E$26*10^3)/Miami!$B$8</f>
        <v>0</v>
      </c>
      <c r="D194" s="42">
        <f>(Houston!$E$26*10^3)/Houston!$B$8</f>
        <v>0</v>
      </c>
      <c r="E194" s="42">
        <f>(Phoenix!$E$26*10^3)/Phoenix!$B$8</f>
        <v>0</v>
      </c>
      <c r="F194" s="42">
        <f>(Atlanta!$E$26*10^3)/Atlanta!$B$8</f>
        <v>0</v>
      </c>
      <c r="G194" s="42">
        <f>(LosAngeles!$E$26*10^3)/LosAngeles!$B$8</f>
        <v>0</v>
      </c>
      <c r="H194" s="42">
        <f>(LasVegas!$E$26*10^3)/LasVegas!$B$8</f>
        <v>0</v>
      </c>
      <c r="I194" s="42">
        <f>(SanFrancisco!$E$26*10^3)/SanFrancisco!$B$8</f>
        <v>0</v>
      </c>
      <c r="J194" s="42">
        <f>(Baltimore!$E$26*10^3)/Baltimore!$B$8</f>
        <v>0</v>
      </c>
      <c r="K194" s="42">
        <f>(Albuquerque!$E$26*10^3)/Albuquerque!$B$8</f>
        <v>0</v>
      </c>
      <c r="L194" s="42">
        <f>(Seattle!$E$26*10^3)/Seattle!$B$8</f>
        <v>0</v>
      </c>
      <c r="M194" s="42">
        <f>(Chicago!$E$26*10^3)/Chicago!$B$8</f>
        <v>0</v>
      </c>
      <c r="N194" s="42">
        <f>(Boulder!$E$26*10^3)/Boulder!$B$8</f>
        <v>0</v>
      </c>
      <c r="O194" s="42">
        <f>(Minneapolis!$E$26*10^3)/Minneapolis!$B$8</f>
        <v>0</v>
      </c>
      <c r="P194" s="42">
        <f>(Helena!$E$26*10^3)/Helena!$B$8</f>
        <v>0</v>
      </c>
      <c r="Q194" s="42">
        <f>(Duluth!$E$26*10^3)/Duluth!$B$8</f>
        <v>0</v>
      </c>
      <c r="R194" s="42">
        <f>(Fairbanks!$E$26*10^3)/Fairbanks!$B$8</f>
        <v>0</v>
      </c>
    </row>
    <row r="195" spans="1:18" s="57" customFormat="1">
      <c r="A195" s="60"/>
      <c r="B195" s="61" t="s">
        <v>87</v>
      </c>
      <c r="C195" s="42">
        <f>(Miami!$E$28*10^3)/Miami!$B$8</f>
        <v>0</v>
      </c>
      <c r="D195" s="42">
        <f>(Houston!$E$28*10^3)/Houston!$B$8</f>
        <v>0</v>
      </c>
      <c r="E195" s="42">
        <f>(Phoenix!$E$28*10^3)/Phoenix!$B$8</f>
        <v>0</v>
      </c>
      <c r="F195" s="42">
        <f>(Atlanta!$E$28*10^3)/Atlanta!$B$8</f>
        <v>0</v>
      </c>
      <c r="G195" s="42">
        <f>(LosAngeles!$E$28*10^3)/LosAngeles!$B$8</f>
        <v>0</v>
      </c>
      <c r="H195" s="42">
        <f>(LasVegas!$E$28*10^3)/LasVegas!$B$8</f>
        <v>0</v>
      </c>
      <c r="I195" s="42">
        <f>(SanFrancisco!$E$28*10^3)/SanFrancisco!$B$8</f>
        <v>0</v>
      </c>
      <c r="J195" s="42">
        <f>(Baltimore!$E$28*10^3)/Baltimore!$B$8</f>
        <v>0</v>
      </c>
      <c r="K195" s="42">
        <f>(Albuquerque!$E$28*10^3)/Albuquerque!$B$8</f>
        <v>0</v>
      </c>
      <c r="L195" s="42">
        <f>(Seattle!$E$28*10^3)/Seattle!$B$8</f>
        <v>0</v>
      </c>
      <c r="M195" s="42">
        <f>(Chicago!$E$28*10^3)/Chicago!$B$8</f>
        <v>0</v>
      </c>
      <c r="N195" s="42">
        <f>(Boulder!$E$28*10^3)/Boulder!$B$8</f>
        <v>0</v>
      </c>
      <c r="O195" s="42">
        <f>(Minneapolis!$E$28*10^3)/Minneapolis!$B$8</f>
        <v>0</v>
      </c>
      <c r="P195" s="42">
        <f>(Helena!$E$28*10^3)/Helena!$B$8</f>
        <v>0</v>
      </c>
      <c r="Q195" s="42">
        <f>(Duluth!$E$28*10^3)/Duluth!$B$8</f>
        <v>0</v>
      </c>
      <c r="R195" s="42">
        <f>(Fairbanks!$E$28*10^3)/Fairbanks!$B$8</f>
        <v>0</v>
      </c>
    </row>
    <row r="196" spans="1:18" s="57" customFormat="1">
      <c r="A196" s="60"/>
      <c r="B196" s="58" t="s">
        <v>260</v>
      </c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s="57" customFormat="1">
      <c r="A197" s="60"/>
      <c r="B197" s="61" t="s">
        <v>67</v>
      </c>
      <c r="C197" s="42">
        <f>(Miami!$F$13*10^3)/Miami!$B$8</f>
        <v>0</v>
      </c>
      <c r="D197" s="42">
        <f>(Houston!$F$13*10^3)/Houston!$B$8</f>
        <v>0</v>
      </c>
      <c r="E197" s="42">
        <f>(Phoenix!$F$13*10^3)/Phoenix!$B$8</f>
        <v>0</v>
      </c>
      <c r="F197" s="42">
        <f>(Atlanta!$F$13*10^3)/Atlanta!$B$8</f>
        <v>0</v>
      </c>
      <c r="G197" s="42">
        <f>(LosAngeles!$F$13*10^3)/LosAngeles!$B$8</f>
        <v>0</v>
      </c>
      <c r="H197" s="42">
        <f>(LasVegas!$F$13*10^3)/LasVegas!$B$8</f>
        <v>0</v>
      </c>
      <c r="I197" s="42">
        <f>(SanFrancisco!$F$13*10^3)/SanFrancisco!$B$8</f>
        <v>0</v>
      </c>
      <c r="J197" s="42">
        <f>(Baltimore!$F$13*10^3)/Baltimore!$B$8</f>
        <v>0</v>
      </c>
      <c r="K197" s="42">
        <f>(Albuquerque!$F$13*10^3)/Albuquerque!$B$8</f>
        <v>0</v>
      </c>
      <c r="L197" s="42">
        <f>(Seattle!$F$13*10^3)/Seattle!$B$8</f>
        <v>0</v>
      </c>
      <c r="M197" s="42">
        <f>(Chicago!$F$13*10^3)/Chicago!$B$8</f>
        <v>0</v>
      </c>
      <c r="N197" s="42">
        <f>(Boulder!$F$13*10^3)/Boulder!$B$8</f>
        <v>0</v>
      </c>
      <c r="O197" s="42">
        <f>(Minneapolis!$F$13*10^3)/Minneapolis!$B$8</f>
        <v>0</v>
      </c>
      <c r="P197" s="42">
        <f>(Helena!$F$13*10^3)/Helena!$B$8</f>
        <v>0</v>
      </c>
      <c r="Q197" s="42">
        <f>(Duluth!$F$13*10^3)/Duluth!$B$8</f>
        <v>0</v>
      </c>
      <c r="R197" s="42">
        <f>(Fairbanks!$F$13*10^3)/Fairbanks!$B$8</f>
        <v>0</v>
      </c>
    </row>
    <row r="198" spans="1:18" s="57" customFormat="1">
      <c r="A198" s="60"/>
      <c r="B198" s="61" t="s">
        <v>68</v>
      </c>
      <c r="C198" s="42">
        <f>(Miami!$F$14*10^3)/Miami!$B$8</f>
        <v>0</v>
      </c>
      <c r="D198" s="42">
        <f>(Houston!$F$14*10^3)/Houston!$B$8</f>
        <v>0</v>
      </c>
      <c r="E198" s="42">
        <f>(Phoenix!$F$14*10^3)/Phoenix!$B$8</f>
        <v>0</v>
      </c>
      <c r="F198" s="42">
        <f>(Atlanta!$F$14*10^3)/Atlanta!$B$8</f>
        <v>0</v>
      </c>
      <c r="G198" s="42">
        <f>(LosAngeles!$F$14*10^3)/LosAngeles!$B$8</f>
        <v>0</v>
      </c>
      <c r="H198" s="42">
        <f>(LasVegas!$F$14*10^3)/LasVegas!$B$8</f>
        <v>0</v>
      </c>
      <c r="I198" s="42">
        <f>(SanFrancisco!$F$14*10^3)/SanFrancisco!$B$8</f>
        <v>0</v>
      </c>
      <c r="J198" s="42">
        <f>(Baltimore!$F$14*10^3)/Baltimore!$B$8</f>
        <v>0</v>
      </c>
      <c r="K198" s="42">
        <f>(Albuquerque!$F$14*10^3)/Albuquerque!$B$8</f>
        <v>0</v>
      </c>
      <c r="L198" s="42">
        <f>(Seattle!$F$14*10^3)/Seattle!$B$8</f>
        <v>0</v>
      </c>
      <c r="M198" s="42">
        <f>(Chicago!$F$14*10^3)/Chicago!$B$8</f>
        <v>0</v>
      </c>
      <c r="N198" s="42">
        <f>(Boulder!$F$14*10^3)/Boulder!$B$8</f>
        <v>0</v>
      </c>
      <c r="O198" s="42">
        <f>(Minneapolis!$F$14*10^3)/Minneapolis!$B$8</f>
        <v>0</v>
      </c>
      <c r="P198" s="42">
        <f>(Helena!$F$14*10^3)/Helena!$B$8</f>
        <v>0</v>
      </c>
      <c r="Q198" s="42">
        <f>(Duluth!$F$14*10^3)/Duluth!$B$8</f>
        <v>0</v>
      </c>
      <c r="R198" s="42">
        <f>(Fairbanks!$F$14*10^3)/Fairbanks!$B$8</f>
        <v>0</v>
      </c>
    </row>
    <row r="199" spans="1:18" s="57" customFormat="1">
      <c r="A199" s="60"/>
      <c r="B199" s="61" t="s">
        <v>76</v>
      </c>
      <c r="C199" s="42">
        <f>(Miami!$F$15*10^3)/Miami!$B$8</f>
        <v>0</v>
      </c>
      <c r="D199" s="42">
        <f>(Houston!$F$15*10^3)/Houston!$B$8</f>
        <v>0</v>
      </c>
      <c r="E199" s="42">
        <f>(Phoenix!$F$15*10^3)/Phoenix!$B$8</f>
        <v>0</v>
      </c>
      <c r="F199" s="42">
        <f>(Atlanta!$F$15*10^3)/Atlanta!$B$8</f>
        <v>0</v>
      </c>
      <c r="G199" s="42">
        <f>(LosAngeles!$F$15*10^3)/LosAngeles!$B$8</f>
        <v>0</v>
      </c>
      <c r="H199" s="42">
        <f>(LasVegas!$F$15*10^3)/LasVegas!$B$8</f>
        <v>0</v>
      </c>
      <c r="I199" s="42">
        <f>(SanFrancisco!$F$15*10^3)/SanFrancisco!$B$8</f>
        <v>0</v>
      </c>
      <c r="J199" s="42">
        <f>(Baltimore!$F$15*10^3)/Baltimore!$B$8</f>
        <v>0</v>
      </c>
      <c r="K199" s="42">
        <f>(Albuquerque!$F$15*10^3)/Albuquerque!$B$8</f>
        <v>0</v>
      </c>
      <c r="L199" s="42">
        <f>(Seattle!$F$15*10^3)/Seattle!$B$8</f>
        <v>0</v>
      </c>
      <c r="M199" s="42">
        <f>(Chicago!$F$15*10^3)/Chicago!$B$8</f>
        <v>0</v>
      </c>
      <c r="N199" s="42">
        <f>(Boulder!$F$15*10^3)/Boulder!$B$8</f>
        <v>0</v>
      </c>
      <c r="O199" s="42">
        <f>(Minneapolis!$F$15*10^3)/Minneapolis!$B$8</f>
        <v>0</v>
      </c>
      <c r="P199" s="42">
        <f>(Helena!$F$15*10^3)/Helena!$B$8</f>
        <v>0</v>
      </c>
      <c r="Q199" s="42">
        <f>(Duluth!$F$15*10^3)/Duluth!$B$8</f>
        <v>0</v>
      </c>
      <c r="R199" s="42">
        <f>(Fairbanks!$F$15*10^3)/Fairbanks!$B$8</f>
        <v>0</v>
      </c>
    </row>
    <row r="200" spans="1:18" s="57" customFormat="1">
      <c r="A200" s="60"/>
      <c r="B200" s="61" t="s">
        <v>77</v>
      </c>
      <c r="C200" s="42">
        <f>(Miami!$F$16*10^3)/Miami!$B$8</f>
        <v>0</v>
      </c>
      <c r="D200" s="42">
        <f>(Houston!$F$16*10^3)/Houston!$B$8</f>
        <v>0</v>
      </c>
      <c r="E200" s="42">
        <f>(Phoenix!$F$16*10^3)/Phoenix!$B$8</f>
        <v>0</v>
      </c>
      <c r="F200" s="42">
        <f>(Atlanta!$F$16*10^3)/Atlanta!$B$8</f>
        <v>0</v>
      </c>
      <c r="G200" s="42">
        <f>(LosAngeles!$F$16*10^3)/LosAngeles!$B$8</f>
        <v>0</v>
      </c>
      <c r="H200" s="42">
        <f>(LasVegas!$F$16*10^3)/LasVegas!$B$8</f>
        <v>0</v>
      </c>
      <c r="I200" s="42">
        <f>(SanFrancisco!$F$16*10^3)/SanFrancisco!$B$8</f>
        <v>0</v>
      </c>
      <c r="J200" s="42">
        <f>(Baltimore!$F$16*10^3)/Baltimore!$B$8</f>
        <v>0</v>
      </c>
      <c r="K200" s="42">
        <f>(Albuquerque!$F$16*10^3)/Albuquerque!$B$8</f>
        <v>0</v>
      </c>
      <c r="L200" s="42">
        <f>(Seattle!$F$16*10^3)/Seattle!$B$8</f>
        <v>0</v>
      </c>
      <c r="M200" s="42">
        <f>(Chicago!$F$16*10^3)/Chicago!$B$8</f>
        <v>0</v>
      </c>
      <c r="N200" s="42">
        <f>(Boulder!$F$16*10^3)/Boulder!$B$8</f>
        <v>0</v>
      </c>
      <c r="O200" s="42">
        <f>(Minneapolis!$F$16*10^3)/Minneapolis!$B$8</f>
        <v>0</v>
      </c>
      <c r="P200" s="42">
        <f>(Helena!$F$16*10^3)/Helena!$B$8</f>
        <v>0</v>
      </c>
      <c r="Q200" s="42">
        <f>(Duluth!$F$16*10^3)/Duluth!$B$8</f>
        <v>0</v>
      </c>
      <c r="R200" s="42">
        <f>(Fairbanks!$F$16*10^3)/Fairbanks!$B$8</f>
        <v>0</v>
      </c>
    </row>
    <row r="201" spans="1:18" s="57" customFormat="1">
      <c r="A201" s="60"/>
      <c r="B201" s="61" t="s">
        <v>78</v>
      </c>
      <c r="C201" s="42">
        <f>(Miami!$F$17*10^3)/Miami!$B$8</f>
        <v>0</v>
      </c>
      <c r="D201" s="42">
        <f>(Houston!$F$17*10^3)/Houston!$B$8</f>
        <v>0</v>
      </c>
      <c r="E201" s="42">
        <f>(Phoenix!$F$17*10^3)/Phoenix!$B$8</f>
        <v>0</v>
      </c>
      <c r="F201" s="42">
        <f>(Atlanta!$F$17*10^3)/Atlanta!$B$8</f>
        <v>0</v>
      </c>
      <c r="G201" s="42">
        <f>(LosAngeles!$F$17*10^3)/LosAngeles!$B$8</f>
        <v>0</v>
      </c>
      <c r="H201" s="42">
        <f>(LasVegas!$F$17*10^3)/LasVegas!$B$8</f>
        <v>0</v>
      </c>
      <c r="I201" s="42">
        <f>(SanFrancisco!$F$17*10^3)/SanFrancisco!$B$8</f>
        <v>0</v>
      </c>
      <c r="J201" s="42">
        <f>(Baltimore!$F$17*10^3)/Baltimore!$B$8</f>
        <v>0</v>
      </c>
      <c r="K201" s="42">
        <f>(Albuquerque!$F$17*10^3)/Albuquerque!$B$8</f>
        <v>0</v>
      </c>
      <c r="L201" s="42">
        <f>(Seattle!$F$17*10^3)/Seattle!$B$8</f>
        <v>0</v>
      </c>
      <c r="M201" s="42">
        <f>(Chicago!$F$17*10^3)/Chicago!$B$8</f>
        <v>0</v>
      </c>
      <c r="N201" s="42">
        <f>(Boulder!$F$17*10^3)/Boulder!$B$8</f>
        <v>0</v>
      </c>
      <c r="O201" s="42">
        <f>(Minneapolis!$F$17*10^3)/Minneapolis!$B$8</f>
        <v>0</v>
      </c>
      <c r="P201" s="42">
        <f>(Helena!$F$17*10^3)/Helena!$B$8</f>
        <v>0</v>
      </c>
      <c r="Q201" s="42">
        <f>(Duluth!$F$17*10^3)/Duluth!$B$8</f>
        <v>0</v>
      </c>
      <c r="R201" s="42">
        <f>(Fairbanks!$F$17*10^3)/Fairbanks!$B$8</f>
        <v>0</v>
      </c>
    </row>
    <row r="202" spans="1:18" s="57" customFormat="1">
      <c r="A202" s="60"/>
      <c r="B202" s="61" t="s">
        <v>79</v>
      </c>
      <c r="C202" s="42">
        <f>(Miami!$F$18*10^3)/Miami!$B$8</f>
        <v>0</v>
      </c>
      <c r="D202" s="42">
        <f>(Houston!$F$18*10^3)/Houston!$B$8</f>
        <v>0</v>
      </c>
      <c r="E202" s="42">
        <f>(Phoenix!$F$18*10^3)/Phoenix!$B$8</f>
        <v>0</v>
      </c>
      <c r="F202" s="42">
        <f>(Atlanta!$F$18*10^3)/Atlanta!$B$8</f>
        <v>0</v>
      </c>
      <c r="G202" s="42">
        <f>(LosAngeles!$F$18*10^3)/LosAngeles!$B$8</f>
        <v>0</v>
      </c>
      <c r="H202" s="42">
        <f>(LasVegas!$F$18*10^3)/LasVegas!$B$8</f>
        <v>0</v>
      </c>
      <c r="I202" s="42">
        <f>(SanFrancisco!$F$18*10^3)/SanFrancisco!$B$8</f>
        <v>0</v>
      </c>
      <c r="J202" s="42">
        <f>(Baltimore!$F$18*10^3)/Baltimore!$B$8</f>
        <v>0</v>
      </c>
      <c r="K202" s="42">
        <f>(Albuquerque!$F$18*10^3)/Albuquerque!$B$8</f>
        <v>0</v>
      </c>
      <c r="L202" s="42">
        <f>(Seattle!$F$18*10^3)/Seattle!$B$8</f>
        <v>0</v>
      </c>
      <c r="M202" s="42">
        <f>(Chicago!$F$18*10^3)/Chicago!$B$8</f>
        <v>0</v>
      </c>
      <c r="N202" s="42">
        <f>(Boulder!$F$18*10^3)/Boulder!$B$8</f>
        <v>0</v>
      </c>
      <c r="O202" s="42">
        <f>(Minneapolis!$F$18*10^3)/Minneapolis!$B$8</f>
        <v>0</v>
      </c>
      <c r="P202" s="42">
        <f>(Helena!$F$18*10^3)/Helena!$B$8</f>
        <v>0</v>
      </c>
      <c r="Q202" s="42">
        <f>(Duluth!$F$18*10^3)/Duluth!$B$8</f>
        <v>0</v>
      </c>
      <c r="R202" s="42">
        <f>(Fairbanks!$F$18*10^3)/Fairbanks!$B$8</f>
        <v>0</v>
      </c>
    </row>
    <row r="203" spans="1:18" s="57" customFormat="1">
      <c r="A203" s="60"/>
      <c r="B203" s="61" t="s">
        <v>80</v>
      </c>
      <c r="C203" s="42">
        <f>(Miami!$F$19*10^3)/Miami!$B$8</f>
        <v>0</v>
      </c>
      <c r="D203" s="42">
        <f>(Houston!$F$19*10^3)/Houston!$B$8</f>
        <v>0</v>
      </c>
      <c r="E203" s="42">
        <f>(Phoenix!$F$19*10^3)/Phoenix!$B$8</f>
        <v>0</v>
      </c>
      <c r="F203" s="42">
        <f>(Atlanta!$F$19*10^3)/Atlanta!$B$8</f>
        <v>0</v>
      </c>
      <c r="G203" s="42">
        <f>(LosAngeles!$F$19*10^3)/LosAngeles!$B$8</f>
        <v>0</v>
      </c>
      <c r="H203" s="42">
        <f>(LasVegas!$F$19*10^3)/LasVegas!$B$8</f>
        <v>0</v>
      </c>
      <c r="I203" s="42">
        <f>(SanFrancisco!$F$19*10^3)/SanFrancisco!$B$8</f>
        <v>0</v>
      </c>
      <c r="J203" s="42">
        <f>(Baltimore!$F$19*10^3)/Baltimore!$B$8</f>
        <v>0</v>
      </c>
      <c r="K203" s="42">
        <f>(Albuquerque!$F$19*10^3)/Albuquerque!$B$8</f>
        <v>0</v>
      </c>
      <c r="L203" s="42">
        <f>(Seattle!$F$19*10^3)/Seattle!$B$8</f>
        <v>0</v>
      </c>
      <c r="M203" s="42">
        <f>(Chicago!$F$19*10^3)/Chicago!$B$8</f>
        <v>0</v>
      </c>
      <c r="N203" s="42">
        <f>(Boulder!$F$19*10^3)/Boulder!$B$8</f>
        <v>0</v>
      </c>
      <c r="O203" s="42">
        <f>(Minneapolis!$F$19*10^3)/Minneapolis!$B$8</f>
        <v>0</v>
      </c>
      <c r="P203" s="42">
        <f>(Helena!$F$19*10^3)/Helena!$B$8</f>
        <v>0</v>
      </c>
      <c r="Q203" s="42">
        <f>(Duluth!$F$19*10^3)/Duluth!$B$8</f>
        <v>0</v>
      </c>
      <c r="R203" s="42">
        <f>(Fairbanks!$F$19*10^3)/Fairbanks!$B$8</f>
        <v>0</v>
      </c>
    </row>
    <row r="204" spans="1:18" s="57" customFormat="1">
      <c r="A204" s="60"/>
      <c r="B204" s="61" t="s">
        <v>81</v>
      </c>
      <c r="C204" s="42">
        <f>(Miami!$F$20*10^3)/Miami!$B$8</f>
        <v>0</v>
      </c>
      <c r="D204" s="42">
        <f>(Houston!$F$20*10^3)/Houston!$B$8</f>
        <v>0</v>
      </c>
      <c r="E204" s="42">
        <f>(Phoenix!$F$20*10^3)/Phoenix!$B$8</f>
        <v>0</v>
      </c>
      <c r="F204" s="42">
        <f>(Atlanta!$F$20*10^3)/Atlanta!$B$8</f>
        <v>0</v>
      </c>
      <c r="G204" s="42">
        <f>(LosAngeles!$F$20*10^3)/LosAngeles!$B$8</f>
        <v>0</v>
      </c>
      <c r="H204" s="42">
        <f>(LasVegas!$F$20*10^3)/LasVegas!$B$8</f>
        <v>0</v>
      </c>
      <c r="I204" s="42">
        <f>(SanFrancisco!$F$20*10^3)/SanFrancisco!$B$8</f>
        <v>0</v>
      </c>
      <c r="J204" s="42">
        <f>(Baltimore!$F$20*10^3)/Baltimore!$B$8</f>
        <v>0</v>
      </c>
      <c r="K204" s="42">
        <f>(Albuquerque!$F$20*10^3)/Albuquerque!$B$8</f>
        <v>0</v>
      </c>
      <c r="L204" s="42">
        <f>(Seattle!$F$20*10^3)/Seattle!$B$8</f>
        <v>0</v>
      </c>
      <c r="M204" s="42">
        <f>(Chicago!$F$20*10^3)/Chicago!$B$8</f>
        <v>0</v>
      </c>
      <c r="N204" s="42">
        <f>(Boulder!$F$20*10^3)/Boulder!$B$8</f>
        <v>0</v>
      </c>
      <c r="O204" s="42">
        <f>(Minneapolis!$F$20*10^3)/Minneapolis!$B$8</f>
        <v>0</v>
      </c>
      <c r="P204" s="42">
        <f>(Helena!$F$20*10^3)/Helena!$B$8</f>
        <v>0</v>
      </c>
      <c r="Q204" s="42">
        <f>(Duluth!$F$20*10^3)/Duluth!$B$8</f>
        <v>0</v>
      </c>
      <c r="R204" s="42">
        <f>(Fairbanks!$F$20*10^3)/Fairbanks!$B$8</f>
        <v>0</v>
      </c>
    </row>
    <row r="205" spans="1:18" s="57" customFormat="1">
      <c r="A205" s="60"/>
      <c r="B205" s="61" t="s">
        <v>82</v>
      </c>
      <c r="C205" s="42">
        <f>(Miami!$F$21*10^3)/Miami!$B$8</f>
        <v>0</v>
      </c>
      <c r="D205" s="42">
        <f>(Houston!$F$21*10^3)/Houston!$B$8</f>
        <v>0</v>
      </c>
      <c r="E205" s="42">
        <f>(Phoenix!$F$21*10^3)/Phoenix!$B$8</f>
        <v>0</v>
      </c>
      <c r="F205" s="42">
        <f>(Atlanta!$F$21*10^3)/Atlanta!$B$8</f>
        <v>0</v>
      </c>
      <c r="G205" s="42">
        <f>(LosAngeles!$F$21*10^3)/LosAngeles!$B$8</f>
        <v>0</v>
      </c>
      <c r="H205" s="42">
        <f>(LasVegas!$F$21*10^3)/LasVegas!$B$8</f>
        <v>0</v>
      </c>
      <c r="I205" s="42">
        <f>(SanFrancisco!$F$21*10^3)/SanFrancisco!$B$8</f>
        <v>0</v>
      </c>
      <c r="J205" s="42">
        <f>(Baltimore!$F$21*10^3)/Baltimore!$B$8</f>
        <v>0</v>
      </c>
      <c r="K205" s="42">
        <f>(Albuquerque!$F$21*10^3)/Albuquerque!$B$8</f>
        <v>0</v>
      </c>
      <c r="L205" s="42">
        <f>(Seattle!$F$21*10^3)/Seattle!$B$8</f>
        <v>0</v>
      </c>
      <c r="M205" s="42">
        <f>(Chicago!$F$21*10^3)/Chicago!$B$8</f>
        <v>0</v>
      </c>
      <c r="N205" s="42">
        <f>(Boulder!$F$21*10^3)/Boulder!$B$8</f>
        <v>0</v>
      </c>
      <c r="O205" s="42">
        <f>(Minneapolis!$F$21*10^3)/Minneapolis!$B$8</f>
        <v>0</v>
      </c>
      <c r="P205" s="42">
        <f>(Helena!$F$21*10^3)/Helena!$B$8</f>
        <v>0</v>
      </c>
      <c r="Q205" s="42">
        <f>(Duluth!$F$21*10^3)/Duluth!$B$8</f>
        <v>0</v>
      </c>
      <c r="R205" s="42">
        <f>(Fairbanks!$F$21*10^3)/Fairbanks!$B$8</f>
        <v>0</v>
      </c>
    </row>
    <row r="206" spans="1:18" s="57" customFormat="1">
      <c r="A206" s="60"/>
      <c r="B206" s="61" t="s">
        <v>83</v>
      </c>
      <c r="C206" s="42">
        <f>(Miami!$F$22*10^3)/Miami!$B$8</f>
        <v>0</v>
      </c>
      <c r="D206" s="42">
        <f>(Houston!$F$22*10^3)/Houston!$B$8</f>
        <v>0</v>
      </c>
      <c r="E206" s="42">
        <f>(Phoenix!$F$22*10^3)/Phoenix!$B$8</f>
        <v>0</v>
      </c>
      <c r="F206" s="42">
        <f>(Atlanta!$F$22*10^3)/Atlanta!$B$8</f>
        <v>0</v>
      </c>
      <c r="G206" s="42">
        <f>(LosAngeles!$F$22*10^3)/LosAngeles!$B$8</f>
        <v>0</v>
      </c>
      <c r="H206" s="42">
        <f>(LasVegas!$F$22*10^3)/LasVegas!$B$8</f>
        <v>0</v>
      </c>
      <c r="I206" s="42">
        <f>(SanFrancisco!$F$22*10^3)/SanFrancisco!$B$8</f>
        <v>0</v>
      </c>
      <c r="J206" s="42">
        <f>(Baltimore!$F$22*10^3)/Baltimore!$B$8</f>
        <v>0</v>
      </c>
      <c r="K206" s="42">
        <f>(Albuquerque!$F$22*10^3)/Albuquerque!$B$8</f>
        <v>0</v>
      </c>
      <c r="L206" s="42">
        <f>(Seattle!$F$22*10^3)/Seattle!$B$8</f>
        <v>0</v>
      </c>
      <c r="M206" s="42">
        <f>(Chicago!$F$22*10^3)/Chicago!$B$8</f>
        <v>0</v>
      </c>
      <c r="N206" s="42">
        <f>(Boulder!$F$22*10^3)/Boulder!$B$8</f>
        <v>0</v>
      </c>
      <c r="O206" s="42">
        <f>(Minneapolis!$F$22*10^3)/Minneapolis!$B$8</f>
        <v>0</v>
      </c>
      <c r="P206" s="42">
        <f>(Helena!$F$22*10^3)/Helena!$B$8</f>
        <v>0</v>
      </c>
      <c r="Q206" s="42">
        <f>(Duluth!$F$22*10^3)/Duluth!$B$8</f>
        <v>0</v>
      </c>
      <c r="R206" s="42">
        <f>(Fairbanks!$F$22*10^3)/Fairbanks!$B$8</f>
        <v>0</v>
      </c>
    </row>
    <row r="207" spans="1:18" s="57" customFormat="1">
      <c r="A207" s="60"/>
      <c r="B207" s="61" t="s">
        <v>62</v>
      </c>
      <c r="C207" s="42">
        <f>(Miami!$F$23*10^3)/Miami!$B$8</f>
        <v>0</v>
      </c>
      <c r="D207" s="42">
        <f>(Houston!$F$23*10^3)/Houston!$B$8</f>
        <v>0</v>
      </c>
      <c r="E207" s="42">
        <f>(Phoenix!$F$23*10^3)/Phoenix!$B$8</f>
        <v>0</v>
      </c>
      <c r="F207" s="42">
        <f>(Atlanta!$F$23*10^3)/Atlanta!$B$8</f>
        <v>0</v>
      </c>
      <c r="G207" s="42">
        <f>(LosAngeles!$F$23*10^3)/LosAngeles!$B$8</f>
        <v>0</v>
      </c>
      <c r="H207" s="42">
        <f>(LasVegas!$F$23*10^3)/LasVegas!$B$8</f>
        <v>0</v>
      </c>
      <c r="I207" s="42">
        <f>(SanFrancisco!$F$23*10^3)/SanFrancisco!$B$8</f>
        <v>0</v>
      </c>
      <c r="J207" s="42">
        <f>(Baltimore!$F$23*10^3)/Baltimore!$B$8</f>
        <v>0</v>
      </c>
      <c r="K207" s="42">
        <f>(Albuquerque!$F$23*10^3)/Albuquerque!$B$8</f>
        <v>0</v>
      </c>
      <c r="L207" s="42">
        <f>(Seattle!$F$23*10^3)/Seattle!$B$8</f>
        <v>0</v>
      </c>
      <c r="M207" s="42">
        <f>(Chicago!$F$23*10^3)/Chicago!$B$8</f>
        <v>0</v>
      </c>
      <c r="N207" s="42">
        <f>(Boulder!$F$23*10^3)/Boulder!$B$8</f>
        <v>0</v>
      </c>
      <c r="O207" s="42">
        <f>(Minneapolis!$F$23*10^3)/Minneapolis!$B$8</f>
        <v>0</v>
      </c>
      <c r="P207" s="42">
        <f>(Helena!$F$23*10^3)/Helena!$B$8</f>
        <v>0</v>
      </c>
      <c r="Q207" s="42">
        <f>(Duluth!$F$23*10^3)/Duluth!$B$8</f>
        <v>0</v>
      </c>
      <c r="R207" s="42">
        <f>(Fairbanks!$F$23*10^3)/Fairbanks!$B$8</f>
        <v>0</v>
      </c>
    </row>
    <row r="208" spans="1:18" s="57" customFormat="1">
      <c r="A208" s="60"/>
      <c r="B208" s="61" t="s">
        <v>84</v>
      </c>
      <c r="C208" s="42">
        <f>(Miami!$F$24*10^3)/Miami!$B$8</f>
        <v>0</v>
      </c>
      <c r="D208" s="42">
        <f>(Houston!$F$24*10^3)/Houston!$B$8</f>
        <v>0</v>
      </c>
      <c r="E208" s="42">
        <f>(Phoenix!$F$24*10^3)/Phoenix!$B$8</f>
        <v>0</v>
      </c>
      <c r="F208" s="42">
        <f>(Atlanta!$F$24*10^3)/Atlanta!$B$8</f>
        <v>0</v>
      </c>
      <c r="G208" s="42">
        <f>(LosAngeles!$F$24*10^3)/LosAngeles!$B$8</f>
        <v>0</v>
      </c>
      <c r="H208" s="42">
        <f>(LasVegas!$F$24*10^3)/LasVegas!$B$8</f>
        <v>0</v>
      </c>
      <c r="I208" s="42">
        <f>(SanFrancisco!$F$24*10^3)/SanFrancisco!$B$8</f>
        <v>0</v>
      </c>
      <c r="J208" s="42">
        <f>(Baltimore!$F$24*10^3)/Baltimore!$B$8</f>
        <v>0</v>
      </c>
      <c r="K208" s="42">
        <f>(Albuquerque!$F$24*10^3)/Albuquerque!$B$8</f>
        <v>0</v>
      </c>
      <c r="L208" s="42">
        <f>(Seattle!$F$24*10^3)/Seattle!$B$8</f>
        <v>0</v>
      </c>
      <c r="M208" s="42">
        <f>(Chicago!$F$24*10^3)/Chicago!$B$8</f>
        <v>0</v>
      </c>
      <c r="N208" s="42">
        <f>(Boulder!$F$24*10^3)/Boulder!$B$8</f>
        <v>0</v>
      </c>
      <c r="O208" s="42">
        <f>(Minneapolis!$F$24*10^3)/Minneapolis!$B$8</f>
        <v>0</v>
      </c>
      <c r="P208" s="42">
        <f>(Helena!$F$24*10^3)/Helena!$B$8</f>
        <v>0</v>
      </c>
      <c r="Q208" s="42">
        <f>(Duluth!$F$24*10^3)/Duluth!$B$8</f>
        <v>0</v>
      </c>
      <c r="R208" s="42">
        <f>(Fairbanks!$F$24*10^3)/Fairbanks!$B$8</f>
        <v>0</v>
      </c>
    </row>
    <row r="209" spans="1:18" s="57" customFormat="1">
      <c r="A209" s="60"/>
      <c r="B209" s="61" t="s">
        <v>85</v>
      </c>
      <c r="C209" s="42">
        <f>(Miami!$F$25*10^3)/Miami!$B$8</f>
        <v>0</v>
      </c>
      <c r="D209" s="42">
        <f>(Houston!$F$25*10^3)/Houston!$B$8</f>
        <v>0</v>
      </c>
      <c r="E209" s="42">
        <f>(Phoenix!$F$25*10^3)/Phoenix!$B$8</f>
        <v>0</v>
      </c>
      <c r="F209" s="42">
        <f>(Atlanta!$F$25*10^3)/Atlanta!$B$8</f>
        <v>0</v>
      </c>
      <c r="G209" s="42">
        <f>(LosAngeles!$F$25*10^3)/LosAngeles!$B$8</f>
        <v>0</v>
      </c>
      <c r="H209" s="42">
        <f>(LasVegas!$F$25*10^3)/LasVegas!$B$8</f>
        <v>0</v>
      </c>
      <c r="I209" s="42">
        <f>(SanFrancisco!$F$25*10^3)/SanFrancisco!$B$8</f>
        <v>0</v>
      </c>
      <c r="J209" s="42">
        <f>(Baltimore!$F$25*10^3)/Baltimore!$B$8</f>
        <v>0</v>
      </c>
      <c r="K209" s="42">
        <f>(Albuquerque!$F$25*10^3)/Albuquerque!$B$8</f>
        <v>0</v>
      </c>
      <c r="L209" s="42">
        <f>(Seattle!$F$25*10^3)/Seattle!$B$8</f>
        <v>0</v>
      </c>
      <c r="M209" s="42">
        <f>(Chicago!$F$25*10^3)/Chicago!$B$8</f>
        <v>0</v>
      </c>
      <c r="N209" s="42">
        <f>(Boulder!$F$25*10^3)/Boulder!$B$8</f>
        <v>0</v>
      </c>
      <c r="O209" s="42">
        <f>(Minneapolis!$F$25*10^3)/Minneapolis!$B$8</f>
        <v>0</v>
      </c>
      <c r="P209" s="42">
        <f>(Helena!$F$25*10^3)/Helena!$B$8</f>
        <v>0</v>
      </c>
      <c r="Q209" s="42">
        <f>(Duluth!$F$25*10^3)/Duluth!$B$8</f>
        <v>0</v>
      </c>
      <c r="R209" s="42">
        <f>(Fairbanks!$F$25*10^3)/Fairbanks!$B$8</f>
        <v>0</v>
      </c>
    </row>
    <row r="210" spans="1:18" s="57" customFormat="1">
      <c r="A210" s="60"/>
      <c r="B210" s="61" t="s">
        <v>86</v>
      </c>
      <c r="C210" s="42">
        <f>(Miami!$F$26*10^3)/Miami!$B$8</f>
        <v>0</v>
      </c>
      <c r="D210" s="42">
        <f>(Houston!$F$26*10^3)/Houston!$B$8</f>
        <v>0</v>
      </c>
      <c r="E210" s="42">
        <f>(Phoenix!$F$26*10^3)/Phoenix!$B$8</f>
        <v>0</v>
      </c>
      <c r="F210" s="42">
        <f>(Atlanta!$F$26*10^3)/Atlanta!$B$8</f>
        <v>0</v>
      </c>
      <c r="G210" s="42">
        <f>(LosAngeles!$F$26*10^3)/LosAngeles!$B$8</f>
        <v>0</v>
      </c>
      <c r="H210" s="42">
        <f>(LasVegas!$F$26*10^3)/LasVegas!$B$8</f>
        <v>0</v>
      </c>
      <c r="I210" s="42">
        <f>(SanFrancisco!$F$26*10^3)/SanFrancisco!$B$8</f>
        <v>0</v>
      </c>
      <c r="J210" s="42">
        <f>(Baltimore!$F$26*10^3)/Baltimore!$B$8</f>
        <v>0</v>
      </c>
      <c r="K210" s="42">
        <f>(Albuquerque!$F$26*10^3)/Albuquerque!$B$8</f>
        <v>0</v>
      </c>
      <c r="L210" s="42">
        <f>(Seattle!$F$26*10^3)/Seattle!$B$8</f>
        <v>0</v>
      </c>
      <c r="M210" s="42">
        <f>(Chicago!$F$26*10^3)/Chicago!$B$8</f>
        <v>0</v>
      </c>
      <c r="N210" s="42">
        <f>(Boulder!$F$26*10^3)/Boulder!$B$8</f>
        <v>0</v>
      </c>
      <c r="O210" s="42">
        <f>(Minneapolis!$F$26*10^3)/Minneapolis!$B$8</f>
        <v>0</v>
      </c>
      <c r="P210" s="42">
        <f>(Helena!$F$26*10^3)/Helena!$B$8</f>
        <v>0</v>
      </c>
      <c r="Q210" s="42">
        <f>(Duluth!$F$26*10^3)/Duluth!$B$8</f>
        <v>0</v>
      </c>
      <c r="R210" s="42">
        <f>(Fairbanks!$F$26*10^3)/Fairbanks!$B$8</f>
        <v>0</v>
      </c>
    </row>
    <row r="211" spans="1:18" s="57" customFormat="1">
      <c r="A211" s="60"/>
      <c r="B211" s="61" t="s">
        <v>87</v>
      </c>
      <c r="C211" s="42">
        <f>(Miami!$F$28*10^3)/Miami!$B$8</f>
        <v>0</v>
      </c>
      <c r="D211" s="42">
        <f>(Houston!$F$28*10^3)/Houston!$B$8</f>
        <v>0</v>
      </c>
      <c r="E211" s="42">
        <f>(Phoenix!$F$28*10^3)/Phoenix!$B$8</f>
        <v>0</v>
      </c>
      <c r="F211" s="42">
        <f>(Atlanta!$F$28*10^3)/Atlanta!$B$8</f>
        <v>0</v>
      </c>
      <c r="G211" s="42">
        <f>(LosAngeles!$F$28*10^3)/LosAngeles!$B$8</f>
        <v>0</v>
      </c>
      <c r="H211" s="42">
        <f>(LasVegas!$F$28*10^3)/LasVegas!$B$8</f>
        <v>0</v>
      </c>
      <c r="I211" s="42">
        <f>(SanFrancisco!$F$28*10^3)/SanFrancisco!$B$8</f>
        <v>0</v>
      </c>
      <c r="J211" s="42">
        <f>(Baltimore!$F$28*10^3)/Baltimore!$B$8</f>
        <v>0</v>
      </c>
      <c r="K211" s="42">
        <f>(Albuquerque!$F$28*10^3)/Albuquerque!$B$8</f>
        <v>0</v>
      </c>
      <c r="L211" s="42">
        <f>(Seattle!$F$28*10^3)/Seattle!$B$8</f>
        <v>0</v>
      </c>
      <c r="M211" s="42">
        <f>(Chicago!$F$28*10^3)/Chicago!$B$8</f>
        <v>0</v>
      </c>
      <c r="N211" s="42">
        <f>(Boulder!$F$28*10^3)/Boulder!$B$8</f>
        <v>0</v>
      </c>
      <c r="O211" s="42">
        <f>(Minneapolis!$F$28*10^3)/Minneapolis!$B$8</f>
        <v>0</v>
      </c>
      <c r="P211" s="42">
        <f>(Helena!$F$28*10^3)/Helena!$B$8</f>
        <v>0</v>
      </c>
      <c r="Q211" s="42">
        <f>(Duluth!$F$28*10^3)/Duluth!$B$8</f>
        <v>0</v>
      </c>
      <c r="R211" s="42">
        <f>(Fairbanks!$F$28*10^3)/Fairbanks!$B$8</f>
        <v>0</v>
      </c>
    </row>
    <row r="212" spans="1:18" s="57" customFormat="1">
      <c r="A212" s="60"/>
      <c r="B212" s="58" t="s">
        <v>261</v>
      </c>
      <c r="C212" s="42">
        <f>(Miami!$B$2*10^3)/Miami!$B$8</f>
        <v>845.11861446659873</v>
      </c>
      <c r="D212" s="42">
        <f>(Houston!$B$2*10^3)/Houston!$B$8</f>
        <v>864.63105807014995</v>
      </c>
      <c r="E212" s="42">
        <f>(Phoenix!$B$2*10^3)/Phoenix!$B$8</f>
        <v>841.88764371998252</v>
      </c>
      <c r="F212" s="42">
        <f>(Atlanta!$B$2*10^3)/Atlanta!$B$8</f>
        <v>884.64997816911659</v>
      </c>
      <c r="G212" s="42">
        <f>(LosAngeles!$B$2*10^3)/LosAngeles!$B$8</f>
        <v>683.36341143938296</v>
      </c>
      <c r="H212" s="42">
        <f>(LasVegas!$B$2*10^3)/LasVegas!$B$8</f>
        <v>823.75636734099839</v>
      </c>
      <c r="I212" s="42">
        <f>(SanFrancisco!$B$2*10^3)/SanFrancisco!$B$8</f>
        <v>734.67326444476782</v>
      </c>
      <c r="J212" s="42">
        <f>(Baltimore!$B$2*10^3)/Baltimore!$B$8</f>
        <v>995.21758113811677</v>
      </c>
      <c r="K212" s="42">
        <f>(Albuquerque!$B$2*10^3)/Albuquerque!$B$8</f>
        <v>854.89885024013972</v>
      </c>
      <c r="L212" s="42">
        <f>(Seattle!$B$2*10^3)/Seattle!$B$8</f>
        <v>871.83233881531078</v>
      </c>
      <c r="M212" s="42">
        <f>(Chicago!$B$2*10^3)/Chicago!$B$8</f>
        <v>991.01731916751567</v>
      </c>
      <c r="N212" s="42">
        <f>(Boulder!$B$2*10^3)/Boulder!$B$8</f>
        <v>868.3277543297919</v>
      </c>
      <c r="O212" s="42">
        <f>(Minneapolis!$B$2*10^3)/Minneapolis!$B$8</f>
        <v>1092.8773104351624</v>
      </c>
      <c r="P212" s="42">
        <f>(Helena!$B$2*10^3)/Helena!$B$8</f>
        <v>957.96972784165337</v>
      </c>
      <c r="Q212" s="42">
        <f>(Duluth!$B$2*10^3)/Duluth!$B$8</f>
        <v>1162.768156018047</v>
      </c>
      <c r="R212" s="42">
        <f>(Fairbanks!$B$2*10^3)/Fairbanks!$B$8</f>
        <v>1716.7195459176248</v>
      </c>
    </row>
    <row r="213" spans="1:18" s="57" customFormat="1">
      <c r="A213" s="58" t="s">
        <v>339</v>
      </c>
      <c r="B213" s="5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</row>
    <row r="214" spans="1:18" s="57" customFormat="1">
      <c r="A214" s="60"/>
      <c r="B214" s="58" t="s">
        <v>338</v>
      </c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1:18" s="57" customFormat="1">
      <c r="A215" s="60"/>
      <c r="B215" s="61" t="s">
        <v>336</v>
      </c>
      <c r="C215" s="71">
        <f>10^(-3)*Miami!$C$264</f>
        <v>407.22645400000005</v>
      </c>
      <c r="D215" s="71">
        <f>10^(-3)*Houston!$C$264</f>
        <v>366.62185999999997</v>
      </c>
      <c r="E215" s="71">
        <f>10^(-3)*Phoenix!$C$264</f>
        <v>312.85540600000002</v>
      </c>
      <c r="F215" s="71">
        <f>10^(-3)*Atlanta!$C$264</f>
        <v>281.84816600000005</v>
      </c>
      <c r="G215" s="71">
        <f>10^(-3)*LosAngeles!$C$264</f>
        <v>325.94744100000003</v>
      </c>
      <c r="H215" s="71">
        <f>10^(-3)*LasVegas!$C$264</f>
        <v>261.22518700000001</v>
      </c>
      <c r="I215" s="71">
        <f>10^(-3)*SanFrancisco!$C$264</f>
        <v>232.28317900000002</v>
      </c>
      <c r="J215" s="71">
        <f>10^(-3)*Baltimore!$C$264</f>
        <v>237.422462</v>
      </c>
      <c r="K215" s="71">
        <f>10^(-3)*Albuquerque!$C$264</f>
        <v>240.623266</v>
      </c>
      <c r="L215" s="71">
        <f>10^(-3)*Seattle!$C$264</f>
        <v>213.10724200000001</v>
      </c>
      <c r="M215" s="71">
        <f>10^(-3)*Chicago!$C$264</f>
        <v>213.38943599999999</v>
      </c>
      <c r="N215" s="71">
        <f>10^(-3)*Boulder!$C$264</f>
        <v>233.20217499999998</v>
      </c>
      <c r="O215" s="71">
        <f>10^(-3)*Minneapolis!$C$264</f>
        <v>213.870552</v>
      </c>
      <c r="P215" s="71">
        <f>10^(-3)*Helena!$C$264</f>
        <v>216.02734899999999</v>
      </c>
      <c r="Q215" s="71">
        <f>10^(-3)*Duluth!$C$264</f>
        <v>213.44405799999998</v>
      </c>
      <c r="R215" s="71">
        <f>10^(-3)*Fairbanks!$C$264</f>
        <v>223.87300099999999</v>
      </c>
    </row>
    <row r="216" spans="1:18" s="57" customFormat="1">
      <c r="A216" s="60"/>
      <c r="B216" s="61" t="s">
        <v>335</v>
      </c>
      <c r="C216" s="71">
        <f>10^(-3)*Miami!$C$265</f>
        <v>424.720979</v>
      </c>
      <c r="D216" s="71">
        <f>10^(-3)*Houston!$C$265</f>
        <v>371.76997700000004</v>
      </c>
      <c r="E216" s="71">
        <f>10^(-3)*Phoenix!$C$265</f>
        <v>341.72594799999996</v>
      </c>
      <c r="F216" s="71">
        <f>10^(-3)*Atlanta!$C$265</f>
        <v>273.32263599999999</v>
      </c>
      <c r="G216" s="71">
        <f>10^(-3)*LosAngeles!$C$265</f>
        <v>318.90695400000004</v>
      </c>
      <c r="H216" s="71">
        <f>10^(-3)*LasVegas!$C$265</f>
        <v>283.62252500000005</v>
      </c>
      <c r="I216" s="71">
        <f>10^(-3)*SanFrancisco!$C$265</f>
        <v>280.18736200000001</v>
      </c>
      <c r="J216" s="71">
        <f>10^(-3)*Baltimore!$C$265</f>
        <v>229.69576999999998</v>
      </c>
      <c r="K216" s="71">
        <f>10^(-3)*Albuquerque!$C$265</f>
        <v>272.83070600000002</v>
      </c>
      <c r="L216" s="71">
        <f>10^(-3)*Seattle!$C$265</f>
        <v>231.28332</v>
      </c>
      <c r="M216" s="71">
        <f>10^(-3)*Chicago!$C$265</f>
        <v>212.423824</v>
      </c>
      <c r="N216" s="71">
        <f>10^(-3)*Boulder!$C$265</f>
        <v>227.00049200000001</v>
      </c>
      <c r="O216" s="71">
        <f>10^(-3)*Minneapolis!$C$265</f>
        <v>212.550725</v>
      </c>
      <c r="P216" s="71">
        <f>10^(-3)*Helena!$C$265</f>
        <v>228.93317999999999</v>
      </c>
      <c r="Q216" s="71">
        <f>10^(-3)*Duluth!$C$265</f>
        <v>213.264027</v>
      </c>
      <c r="R216" s="71">
        <f>10^(-3)*Fairbanks!$C$265</f>
        <v>218.515546</v>
      </c>
    </row>
    <row r="217" spans="1:18" s="57" customFormat="1">
      <c r="A217" s="60"/>
      <c r="B217" s="72" t="s">
        <v>334</v>
      </c>
      <c r="C217" s="71">
        <f>10^(-3)*Miami!$C$266</f>
        <v>430.36434000000003</v>
      </c>
      <c r="D217" s="71">
        <f>10^(-3)*Houston!$C$266</f>
        <v>360.49362100000002</v>
      </c>
      <c r="E217" s="71">
        <f>10^(-3)*Phoenix!$C$266</f>
        <v>405.62888299999997</v>
      </c>
      <c r="F217" s="71">
        <f>10^(-3)*Atlanta!$C$266</f>
        <v>325.37962300000004</v>
      </c>
      <c r="G217" s="71">
        <f>10^(-3)*LosAngeles!$C$266</f>
        <v>315.77260000000001</v>
      </c>
      <c r="H217" s="71">
        <f>10^(-3)*LasVegas!$C$266</f>
        <v>310.31717800000001</v>
      </c>
      <c r="I217" s="71">
        <f>10^(-3)*SanFrancisco!$C$266</f>
        <v>259.97317300000003</v>
      </c>
      <c r="J217" s="71">
        <f>10^(-3)*Baltimore!$C$266</f>
        <v>300.93464500000005</v>
      </c>
      <c r="K217" s="71">
        <f>10^(-3)*Albuquerque!$C$266</f>
        <v>280.389475</v>
      </c>
      <c r="L217" s="71">
        <f>10^(-3)*Seattle!$C$266</f>
        <v>254.045658</v>
      </c>
      <c r="M217" s="71">
        <f>10^(-3)*Chicago!$C$266</f>
        <v>253.91410099999999</v>
      </c>
      <c r="N217" s="71">
        <f>10^(-3)*Boulder!$C$266</f>
        <v>269.19786399999998</v>
      </c>
      <c r="O217" s="71">
        <f>10^(-3)*Minneapolis!$C$266</f>
        <v>228.389951</v>
      </c>
      <c r="P217" s="71">
        <f>10^(-3)*Helena!$C$266</f>
        <v>245.570502</v>
      </c>
      <c r="Q217" s="71">
        <f>10^(-3)*Duluth!$C$266</f>
        <v>211.62786499999999</v>
      </c>
      <c r="R217" s="71">
        <f>10^(-3)*Fairbanks!$C$266</f>
        <v>218.05291399999999</v>
      </c>
    </row>
    <row r="218" spans="1:18" s="57" customFormat="1">
      <c r="A218" s="60"/>
      <c r="B218" s="72" t="s">
        <v>333</v>
      </c>
      <c r="C218" s="71">
        <f>10^(-3)*Miami!$C$267</f>
        <v>459.61900100000003</v>
      </c>
      <c r="D218" s="71">
        <f>10^(-3)*Houston!$C$267</f>
        <v>410.35039699999999</v>
      </c>
      <c r="E218" s="71">
        <f>10^(-3)*Phoenix!$C$267</f>
        <v>417.99264600000004</v>
      </c>
      <c r="F218" s="71">
        <f>10^(-3)*Atlanta!$C$267</f>
        <v>370.64348800000005</v>
      </c>
      <c r="G218" s="71">
        <f>10^(-3)*LosAngeles!$C$267</f>
        <v>331.59536900000001</v>
      </c>
      <c r="H218" s="71">
        <f>10^(-3)*LasVegas!$C$267</f>
        <v>407.84879700000005</v>
      </c>
      <c r="I218" s="71">
        <f>10^(-3)*SanFrancisco!$C$267</f>
        <v>284.14828799999998</v>
      </c>
      <c r="J218" s="71">
        <f>10^(-3)*Baltimore!$C$267</f>
        <v>307.40607799999998</v>
      </c>
      <c r="K218" s="71">
        <f>10^(-3)*Albuquerque!$C$267</f>
        <v>329.555406</v>
      </c>
      <c r="L218" s="71">
        <f>10^(-3)*Seattle!$C$267</f>
        <v>244.83291600000001</v>
      </c>
      <c r="M218" s="71">
        <f>10^(-3)*Chicago!$C$267</f>
        <v>264.15916100000004</v>
      </c>
      <c r="N218" s="71">
        <f>10^(-3)*Boulder!$C$267</f>
        <v>289.20305400000001</v>
      </c>
      <c r="O218" s="71">
        <f>10^(-3)*Minneapolis!$C$267</f>
        <v>250.21143799999999</v>
      </c>
      <c r="P218" s="71">
        <f>10^(-3)*Helena!$C$267</f>
        <v>233.71024499999999</v>
      </c>
      <c r="Q218" s="71">
        <f>10^(-3)*Duluth!$C$267</f>
        <v>230.09076800000003</v>
      </c>
      <c r="R218" s="71">
        <f>10^(-3)*Fairbanks!$C$267</f>
        <v>212.314685</v>
      </c>
    </row>
    <row r="219" spans="1:18" s="57" customFormat="1">
      <c r="A219" s="60"/>
      <c r="B219" s="72" t="s">
        <v>316</v>
      </c>
      <c r="C219" s="71">
        <f>10^(-3)*Miami!$C$268</f>
        <v>494.51746800000001</v>
      </c>
      <c r="D219" s="71">
        <f>10^(-3)*Houston!$C$268</f>
        <v>509.12743599999999</v>
      </c>
      <c r="E219" s="71">
        <f>10^(-3)*Phoenix!$C$268</f>
        <v>478.24274700000001</v>
      </c>
      <c r="F219" s="71">
        <f>10^(-3)*Atlanta!$C$268</f>
        <v>433.14814100000001</v>
      </c>
      <c r="G219" s="71">
        <f>10^(-3)*LosAngeles!$C$268</f>
        <v>351.63335600000005</v>
      </c>
      <c r="H219" s="71">
        <f>10^(-3)*LasVegas!$C$268</f>
        <v>439.10472700000003</v>
      </c>
      <c r="I219" s="71">
        <f>10^(-3)*SanFrancisco!$C$268</f>
        <v>305.669195</v>
      </c>
      <c r="J219" s="71">
        <f>10^(-3)*Baltimore!$C$268</f>
        <v>380.50326699999999</v>
      </c>
      <c r="K219" s="71">
        <f>10^(-3)*Albuquerque!$C$268</f>
        <v>358.50548400000002</v>
      </c>
      <c r="L219" s="71">
        <f>10^(-3)*Seattle!$C$268</f>
        <v>310.09459800000002</v>
      </c>
      <c r="M219" s="71">
        <f>10^(-3)*Chicago!$C$268</f>
        <v>340.53567300000003</v>
      </c>
      <c r="N219" s="71">
        <f>10^(-3)*Boulder!$C$268</f>
        <v>310.22688500000004</v>
      </c>
      <c r="O219" s="71">
        <f>10^(-3)*Minneapolis!$C$268</f>
        <v>353.93026899999995</v>
      </c>
      <c r="P219" s="71">
        <f>10^(-3)*Helena!$C$268</f>
        <v>274.65171100000003</v>
      </c>
      <c r="Q219" s="71">
        <f>10^(-3)*Duluth!$C$268</f>
        <v>269.48917399999999</v>
      </c>
      <c r="R219" s="71">
        <f>10^(-3)*Fairbanks!$C$268</f>
        <v>242.80165599999998</v>
      </c>
    </row>
    <row r="220" spans="1:18" s="57" customFormat="1">
      <c r="A220" s="60"/>
      <c r="B220" s="72" t="s">
        <v>332</v>
      </c>
      <c r="C220" s="71">
        <f>10^(-3)*Miami!$C$269</f>
        <v>512.742299</v>
      </c>
      <c r="D220" s="71">
        <f>10^(-3)*Houston!$C$269</f>
        <v>511.718459</v>
      </c>
      <c r="E220" s="71">
        <f>10^(-3)*Phoenix!$C$269</f>
        <v>584.75063100000011</v>
      </c>
      <c r="F220" s="71">
        <f>10^(-3)*Atlanta!$C$269</f>
        <v>476.38159000000002</v>
      </c>
      <c r="G220" s="71">
        <f>10^(-3)*LosAngeles!$C$269</f>
        <v>350.93481400000002</v>
      </c>
      <c r="H220" s="71">
        <f>10^(-3)*LasVegas!$C$269</f>
        <v>521.77936099999999</v>
      </c>
      <c r="I220" s="71">
        <f>10^(-3)*SanFrancisco!$C$269</f>
        <v>312.173134</v>
      </c>
      <c r="J220" s="71">
        <f>10^(-3)*Baltimore!$C$269</f>
        <v>493.67168900000001</v>
      </c>
      <c r="K220" s="71">
        <f>10^(-3)*Albuquerque!$C$269</f>
        <v>400.41277700000001</v>
      </c>
      <c r="L220" s="71">
        <f>10^(-3)*Seattle!$C$269</f>
        <v>321.37436500000001</v>
      </c>
      <c r="M220" s="71">
        <f>10^(-3)*Chicago!$C$269</f>
        <v>433.43817700000005</v>
      </c>
      <c r="N220" s="71">
        <f>10^(-3)*Boulder!$C$269</f>
        <v>345.45996300000002</v>
      </c>
      <c r="O220" s="71">
        <f>10^(-3)*Minneapolis!$C$269</f>
        <v>407.03006699999997</v>
      </c>
      <c r="P220" s="71">
        <f>10^(-3)*Helena!$C$269</f>
        <v>331.83838199999997</v>
      </c>
      <c r="Q220" s="71">
        <f>10^(-3)*Duluth!$C$269</f>
        <v>356.12786700000004</v>
      </c>
      <c r="R220" s="71">
        <f>10^(-3)*Fairbanks!$C$269</f>
        <v>281.76716700000003</v>
      </c>
    </row>
    <row r="221" spans="1:18" s="57" customFormat="1">
      <c r="A221" s="60"/>
      <c r="B221" s="72" t="s">
        <v>331</v>
      </c>
      <c r="C221" s="71">
        <f>10^(-3)*Miami!$C$270</f>
        <v>354.646702</v>
      </c>
      <c r="D221" s="71">
        <f>10^(-3)*Houston!$C$270</f>
        <v>385.22055</v>
      </c>
      <c r="E221" s="71">
        <f>10^(-3)*Phoenix!$C$270</f>
        <v>432.56780500000002</v>
      </c>
      <c r="F221" s="71">
        <f>10^(-3)*Atlanta!$C$270</f>
        <v>377.92509999999999</v>
      </c>
      <c r="G221" s="71">
        <f>10^(-3)*LosAngeles!$C$270</f>
        <v>231.17430300000001</v>
      </c>
      <c r="H221" s="71">
        <f>10^(-3)*LasVegas!$C$270</f>
        <v>384.87607000000003</v>
      </c>
      <c r="I221" s="71">
        <f>10^(-3)*SanFrancisco!$C$270</f>
        <v>217.90480400000001</v>
      </c>
      <c r="J221" s="71">
        <f>10^(-3)*Baltimore!$C$270</f>
        <v>367.66114099999999</v>
      </c>
      <c r="K221" s="71">
        <f>10^(-3)*Albuquerque!$C$270</f>
        <v>292.77654899999999</v>
      </c>
      <c r="L221" s="71">
        <f>10^(-3)*Seattle!$C$270</f>
        <v>226.81545300000002</v>
      </c>
      <c r="M221" s="71">
        <f>10^(-3)*Chicago!$C$270</f>
        <v>306.81651699999998</v>
      </c>
      <c r="N221" s="71">
        <f>10^(-3)*Boulder!$C$270</f>
        <v>251.128781</v>
      </c>
      <c r="O221" s="71">
        <f>10^(-3)*Minneapolis!$C$270</f>
        <v>285.51911999999999</v>
      </c>
      <c r="P221" s="71">
        <f>10^(-3)*Helena!$C$270</f>
        <v>232.848285</v>
      </c>
      <c r="Q221" s="71">
        <f>10^(-3)*Duluth!$C$270</f>
        <v>245.762169</v>
      </c>
      <c r="R221" s="71">
        <f>10^(-3)*Fairbanks!$C$270</f>
        <v>164.52511999999999</v>
      </c>
    </row>
    <row r="222" spans="1:18" s="57" customFormat="1">
      <c r="A222" s="60"/>
      <c r="B222" s="72" t="s">
        <v>330</v>
      </c>
      <c r="C222" s="71">
        <f>10^(-3)*Miami!$C$271</f>
        <v>379.359917</v>
      </c>
      <c r="D222" s="71">
        <f>10^(-3)*Houston!$C$271</f>
        <v>380.24256199999996</v>
      </c>
      <c r="E222" s="71">
        <f>10^(-3)*Phoenix!$C$271</f>
        <v>436.28421300000002</v>
      </c>
      <c r="F222" s="71">
        <f>10^(-3)*Atlanta!$C$271</f>
        <v>348.64141499999999</v>
      </c>
      <c r="G222" s="71">
        <f>10^(-3)*LosAngeles!$C$271</f>
        <v>259.35472099999998</v>
      </c>
      <c r="H222" s="71">
        <f>10^(-3)*LasVegas!$C$271</f>
        <v>371.67576700000001</v>
      </c>
      <c r="I222" s="71">
        <f>10^(-3)*SanFrancisco!$C$271</f>
        <v>208.405484</v>
      </c>
      <c r="J222" s="71">
        <f>10^(-3)*Baltimore!$C$271</f>
        <v>374.03011099999998</v>
      </c>
      <c r="K222" s="71">
        <f>10^(-3)*Albuquerque!$C$271</f>
        <v>295.25485200000003</v>
      </c>
      <c r="L222" s="71">
        <f>10^(-3)*Seattle!$C$271</f>
        <v>215.06260800000001</v>
      </c>
      <c r="M222" s="71">
        <f>10^(-3)*Chicago!$C$271</f>
        <v>315.08464500000002</v>
      </c>
      <c r="N222" s="71">
        <f>10^(-3)*Boulder!$C$271</f>
        <v>255.830679</v>
      </c>
      <c r="O222" s="71">
        <f>10^(-3)*Minneapolis!$C$271</f>
        <v>284.64506699999998</v>
      </c>
      <c r="P222" s="71">
        <f>10^(-3)*Helena!$C$271</f>
        <v>201.64889000000002</v>
      </c>
      <c r="Q222" s="71">
        <f>10^(-3)*Duluth!$C$271</f>
        <v>225.37821299999999</v>
      </c>
      <c r="R222" s="71">
        <f>10^(-3)*Fairbanks!$C$271</f>
        <v>165.025555</v>
      </c>
    </row>
    <row r="223" spans="1:18" s="57" customFormat="1">
      <c r="A223" s="60"/>
      <c r="B223" s="72" t="s">
        <v>329</v>
      </c>
      <c r="C223" s="71">
        <f>10^(-3)*Miami!$C$272</f>
        <v>498.397899</v>
      </c>
      <c r="D223" s="71">
        <f>10^(-3)*Houston!$C$272</f>
        <v>513.06455400000004</v>
      </c>
      <c r="E223" s="71">
        <f>10^(-3)*Phoenix!$C$272</f>
        <v>533.63030800000001</v>
      </c>
      <c r="F223" s="71">
        <f>10^(-3)*Atlanta!$C$272</f>
        <v>466.429169</v>
      </c>
      <c r="G223" s="71">
        <f>10^(-3)*LosAngeles!$C$272</f>
        <v>396.43539899999996</v>
      </c>
      <c r="H223" s="71">
        <f>10^(-3)*LasVegas!$C$272</f>
        <v>458.12526100000002</v>
      </c>
      <c r="I223" s="71">
        <f>10^(-3)*SanFrancisco!$C$272</f>
        <v>386.44555800000001</v>
      </c>
      <c r="J223" s="71">
        <f>10^(-3)*Baltimore!$C$272</f>
        <v>435.92078499999997</v>
      </c>
      <c r="K223" s="71">
        <f>10^(-3)*Albuquerque!$C$272</f>
        <v>362.65147400000001</v>
      </c>
      <c r="L223" s="71">
        <f>10^(-3)*Seattle!$C$272</f>
        <v>339.55141400000002</v>
      </c>
      <c r="M223" s="71">
        <f>10^(-3)*Chicago!$C$272</f>
        <v>376.06854499999997</v>
      </c>
      <c r="N223" s="71">
        <f>10^(-3)*Boulder!$C$272</f>
        <v>328.60855599999996</v>
      </c>
      <c r="O223" s="71">
        <f>10^(-3)*Minneapolis!$C$272</f>
        <v>355.06898000000001</v>
      </c>
      <c r="P223" s="71">
        <f>10^(-3)*Helena!$C$272</f>
        <v>298.99205200000006</v>
      </c>
      <c r="Q223" s="71">
        <f>10^(-3)*Duluth!$C$272</f>
        <v>321.80678600000005</v>
      </c>
      <c r="R223" s="71">
        <f>10^(-3)*Fairbanks!$C$272</f>
        <v>219.34532199999998</v>
      </c>
    </row>
    <row r="224" spans="1:18" s="57" customFormat="1">
      <c r="A224" s="60"/>
      <c r="B224" s="72" t="s">
        <v>328</v>
      </c>
      <c r="C224" s="71">
        <f>10^(-3)*Miami!$C$273</f>
        <v>486.78346399999998</v>
      </c>
      <c r="D224" s="71">
        <f>10^(-3)*Houston!$C$273</f>
        <v>446.25030200000003</v>
      </c>
      <c r="E224" s="71">
        <f>10^(-3)*Phoenix!$C$273</f>
        <v>424.324546</v>
      </c>
      <c r="F224" s="71">
        <f>10^(-3)*Atlanta!$C$273</f>
        <v>380.585219</v>
      </c>
      <c r="G224" s="71">
        <f>10^(-3)*LosAngeles!$C$273</f>
        <v>365.80812199999997</v>
      </c>
      <c r="H224" s="71">
        <f>10^(-3)*LasVegas!$C$273</f>
        <v>404.838346</v>
      </c>
      <c r="I224" s="71">
        <f>10^(-3)*SanFrancisco!$C$273</f>
        <v>309.411159</v>
      </c>
      <c r="J224" s="71">
        <f>10^(-3)*Baltimore!$C$273</f>
        <v>364.32340700000003</v>
      </c>
      <c r="K224" s="71">
        <f>10^(-3)*Albuquerque!$C$273</f>
        <v>324.85908599999999</v>
      </c>
      <c r="L224" s="71">
        <f>10^(-3)*Seattle!$C$273</f>
        <v>268.20937500000002</v>
      </c>
      <c r="M224" s="71">
        <f>10^(-3)*Chicago!$C$273</f>
        <v>306.965687</v>
      </c>
      <c r="N224" s="71">
        <f>10^(-3)*Boulder!$C$273</f>
        <v>309.82653700000003</v>
      </c>
      <c r="O224" s="71">
        <f>10^(-3)*Minneapolis!$C$273</f>
        <v>266.63489600000003</v>
      </c>
      <c r="P224" s="71">
        <f>10^(-3)*Helena!$C$273</f>
        <v>261.55183499999998</v>
      </c>
      <c r="Q224" s="71">
        <f>10^(-3)*Duluth!$C$273</f>
        <v>237.72652500000001</v>
      </c>
      <c r="R224" s="71">
        <f>10^(-3)*Fairbanks!$C$273</f>
        <v>215.92240200000001</v>
      </c>
    </row>
    <row r="225" spans="1:18" s="57" customFormat="1">
      <c r="A225" s="60"/>
      <c r="B225" s="72" t="s">
        <v>327</v>
      </c>
      <c r="C225" s="71">
        <f>10^(-3)*Miami!$C$274</f>
        <v>441.03233500000005</v>
      </c>
      <c r="D225" s="71">
        <f>10^(-3)*Houston!$C$274</f>
        <v>385.86413299999998</v>
      </c>
      <c r="E225" s="71">
        <f>10^(-3)*Phoenix!$C$274</f>
        <v>377.89938799999999</v>
      </c>
      <c r="F225" s="71">
        <f>10^(-3)*Atlanta!$C$274</f>
        <v>299.23978399999999</v>
      </c>
      <c r="G225" s="71">
        <f>10^(-3)*LosAngeles!$C$274</f>
        <v>339.16890100000001</v>
      </c>
      <c r="H225" s="71">
        <f>10^(-3)*LasVegas!$C$274</f>
        <v>295.21368699999999</v>
      </c>
      <c r="I225" s="71">
        <f>10^(-3)*SanFrancisco!$C$274</f>
        <v>253.036542</v>
      </c>
      <c r="J225" s="71">
        <f>10^(-3)*Baltimore!$C$274</f>
        <v>325.515691</v>
      </c>
      <c r="K225" s="71">
        <f>10^(-3)*Albuquerque!$C$274</f>
        <v>263.11923100000001</v>
      </c>
      <c r="L225" s="71">
        <f>10^(-3)*Seattle!$C$274</f>
        <v>229.34974700000001</v>
      </c>
      <c r="M225" s="71">
        <f>10^(-3)*Chicago!$C$274</f>
        <v>299.05051700000001</v>
      </c>
      <c r="N225" s="71">
        <f>10^(-3)*Boulder!$C$274</f>
        <v>252.92378400000001</v>
      </c>
      <c r="O225" s="71">
        <f>10^(-3)*Minneapolis!$C$274</f>
        <v>243.33856200000002</v>
      </c>
      <c r="P225" s="71">
        <f>10^(-3)*Helena!$C$274</f>
        <v>217.79791</v>
      </c>
      <c r="Q225" s="71">
        <f>10^(-3)*Duluth!$C$274</f>
        <v>212.42947700000002</v>
      </c>
      <c r="R225" s="71">
        <f>10^(-3)*Fairbanks!$C$274</f>
        <v>219.58338000000001</v>
      </c>
    </row>
    <row r="226" spans="1:18" s="57" customFormat="1">
      <c r="A226" s="60"/>
      <c r="B226" s="72" t="s">
        <v>326</v>
      </c>
      <c r="C226" s="71">
        <f>10^(-3)*Miami!$C$275</f>
        <v>396.73745500000001</v>
      </c>
      <c r="D226" s="71">
        <f>10^(-3)*Houston!$C$275</f>
        <v>370.27259800000002</v>
      </c>
      <c r="E226" s="71">
        <f>10^(-3)*Phoenix!$C$275</f>
        <v>304.42462800000004</v>
      </c>
      <c r="F226" s="71">
        <f>10^(-3)*Atlanta!$C$275</f>
        <v>269.83421700000002</v>
      </c>
      <c r="G226" s="71">
        <f>10^(-3)*LosAngeles!$C$275</f>
        <v>334.50848200000001</v>
      </c>
      <c r="H226" s="71">
        <f>10^(-3)*LasVegas!$C$275</f>
        <v>282.72364799999997</v>
      </c>
      <c r="I226" s="71">
        <f>10^(-3)*SanFrancisco!$C$275</f>
        <v>237.36080200000001</v>
      </c>
      <c r="J226" s="71">
        <f>10^(-3)*Baltimore!$C$275</f>
        <v>214.19165100000001</v>
      </c>
      <c r="K226" s="71">
        <f>10^(-3)*Albuquerque!$C$275</f>
        <v>232.955387</v>
      </c>
      <c r="L226" s="71">
        <f>10^(-3)*Seattle!$C$275</f>
        <v>213.162463</v>
      </c>
      <c r="M226" s="71">
        <f>10^(-3)*Chicago!$C$275</f>
        <v>212.42598800000002</v>
      </c>
      <c r="N226" s="71">
        <f>10^(-3)*Boulder!$C$275</f>
        <v>222.006035</v>
      </c>
      <c r="O226" s="71">
        <f>10^(-3)*Minneapolis!$C$275</f>
        <v>212.29445699999999</v>
      </c>
      <c r="P226" s="71">
        <f>10^(-3)*Helena!$C$275</f>
        <v>215.59727100000001</v>
      </c>
      <c r="Q226" s="71">
        <f>10^(-3)*Duluth!$C$275</f>
        <v>212.13753599999998</v>
      </c>
      <c r="R226" s="71">
        <f>10^(-3)*Fairbanks!$C$275</f>
        <v>223.85030600000002</v>
      </c>
    </row>
    <row r="227" spans="1:18" s="57" customFormat="1">
      <c r="A227" s="60"/>
      <c r="B227" s="72" t="s">
        <v>337</v>
      </c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</row>
    <row r="228" spans="1:18" s="57" customFormat="1">
      <c r="A228" s="60"/>
      <c r="B228" s="61" t="s">
        <v>336</v>
      </c>
      <c r="C228" s="71" t="str">
        <f>Miami!$D$264</f>
        <v>06-JAN-12:00</v>
      </c>
      <c r="D228" s="71" t="str">
        <f>Houston!$D$264</f>
        <v>03-JAN-12:00</v>
      </c>
      <c r="E228" s="71" t="str">
        <f>Phoenix!$D$264</f>
        <v>26-JAN-15:39</v>
      </c>
      <c r="F228" s="71" t="str">
        <f>Atlanta!$D$264</f>
        <v>23-JAN-14:00</v>
      </c>
      <c r="G228" s="71" t="str">
        <f>LosAngeles!$D$264</f>
        <v>26-JAN-12:00</v>
      </c>
      <c r="H228" s="71" t="str">
        <f>LasVegas!$D$264</f>
        <v>18-JAN-14:09</v>
      </c>
      <c r="I228" s="71" t="str">
        <f>SanFrancisco!$D$264</f>
        <v>27-JAN-14:00</v>
      </c>
      <c r="J228" s="71" t="str">
        <f>Baltimore!$D$264</f>
        <v>09-JAN-11:50</v>
      </c>
      <c r="K228" s="71" t="str">
        <f>Albuquerque!$D$264</f>
        <v>25-JAN-14:00</v>
      </c>
      <c r="L228" s="71" t="str">
        <f>Seattle!$D$264</f>
        <v>10-JAN-16:49</v>
      </c>
      <c r="M228" s="71" t="str">
        <f>Chicago!$D$264</f>
        <v>27-JAN-16:00</v>
      </c>
      <c r="N228" s="71" t="str">
        <f>Boulder!$D$264</f>
        <v>27-JAN-12:00</v>
      </c>
      <c r="O228" s="71" t="str">
        <f>Minneapolis!$D$264</f>
        <v>04-JAN-16:00</v>
      </c>
      <c r="P228" s="71" t="str">
        <f>Helena!$D$264</f>
        <v>05-JAN-08:09</v>
      </c>
      <c r="Q228" s="71" t="str">
        <f>Duluth!$D$264</f>
        <v>09-JAN-11:09</v>
      </c>
      <c r="R228" s="71" t="str">
        <f>Fairbanks!$D$264</f>
        <v>02-JAN-11:09</v>
      </c>
    </row>
    <row r="229" spans="1:18" s="57" customFormat="1">
      <c r="A229" s="60"/>
      <c r="B229" s="61" t="s">
        <v>335</v>
      </c>
      <c r="C229" s="71" t="str">
        <f>Miami!$D$265</f>
        <v>23-FEB-12:00</v>
      </c>
      <c r="D229" s="71" t="str">
        <f>Houston!$D$265</f>
        <v>23-FEB-14:00</v>
      </c>
      <c r="E229" s="71" t="str">
        <f>Phoenix!$D$265</f>
        <v>28-FEB-15:39</v>
      </c>
      <c r="F229" s="71" t="str">
        <f>Atlanta!$D$265</f>
        <v>27-FEB-14:00</v>
      </c>
      <c r="G229" s="71" t="str">
        <f>LosAngeles!$D$265</f>
        <v>13-FEB-11:00</v>
      </c>
      <c r="H229" s="71" t="str">
        <f>LasVegas!$D$265</f>
        <v>27-FEB-14:30</v>
      </c>
      <c r="I229" s="71" t="str">
        <f>SanFrancisco!$D$265</f>
        <v>15-FEB-15:00</v>
      </c>
      <c r="J229" s="71" t="str">
        <f>Baltimore!$D$265</f>
        <v>15-FEB-14:50</v>
      </c>
      <c r="K229" s="71" t="str">
        <f>Albuquerque!$D$265</f>
        <v>14-FEB-15:00</v>
      </c>
      <c r="L229" s="71" t="str">
        <f>Seattle!$D$265</f>
        <v>21-FEB-12:00</v>
      </c>
      <c r="M229" s="71" t="str">
        <f>Chicago!$D$265</f>
        <v>28-FEB-11:20</v>
      </c>
      <c r="N229" s="71" t="str">
        <f>Boulder!$D$265</f>
        <v>07-FEB-14:00</v>
      </c>
      <c r="O229" s="71" t="str">
        <f>Minneapolis!$D$265</f>
        <v>03-FEB-11:09</v>
      </c>
      <c r="P229" s="71" t="str">
        <f>Helena!$D$265</f>
        <v>02-FEB-14:00</v>
      </c>
      <c r="Q229" s="71" t="str">
        <f>Duluth!$D$265</f>
        <v>01-FEB-11:09</v>
      </c>
      <c r="R229" s="71" t="str">
        <f>Fairbanks!$D$265</f>
        <v>03-FEB-08:30</v>
      </c>
    </row>
    <row r="230" spans="1:18" s="57" customFormat="1">
      <c r="A230" s="60"/>
      <c r="B230" s="72" t="s">
        <v>334</v>
      </c>
      <c r="C230" s="71" t="str">
        <f>Miami!$D$266</f>
        <v>27-MAR-14:00</v>
      </c>
      <c r="D230" s="71" t="str">
        <f>Houston!$D$266</f>
        <v>29-MAR-11:00</v>
      </c>
      <c r="E230" s="71" t="str">
        <f>Phoenix!$D$266</f>
        <v>17-MAR-14:00</v>
      </c>
      <c r="F230" s="71" t="str">
        <f>Atlanta!$D$266</f>
        <v>28-MAR-14:00</v>
      </c>
      <c r="G230" s="71" t="str">
        <f>LosAngeles!$D$266</f>
        <v>31-MAR-13:00</v>
      </c>
      <c r="H230" s="71" t="str">
        <f>LasVegas!$D$266</f>
        <v>31-MAR-13:00</v>
      </c>
      <c r="I230" s="71" t="str">
        <f>SanFrancisco!$D$266</f>
        <v>01-MAR-12:00</v>
      </c>
      <c r="J230" s="71" t="str">
        <f>Baltimore!$D$266</f>
        <v>09-MAR-15:00</v>
      </c>
      <c r="K230" s="71" t="str">
        <f>Albuquerque!$D$266</f>
        <v>02-MAR-14:00</v>
      </c>
      <c r="L230" s="71" t="str">
        <f>Seattle!$D$266</f>
        <v>29-MAR-13:00</v>
      </c>
      <c r="M230" s="71" t="str">
        <f>Chicago!$D$266</f>
        <v>31-MAR-14:00</v>
      </c>
      <c r="N230" s="71" t="str">
        <f>Boulder!$D$266</f>
        <v>30-MAR-14:00</v>
      </c>
      <c r="O230" s="71" t="str">
        <f>Minneapolis!$D$266</f>
        <v>23-MAR-14:00</v>
      </c>
      <c r="P230" s="71" t="str">
        <f>Helena!$D$266</f>
        <v>30-MAR-14:00</v>
      </c>
      <c r="Q230" s="71" t="str">
        <f>Duluth!$D$266</f>
        <v>07-MAR-11:09</v>
      </c>
      <c r="R230" s="71" t="str">
        <f>Fairbanks!$D$266</f>
        <v>14-MAR-07:10</v>
      </c>
    </row>
    <row r="231" spans="1:18" s="57" customFormat="1">
      <c r="A231" s="60"/>
      <c r="B231" s="72" t="s">
        <v>333</v>
      </c>
      <c r="C231" s="71" t="str">
        <f>Miami!$D$267</f>
        <v>03-APR-13:00</v>
      </c>
      <c r="D231" s="71" t="str">
        <f>Houston!$D$267</f>
        <v>17-APR-14:00</v>
      </c>
      <c r="E231" s="71" t="str">
        <f>Phoenix!$D$267</f>
        <v>26-APR-14:00</v>
      </c>
      <c r="F231" s="71" t="str">
        <f>Atlanta!$D$267</f>
        <v>21-APR-13:00</v>
      </c>
      <c r="G231" s="71" t="str">
        <f>LosAngeles!$D$267</f>
        <v>11-APR-13:00</v>
      </c>
      <c r="H231" s="71" t="str">
        <f>LasVegas!$D$267</f>
        <v>21-APR-14:00</v>
      </c>
      <c r="I231" s="71" t="str">
        <f>SanFrancisco!$D$267</f>
        <v>14-APR-13:00</v>
      </c>
      <c r="J231" s="71" t="str">
        <f>Baltimore!$D$267</f>
        <v>04-APR-14:00</v>
      </c>
      <c r="K231" s="71" t="str">
        <f>Albuquerque!$D$267</f>
        <v>21-APR-14:00</v>
      </c>
      <c r="L231" s="71" t="str">
        <f>Seattle!$D$267</f>
        <v>18-APR-13:00</v>
      </c>
      <c r="M231" s="71" t="str">
        <f>Chicago!$D$267</f>
        <v>07-APR-13:00</v>
      </c>
      <c r="N231" s="71" t="str">
        <f>Boulder!$D$267</f>
        <v>25-APR-14:00</v>
      </c>
      <c r="O231" s="71" t="str">
        <f>Minneapolis!$D$267</f>
        <v>14-APR-14:00</v>
      </c>
      <c r="P231" s="71" t="str">
        <f>Helena!$D$267</f>
        <v>06-APR-14:00</v>
      </c>
      <c r="Q231" s="71" t="str">
        <f>Duluth!$D$267</f>
        <v>04-APR-14:00</v>
      </c>
      <c r="R231" s="71" t="str">
        <f>Fairbanks!$D$267</f>
        <v>10-APR-10:09</v>
      </c>
    </row>
    <row r="232" spans="1:18" s="57" customFormat="1">
      <c r="A232" s="60"/>
      <c r="B232" s="72" t="s">
        <v>316</v>
      </c>
      <c r="C232" s="71" t="str">
        <f>Miami!$D$268</f>
        <v>24-MAY-14:00</v>
      </c>
      <c r="D232" s="71" t="str">
        <f>Houston!$D$268</f>
        <v>26-MAY-14:00</v>
      </c>
      <c r="E232" s="71" t="str">
        <f>Phoenix!$D$268</f>
        <v>30-MAY-14:00</v>
      </c>
      <c r="F232" s="71" t="str">
        <f>Atlanta!$D$268</f>
        <v>15-MAY-14:00</v>
      </c>
      <c r="G232" s="71" t="str">
        <f>LosAngeles!$D$268</f>
        <v>30-MAY-11:30</v>
      </c>
      <c r="H232" s="71" t="str">
        <f>LasVegas!$D$268</f>
        <v>31-MAY-14:00</v>
      </c>
      <c r="I232" s="71" t="str">
        <f>SanFrancisco!$D$268</f>
        <v>17-MAY-13:00</v>
      </c>
      <c r="J232" s="71" t="str">
        <f>Baltimore!$D$268</f>
        <v>15-MAY-12:00</v>
      </c>
      <c r="K232" s="71" t="str">
        <f>Albuquerque!$D$268</f>
        <v>31-MAY-14:00</v>
      </c>
      <c r="L232" s="71" t="str">
        <f>Seattle!$D$268</f>
        <v>04-MAY-13:00</v>
      </c>
      <c r="M232" s="71" t="str">
        <f>Chicago!$D$268</f>
        <v>30-MAY-14:00</v>
      </c>
      <c r="N232" s="71" t="str">
        <f>Boulder!$D$268</f>
        <v>23-MAY-15:00</v>
      </c>
      <c r="O232" s="71" t="str">
        <f>Minneapolis!$D$268</f>
        <v>31-MAY-11:00</v>
      </c>
      <c r="P232" s="71" t="str">
        <f>Helena!$D$268</f>
        <v>16-MAY-14:00</v>
      </c>
      <c r="Q232" s="71" t="str">
        <f>Duluth!$D$268</f>
        <v>31-MAY-14:00</v>
      </c>
      <c r="R232" s="71" t="str">
        <f>Fairbanks!$D$268</f>
        <v>24-MAY-14:00</v>
      </c>
    </row>
    <row r="233" spans="1:18" s="57" customFormat="1">
      <c r="A233" s="60"/>
      <c r="B233" s="72" t="s">
        <v>332</v>
      </c>
      <c r="C233" s="71" t="str">
        <f>Miami!$D$269</f>
        <v>27-JUN-14:00</v>
      </c>
      <c r="D233" s="71" t="str">
        <f>Houston!$D$269</f>
        <v>13-JUN-14:00</v>
      </c>
      <c r="E233" s="71" t="str">
        <f>Phoenix!$D$269</f>
        <v>28-JUN-15:00</v>
      </c>
      <c r="F233" s="71" t="str">
        <f>Atlanta!$D$269</f>
        <v>19-JUN-14:00</v>
      </c>
      <c r="G233" s="71" t="str">
        <f>LosAngeles!$D$269</f>
        <v>28-JUN-13:50</v>
      </c>
      <c r="H233" s="71" t="str">
        <f>LasVegas!$D$269</f>
        <v>27-JUN-15:00</v>
      </c>
      <c r="I233" s="71" t="str">
        <f>SanFrancisco!$D$269</f>
        <v>15-JUN-12:00</v>
      </c>
      <c r="J233" s="71" t="str">
        <f>Baltimore!$D$269</f>
        <v>30-JUN-14:00</v>
      </c>
      <c r="K233" s="71" t="str">
        <f>Albuquerque!$D$269</f>
        <v>29-JUN-13:00</v>
      </c>
      <c r="L233" s="71" t="str">
        <f>Seattle!$D$269</f>
        <v>28-JUN-13:50</v>
      </c>
      <c r="M233" s="71" t="str">
        <f>Chicago!$D$269</f>
        <v>08-JUN-12:00</v>
      </c>
      <c r="N233" s="71" t="str">
        <f>Boulder!$D$269</f>
        <v>28-JUN-11:00</v>
      </c>
      <c r="O233" s="71" t="str">
        <f>Minneapolis!$D$269</f>
        <v>29-JUN-14:00</v>
      </c>
      <c r="P233" s="71" t="str">
        <f>Helena!$D$269</f>
        <v>30-JUN-14:00</v>
      </c>
      <c r="Q233" s="71" t="str">
        <f>Duluth!$D$269</f>
        <v>14-JUN-14:00</v>
      </c>
      <c r="R233" s="71" t="str">
        <f>Fairbanks!$D$269</f>
        <v>21-JUN-14:00</v>
      </c>
    </row>
    <row r="234" spans="1:18" s="57" customFormat="1">
      <c r="A234" s="60"/>
      <c r="B234" s="72" t="s">
        <v>331</v>
      </c>
      <c r="C234" s="71" t="str">
        <f>Miami!$D$270</f>
        <v>13-JUL-14:00</v>
      </c>
      <c r="D234" s="71" t="str">
        <f>Houston!$D$270</f>
        <v>18-JUL-11:00</v>
      </c>
      <c r="E234" s="71" t="str">
        <f>Phoenix!$D$270</f>
        <v>11-JUL-15:00</v>
      </c>
      <c r="F234" s="71" t="str">
        <f>Atlanta!$D$270</f>
        <v>03-JUL-15:09</v>
      </c>
      <c r="G234" s="71" t="str">
        <f>LosAngeles!$D$270</f>
        <v>24-JUL-13:50</v>
      </c>
      <c r="H234" s="71" t="str">
        <f>LasVegas!$D$270</f>
        <v>24-JUL-15:30</v>
      </c>
      <c r="I234" s="71" t="str">
        <f>SanFrancisco!$D$270</f>
        <v>03-JUL-12:00</v>
      </c>
      <c r="J234" s="71" t="str">
        <f>Baltimore!$D$270</f>
        <v>25-JUL-13:30</v>
      </c>
      <c r="K234" s="71" t="str">
        <f>Albuquerque!$D$270</f>
        <v>31-JUL-14:00</v>
      </c>
      <c r="L234" s="71" t="str">
        <f>Seattle!$D$270</f>
        <v>24-JUL-14:00</v>
      </c>
      <c r="M234" s="71" t="str">
        <f>Chicago!$D$270</f>
        <v>13-JUL-12:00</v>
      </c>
      <c r="N234" s="71" t="str">
        <f>Boulder!$D$270</f>
        <v>17-JUL-15:30</v>
      </c>
      <c r="O234" s="71" t="str">
        <f>Minneapolis!$D$270</f>
        <v>13-JUL-15:00</v>
      </c>
      <c r="P234" s="71" t="str">
        <f>Helena!$D$270</f>
        <v>21-JUL-15:00</v>
      </c>
      <c r="Q234" s="71" t="str">
        <f>Duluth!$D$270</f>
        <v>06-JUL-15:00</v>
      </c>
      <c r="R234" s="71" t="str">
        <f>Fairbanks!$D$270</f>
        <v>21-JUL-15:00</v>
      </c>
    </row>
    <row r="235" spans="1:18" s="57" customFormat="1">
      <c r="A235" s="60"/>
      <c r="B235" s="72" t="s">
        <v>330</v>
      </c>
      <c r="C235" s="71" t="str">
        <f>Miami!$D$271</f>
        <v>21-AUG-13:00</v>
      </c>
      <c r="D235" s="71" t="str">
        <f>Houston!$D$271</f>
        <v>31-AUG-13:00</v>
      </c>
      <c r="E235" s="71" t="str">
        <f>Phoenix!$D$271</f>
        <v>01-AUG-15:50</v>
      </c>
      <c r="F235" s="71" t="str">
        <f>Atlanta!$D$271</f>
        <v>17-AUG-13:00</v>
      </c>
      <c r="G235" s="71" t="str">
        <f>LosAngeles!$D$271</f>
        <v>08-AUG-12:00</v>
      </c>
      <c r="H235" s="71" t="str">
        <f>LasVegas!$D$271</f>
        <v>04-AUG-14:00</v>
      </c>
      <c r="I235" s="71" t="str">
        <f>SanFrancisco!$D$271</f>
        <v>15-AUG-11:00</v>
      </c>
      <c r="J235" s="71" t="str">
        <f>Baltimore!$D$271</f>
        <v>09-AUG-14:39</v>
      </c>
      <c r="K235" s="71" t="str">
        <f>Albuquerque!$D$271</f>
        <v>01-AUG-13:00</v>
      </c>
      <c r="L235" s="71" t="str">
        <f>Seattle!$D$271</f>
        <v>07-AUG-14:00</v>
      </c>
      <c r="M235" s="71" t="str">
        <f>Chicago!$D$271</f>
        <v>04-AUG-15:50</v>
      </c>
      <c r="N235" s="71" t="str">
        <f>Boulder!$D$271</f>
        <v>30-AUG-13:00</v>
      </c>
      <c r="O235" s="71" t="str">
        <f>Minneapolis!$D$271</f>
        <v>25-AUG-15:00</v>
      </c>
      <c r="P235" s="71" t="str">
        <f>Helena!$D$271</f>
        <v>09-AUG-15:00</v>
      </c>
      <c r="Q235" s="71" t="str">
        <f>Duluth!$D$271</f>
        <v>11-AUG-15:39</v>
      </c>
      <c r="R235" s="71" t="str">
        <f>Fairbanks!$D$271</f>
        <v>15-AUG-13:00</v>
      </c>
    </row>
    <row r="236" spans="1:18" s="57" customFormat="1">
      <c r="A236" s="60"/>
      <c r="B236" s="72" t="s">
        <v>329</v>
      </c>
      <c r="C236" s="71" t="str">
        <f>Miami!$D$272</f>
        <v>07-SEP-13:00</v>
      </c>
      <c r="D236" s="71" t="str">
        <f>Houston!$D$272</f>
        <v>15-SEP-14:00</v>
      </c>
      <c r="E236" s="71" t="str">
        <f>Phoenix!$D$272</f>
        <v>08-SEP-14:30</v>
      </c>
      <c r="F236" s="71" t="str">
        <f>Atlanta!$D$272</f>
        <v>11-SEP-13:00</v>
      </c>
      <c r="G236" s="71" t="str">
        <f>LosAngeles!$D$272</f>
        <v>25-SEP-14:00</v>
      </c>
      <c r="H236" s="71" t="str">
        <f>LasVegas!$D$272</f>
        <v>08-SEP-14:00</v>
      </c>
      <c r="I236" s="71" t="str">
        <f>SanFrancisco!$D$272</f>
        <v>28-SEP-14:00</v>
      </c>
      <c r="J236" s="71" t="str">
        <f>Baltimore!$D$272</f>
        <v>08-SEP-14:00</v>
      </c>
      <c r="K236" s="71" t="str">
        <f>Albuquerque!$D$272</f>
        <v>05-SEP-13:00</v>
      </c>
      <c r="L236" s="71" t="str">
        <f>Seattle!$D$272</f>
        <v>13-SEP-14:00</v>
      </c>
      <c r="M236" s="71" t="str">
        <f>Chicago!$D$272</f>
        <v>06-SEP-11:00</v>
      </c>
      <c r="N236" s="71" t="str">
        <f>Boulder!$D$272</f>
        <v>05-SEP-13:00</v>
      </c>
      <c r="O236" s="71" t="str">
        <f>Minneapolis!$D$272</f>
        <v>14-SEP-14:00</v>
      </c>
      <c r="P236" s="71" t="str">
        <f>Helena!$D$272</f>
        <v>12-SEP-13:00</v>
      </c>
      <c r="Q236" s="71" t="str">
        <f>Duluth!$D$272</f>
        <v>07-SEP-14:00</v>
      </c>
      <c r="R236" s="71" t="str">
        <f>Fairbanks!$D$272</f>
        <v>07-SEP-14:00</v>
      </c>
    </row>
    <row r="237" spans="1:18" s="57" customFormat="1">
      <c r="A237" s="60"/>
      <c r="B237" s="72" t="s">
        <v>328</v>
      </c>
      <c r="C237" s="71" t="str">
        <f>Miami!$D$273</f>
        <v>06-OCT-14:00</v>
      </c>
      <c r="D237" s="71" t="str">
        <f>Houston!$D$273</f>
        <v>13-OCT-14:00</v>
      </c>
      <c r="E237" s="71" t="str">
        <f>Phoenix!$D$273</f>
        <v>13-OCT-14:00</v>
      </c>
      <c r="F237" s="71" t="str">
        <f>Atlanta!$D$273</f>
        <v>12-OCT-15:00</v>
      </c>
      <c r="G237" s="71" t="str">
        <f>LosAngeles!$D$273</f>
        <v>05-OCT-13:00</v>
      </c>
      <c r="H237" s="71" t="str">
        <f>LasVegas!$D$273</f>
        <v>03-OCT-14:00</v>
      </c>
      <c r="I237" s="71" t="str">
        <f>SanFrancisco!$D$273</f>
        <v>31-OCT-13:20</v>
      </c>
      <c r="J237" s="71" t="str">
        <f>Baltimore!$D$273</f>
        <v>12-OCT-14:50</v>
      </c>
      <c r="K237" s="71" t="str">
        <f>Albuquerque!$D$273</f>
        <v>13-OCT-14:00</v>
      </c>
      <c r="L237" s="71" t="str">
        <f>Seattle!$D$273</f>
        <v>17-OCT-13:39</v>
      </c>
      <c r="M237" s="71" t="str">
        <f>Chicago!$D$273</f>
        <v>31-OCT-11:00</v>
      </c>
      <c r="N237" s="71" t="str">
        <f>Boulder!$D$273</f>
        <v>05-OCT-14:00</v>
      </c>
      <c r="O237" s="71" t="str">
        <f>Minneapolis!$D$273</f>
        <v>06-OCT-14:00</v>
      </c>
      <c r="P237" s="71" t="str">
        <f>Helena!$D$273</f>
        <v>06-OCT-14:00</v>
      </c>
      <c r="Q237" s="71" t="str">
        <f>Duluth!$D$273</f>
        <v>06-OCT-14:00</v>
      </c>
      <c r="R237" s="71" t="str">
        <f>Fairbanks!$D$273</f>
        <v>27-OCT-07:30</v>
      </c>
    </row>
    <row r="238" spans="1:18" s="57" customFormat="1">
      <c r="A238" s="60"/>
      <c r="B238" s="72" t="s">
        <v>327</v>
      </c>
      <c r="C238" s="71" t="str">
        <f>Miami!$D$274</f>
        <v>01-NOV-11:00</v>
      </c>
      <c r="D238" s="71" t="str">
        <f>Houston!$D$274</f>
        <v>03-NOV-14:30</v>
      </c>
      <c r="E238" s="71" t="str">
        <f>Phoenix!$D$274</f>
        <v>13-NOV-14:00</v>
      </c>
      <c r="F238" s="71" t="str">
        <f>Atlanta!$D$274</f>
        <v>22-NOV-14:00</v>
      </c>
      <c r="G238" s="71" t="str">
        <f>LosAngeles!$D$274</f>
        <v>20-NOV-12:00</v>
      </c>
      <c r="H238" s="71" t="str">
        <f>LasVegas!$D$274</f>
        <v>10-NOV-12:00</v>
      </c>
      <c r="I238" s="71" t="str">
        <f>SanFrancisco!$D$274</f>
        <v>08-NOV-12:00</v>
      </c>
      <c r="J238" s="71" t="str">
        <f>Baltimore!$D$274</f>
        <v>03-NOV-13:00</v>
      </c>
      <c r="K238" s="71" t="str">
        <f>Albuquerque!$D$274</f>
        <v>08-NOV-14:00</v>
      </c>
      <c r="L238" s="71" t="str">
        <f>Seattle!$D$274</f>
        <v>03-NOV-11:00</v>
      </c>
      <c r="M238" s="71" t="str">
        <f>Chicago!$D$274</f>
        <v>02-NOV-14:39</v>
      </c>
      <c r="N238" s="71" t="str">
        <f>Boulder!$D$274</f>
        <v>10-NOV-13:00</v>
      </c>
      <c r="O238" s="71" t="str">
        <f>Minneapolis!$D$274</f>
        <v>02-NOV-14:00</v>
      </c>
      <c r="P238" s="71" t="str">
        <f>Helena!$D$274</f>
        <v>21-NOV-11:50</v>
      </c>
      <c r="Q238" s="71" t="str">
        <f>Duluth!$D$274</f>
        <v>09-NOV-11:50</v>
      </c>
      <c r="R238" s="71" t="str">
        <f>Fairbanks!$D$274</f>
        <v>30-NOV-10:09</v>
      </c>
    </row>
    <row r="239" spans="1:18" s="57" customFormat="1">
      <c r="A239" s="60"/>
      <c r="B239" s="72" t="s">
        <v>326</v>
      </c>
      <c r="C239" s="71" t="str">
        <f>Miami!$D$275</f>
        <v>14-DEC-12:00</v>
      </c>
      <c r="D239" s="71" t="str">
        <f>Houston!$D$275</f>
        <v>19-DEC-14:00</v>
      </c>
      <c r="E239" s="71" t="str">
        <f>Phoenix!$D$275</f>
        <v>13-DEC-12:00</v>
      </c>
      <c r="F239" s="71" t="str">
        <f>Atlanta!$D$275</f>
        <v>01-DEC-14:30</v>
      </c>
      <c r="G239" s="71" t="str">
        <f>LosAngeles!$D$275</f>
        <v>19-DEC-12:00</v>
      </c>
      <c r="H239" s="71" t="str">
        <f>LasVegas!$D$275</f>
        <v>05-DEC-12:00</v>
      </c>
      <c r="I239" s="71" t="str">
        <f>SanFrancisco!$D$275</f>
        <v>07-DEC-14:00</v>
      </c>
      <c r="J239" s="71" t="str">
        <f>Baltimore!$D$275</f>
        <v>06-DEC-11:20</v>
      </c>
      <c r="K239" s="71" t="str">
        <f>Albuquerque!$D$275</f>
        <v>05-DEC-14:50</v>
      </c>
      <c r="L239" s="71" t="str">
        <f>Seattle!$D$275</f>
        <v>14-DEC-16:19</v>
      </c>
      <c r="M239" s="71" t="str">
        <f>Chicago!$D$275</f>
        <v>13-DEC-16:19</v>
      </c>
      <c r="N239" s="71" t="str">
        <f>Boulder!$D$275</f>
        <v>21-DEC-14:30</v>
      </c>
      <c r="O239" s="71" t="str">
        <f>Minneapolis!$D$275</f>
        <v>29-DEC-16:00</v>
      </c>
      <c r="P239" s="71" t="str">
        <f>Helena!$D$275</f>
        <v>18-DEC-08:09</v>
      </c>
      <c r="Q239" s="71" t="str">
        <f>Duluth!$D$275</f>
        <v>20-DEC-16:00</v>
      </c>
      <c r="R239" s="71" t="str">
        <f>Fairbanks!$D$275</f>
        <v>29-DEC-11:09</v>
      </c>
    </row>
    <row r="240" spans="1:18" s="39" customFormat="1">
      <c r="A240" s="97" t="s">
        <v>706</v>
      </c>
      <c r="B240" s="89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</row>
    <row r="241" spans="1:18" s="39" customFormat="1">
      <c r="A241" s="99"/>
      <c r="B241" s="100" t="s">
        <v>707</v>
      </c>
      <c r="C241" s="87">
        <f>Miami!$B$4</f>
        <v>18462.580000000002</v>
      </c>
      <c r="D241" s="87">
        <f>Houston!$B$4</f>
        <v>19110.349999999999</v>
      </c>
      <c r="E241" s="87">
        <f>Phoenix!$B$4</f>
        <v>16656.37</v>
      </c>
      <c r="F241" s="87">
        <f>Atlanta!$B$4</f>
        <v>16636.189999999999</v>
      </c>
      <c r="G241" s="87">
        <f>LosAngeles!$B$4</f>
        <v>13147.1</v>
      </c>
      <c r="H241" s="87">
        <f>LasVegas!$B$4</f>
        <v>17437.12</v>
      </c>
      <c r="I241" s="87">
        <f>SanFrancisco!$B$4</f>
        <v>12913.1</v>
      </c>
      <c r="J241" s="87">
        <f>Baltimore!$B$4</f>
        <v>17754.669999999998</v>
      </c>
      <c r="K241" s="87">
        <f>Albuquerque!$B$4</f>
        <v>15269.61</v>
      </c>
      <c r="L241" s="87">
        <f>Seattle!$B$4</f>
        <v>8877.83</v>
      </c>
      <c r="M241" s="87">
        <f>Chicago!$B$4</f>
        <v>16816.37</v>
      </c>
      <c r="N241" s="87">
        <f>Boulder!$B$4</f>
        <v>14715.83</v>
      </c>
      <c r="O241" s="87">
        <f>Minneapolis!$B$4</f>
        <v>16942.16</v>
      </c>
      <c r="P241" s="87">
        <f>Helena!$B$4</f>
        <v>15670.56</v>
      </c>
      <c r="Q241" s="87">
        <f>Duluth!$B$4</f>
        <v>17018.04</v>
      </c>
      <c r="R241" s="87">
        <f>Fairbanks!$B$4</f>
        <v>21593.51</v>
      </c>
    </row>
    <row r="242" spans="1:18" s="39" customFormat="1">
      <c r="A242" s="99"/>
      <c r="B242" s="101" t="s">
        <v>708</v>
      </c>
      <c r="C242" s="87">
        <f>Miami!$C$4</f>
        <v>2687.03</v>
      </c>
      <c r="D242" s="87">
        <f>Houston!$C$4</f>
        <v>2781.31</v>
      </c>
      <c r="E242" s="87">
        <f>Phoenix!$C$4</f>
        <v>2424.16</v>
      </c>
      <c r="F242" s="87">
        <f>Atlanta!$C$4</f>
        <v>2421.2199999999998</v>
      </c>
      <c r="G242" s="87">
        <f>LosAngeles!$C$4</f>
        <v>1913.42</v>
      </c>
      <c r="H242" s="87">
        <f>LasVegas!$C$4</f>
        <v>2537.7800000000002</v>
      </c>
      <c r="I242" s="87">
        <f>SanFrancisco!$C$4</f>
        <v>1879.36</v>
      </c>
      <c r="J242" s="87">
        <f>Baltimore!$C$4</f>
        <v>2584</v>
      </c>
      <c r="K242" s="87">
        <f>Albuquerque!$C$4</f>
        <v>2222.33</v>
      </c>
      <c r="L242" s="87">
        <f>Seattle!$C$4</f>
        <v>1292.07</v>
      </c>
      <c r="M242" s="87">
        <f>Chicago!$C$4</f>
        <v>2447.44</v>
      </c>
      <c r="N242" s="87">
        <f>Boulder!$C$4</f>
        <v>2141.73</v>
      </c>
      <c r="O242" s="87">
        <f>Minneapolis!$C$4</f>
        <v>2465.75</v>
      </c>
      <c r="P242" s="87">
        <f>Helena!$C$4</f>
        <v>2280.6799999999998</v>
      </c>
      <c r="Q242" s="87">
        <f>Duluth!$C$4</f>
        <v>2476.79</v>
      </c>
      <c r="R242" s="87">
        <f>Fairbanks!$C$4</f>
        <v>3142.7</v>
      </c>
    </row>
    <row r="243" spans="1:18" s="57" customFormat="1">
      <c r="A243" s="74" t="s">
        <v>325</v>
      </c>
      <c r="B243" s="75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1:18" s="57" customFormat="1">
      <c r="A244" s="74"/>
      <c r="B244" s="76" t="s">
        <v>68</v>
      </c>
      <c r="C244" s="43">
        <f>Miami!$G$14</f>
        <v>0</v>
      </c>
      <c r="D244" s="43">
        <f>Houston!$G$14</f>
        <v>0</v>
      </c>
      <c r="E244" s="43">
        <f>Phoenix!$G$14</f>
        <v>0</v>
      </c>
      <c r="F244" s="43">
        <f>Atlanta!$G$14</f>
        <v>0</v>
      </c>
      <c r="G244" s="43">
        <f>LosAngeles!$G$14</f>
        <v>0</v>
      </c>
      <c r="H244" s="43">
        <f>LasVegas!$G$14</f>
        <v>0</v>
      </c>
      <c r="I244" s="43">
        <f>SanFrancisco!$G$14</f>
        <v>0</v>
      </c>
      <c r="J244" s="43">
        <f>Baltimore!$G$14</f>
        <v>0</v>
      </c>
      <c r="K244" s="43">
        <f>Albuquerque!$G$14</f>
        <v>0</v>
      </c>
      <c r="L244" s="43">
        <f>Seattle!$G$14</f>
        <v>0</v>
      </c>
      <c r="M244" s="43">
        <f>Chicago!$G$14</f>
        <v>0</v>
      </c>
      <c r="N244" s="43">
        <f>Boulder!$G$14</f>
        <v>0</v>
      </c>
      <c r="O244" s="43">
        <f>Minneapolis!$G$14</f>
        <v>0</v>
      </c>
      <c r="P244" s="43">
        <f>Helena!$G$14</f>
        <v>0</v>
      </c>
      <c r="Q244" s="43">
        <f>Duluth!$G$14</f>
        <v>0</v>
      </c>
      <c r="R244" s="43">
        <f>Fairbanks!$G$14</f>
        <v>0</v>
      </c>
    </row>
    <row r="245" spans="1:18" s="57" customFormat="1">
      <c r="A245" s="74"/>
      <c r="B245" s="76" t="s">
        <v>82</v>
      </c>
      <c r="C245" s="43">
        <f>Miami!$G$21</f>
        <v>0</v>
      </c>
      <c r="D245" s="43">
        <f>Houston!$G$21</f>
        <v>0</v>
      </c>
      <c r="E245" s="43">
        <f>Phoenix!$G$21</f>
        <v>0</v>
      </c>
      <c r="F245" s="43">
        <f>Atlanta!$G$21</f>
        <v>0</v>
      </c>
      <c r="G245" s="43">
        <f>LosAngeles!$G$21</f>
        <v>0</v>
      </c>
      <c r="H245" s="43">
        <f>LasVegas!$G$21</f>
        <v>0</v>
      </c>
      <c r="I245" s="43">
        <f>SanFrancisco!$G$21</f>
        <v>0</v>
      </c>
      <c r="J245" s="43">
        <f>Baltimore!$G$21</f>
        <v>0</v>
      </c>
      <c r="K245" s="43">
        <f>Albuquerque!$G$21</f>
        <v>0</v>
      </c>
      <c r="L245" s="43">
        <f>Seattle!$G$21</f>
        <v>0</v>
      </c>
      <c r="M245" s="43">
        <f>Chicago!$G$21</f>
        <v>0</v>
      </c>
      <c r="N245" s="43">
        <f>Boulder!$G$21</f>
        <v>0</v>
      </c>
      <c r="O245" s="43">
        <f>Minneapolis!$G$21</f>
        <v>0</v>
      </c>
      <c r="P245" s="43">
        <f>Helena!$G$21</f>
        <v>0</v>
      </c>
      <c r="Q245" s="43">
        <f>Duluth!$G$21</f>
        <v>0</v>
      </c>
      <c r="R245" s="43">
        <f>Fairbanks!$G$21</f>
        <v>0</v>
      </c>
    </row>
    <row r="246" spans="1:18" s="57" customFormat="1">
      <c r="A246" s="74"/>
      <c r="B246" s="76" t="s">
        <v>84</v>
      </c>
      <c r="C246" s="43">
        <f>Miami!$G$24</f>
        <v>971.75</v>
      </c>
      <c r="D246" s="43">
        <f>Houston!$G$24</f>
        <v>971.75</v>
      </c>
      <c r="E246" s="43">
        <f>Phoenix!$G$24</f>
        <v>971.75</v>
      </c>
      <c r="F246" s="43">
        <f>Atlanta!$G$24</f>
        <v>971.75</v>
      </c>
      <c r="G246" s="43">
        <f>LosAngeles!$G$24</f>
        <v>971.75</v>
      </c>
      <c r="H246" s="43">
        <f>LasVegas!$G$24</f>
        <v>971.75</v>
      </c>
      <c r="I246" s="43">
        <f>SanFrancisco!$G$24</f>
        <v>971.75</v>
      </c>
      <c r="J246" s="43">
        <f>Baltimore!$G$24</f>
        <v>971.75</v>
      </c>
      <c r="K246" s="43">
        <f>Albuquerque!$G$24</f>
        <v>971.75</v>
      </c>
      <c r="L246" s="43">
        <f>Seattle!$G$24</f>
        <v>971.75</v>
      </c>
      <c r="M246" s="43">
        <f>Chicago!$G$24</f>
        <v>971.75</v>
      </c>
      <c r="N246" s="43">
        <f>Boulder!$G$24</f>
        <v>971.75</v>
      </c>
      <c r="O246" s="43">
        <f>Minneapolis!$G$24</f>
        <v>971.75</v>
      </c>
      <c r="P246" s="43">
        <f>Helena!$G$24</f>
        <v>971.75</v>
      </c>
      <c r="Q246" s="43">
        <f>Duluth!$G$24</f>
        <v>971.75</v>
      </c>
      <c r="R246" s="43">
        <f>Fairbanks!$G$24</f>
        <v>971.75</v>
      </c>
    </row>
    <row r="247" spans="1:18" s="57" customFormat="1">
      <c r="A247" s="74"/>
      <c r="B247" s="75" t="s">
        <v>324</v>
      </c>
      <c r="C247" s="43">
        <f>Miami!$G$28</f>
        <v>971.75</v>
      </c>
      <c r="D247" s="43">
        <f>Houston!$G$28</f>
        <v>971.75</v>
      </c>
      <c r="E247" s="43">
        <f>Phoenix!$G$28</f>
        <v>971.75</v>
      </c>
      <c r="F247" s="43">
        <f>Atlanta!$G$28</f>
        <v>971.75</v>
      </c>
      <c r="G247" s="43">
        <f>LosAngeles!$G$28</f>
        <v>971.75</v>
      </c>
      <c r="H247" s="43">
        <f>LasVegas!$G$28</f>
        <v>971.75</v>
      </c>
      <c r="I247" s="43">
        <f>SanFrancisco!$G$28</f>
        <v>971.75</v>
      </c>
      <c r="J247" s="43">
        <f>Baltimore!$G$28</f>
        <v>971.75</v>
      </c>
      <c r="K247" s="43">
        <f>Albuquerque!$G$28</f>
        <v>971.75</v>
      </c>
      <c r="L247" s="43">
        <f>Seattle!$G$28</f>
        <v>971.75</v>
      </c>
      <c r="M247" s="43">
        <f>Chicago!$G$28</f>
        <v>971.75</v>
      </c>
      <c r="N247" s="43">
        <f>Boulder!$G$28</f>
        <v>971.75</v>
      </c>
      <c r="O247" s="43">
        <f>Minneapolis!$G$28</f>
        <v>971.75</v>
      </c>
      <c r="P247" s="43">
        <f>Helena!$G$28</f>
        <v>971.75</v>
      </c>
      <c r="Q247" s="43">
        <f>Duluth!$G$28</f>
        <v>971.75</v>
      </c>
      <c r="R247" s="43">
        <f>Fairbanks!$G$28</f>
        <v>971.75</v>
      </c>
    </row>
    <row r="248" spans="1:18" s="57" customFormat="1">
      <c r="A248" s="74" t="s">
        <v>323</v>
      </c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1:18" s="57" customFormat="1">
      <c r="A249" s="60"/>
      <c r="B249" s="72" t="s">
        <v>322</v>
      </c>
      <c r="C249" s="65">
        <f>Miami!$H$259</f>
        <v>421494.84590000001</v>
      </c>
      <c r="D249" s="65">
        <f>Houston!$H$259</f>
        <v>477980.734</v>
      </c>
      <c r="E249" s="65">
        <f>Phoenix!$H$259</f>
        <v>432929.91720000003</v>
      </c>
      <c r="F249" s="65">
        <f>Atlanta!$H$259</f>
        <v>406807.90299999999</v>
      </c>
      <c r="G249" s="65">
        <f>LosAngeles!$H$259</f>
        <v>142446.38370000001</v>
      </c>
      <c r="H249" s="65">
        <f>LasVegas!$H$259</f>
        <v>444761.09330000001</v>
      </c>
      <c r="I249" s="65">
        <f>SanFrancisco!$H$259</f>
        <v>144344.55410000001</v>
      </c>
      <c r="J249" s="65">
        <f>Baltimore!$H$259</f>
        <v>359072.43900000001</v>
      </c>
      <c r="K249" s="65">
        <f>Albuquerque!$H$259</f>
        <v>485587.38699999999</v>
      </c>
      <c r="L249" s="65">
        <f>Seattle!$H$259</f>
        <v>115926.52439999999</v>
      </c>
      <c r="M249" s="65">
        <f>Chicago!$H$259</f>
        <v>619972.39690000005</v>
      </c>
      <c r="N249" s="65">
        <f>Boulder!$H$259</f>
        <v>459188.2732</v>
      </c>
      <c r="O249" s="65">
        <f>Minneapolis!$H$259</f>
        <v>422647.98839999997</v>
      </c>
      <c r="P249" s="65">
        <f>Helena!$H$259</f>
        <v>415726.94219999999</v>
      </c>
      <c r="Q249" s="65">
        <f>Duluth!$H$259</f>
        <v>416570.73149999999</v>
      </c>
      <c r="R249" s="65">
        <f>Fairbanks!$H$259</f>
        <v>423956.49829999998</v>
      </c>
    </row>
    <row r="250" spans="1:18" s="57" customFormat="1">
      <c r="A250" s="60"/>
      <c r="B250" s="61" t="s">
        <v>321</v>
      </c>
      <c r="C250" s="65">
        <f>Miami!$B$259</f>
        <v>979706.7585</v>
      </c>
      <c r="D250" s="65">
        <f>Houston!$B$259</f>
        <v>1206040</v>
      </c>
      <c r="E250" s="65">
        <f>Phoenix!$B$259</f>
        <v>1025800</v>
      </c>
      <c r="F250" s="65">
        <f>Atlanta!$B$259</f>
        <v>942035.61109999998</v>
      </c>
      <c r="G250" s="65">
        <f>LosAngeles!$B$259</f>
        <v>383043.3137</v>
      </c>
      <c r="H250" s="65">
        <f>LasVegas!$B$259</f>
        <v>1064030</v>
      </c>
      <c r="I250" s="65">
        <f>SanFrancisco!$B$259</f>
        <v>390728.09940000001</v>
      </c>
      <c r="J250" s="65">
        <f>Baltimore!$B$259</f>
        <v>836678.00349999999</v>
      </c>
      <c r="K250" s="65">
        <f>Albuquerque!$B$259</f>
        <v>1150580</v>
      </c>
      <c r="L250" s="65">
        <f>Seattle!$B$259</f>
        <v>297576.63880000002</v>
      </c>
      <c r="M250" s="65">
        <f>Chicago!$B$259</f>
        <v>1461790</v>
      </c>
      <c r="N250" s="65">
        <f>Boulder!$B$259</f>
        <v>1092960</v>
      </c>
      <c r="O250" s="65">
        <f>Minneapolis!$B$259</f>
        <v>1014180</v>
      </c>
      <c r="P250" s="65">
        <f>Helena!$B$259</f>
        <v>997645.2328</v>
      </c>
      <c r="Q250" s="65">
        <f>Duluth!$B$259</f>
        <v>1007230</v>
      </c>
      <c r="R250" s="65">
        <f>Fairbanks!$B$259</f>
        <v>1119400</v>
      </c>
    </row>
    <row r="251" spans="1:18" s="57" customFormat="1">
      <c r="A251" s="60"/>
      <c r="B251" s="72" t="s">
        <v>320</v>
      </c>
      <c r="C251" s="65">
        <f>Miami!$C$259</f>
        <v>1711.8141000000001</v>
      </c>
      <c r="D251" s="65">
        <f>Houston!$C$259</f>
        <v>1564.6636000000001</v>
      </c>
      <c r="E251" s="65">
        <f>Phoenix!$C$259</f>
        <v>1701.4820999999999</v>
      </c>
      <c r="F251" s="65">
        <f>Atlanta!$C$259</f>
        <v>1729.6421</v>
      </c>
      <c r="G251" s="65">
        <f>LosAngeles!$C$259</f>
        <v>329.67570000000001</v>
      </c>
      <c r="H251" s="65">
        <f>LasVegas!$C$259</f>
        <v>1701.8303000000001</v>
      </c>
      <c r="I251" s="65">
        <f>SanFrancisco!$C$259</f>
        <v>338.0478</v>
      </c>
      <c r="J251" s="65">
        <f>Baltimore!$C$259</f>
        <v>1519.5016000000001</v>
      </c>
      <c r="K251" s="65">
        <f>Albuquerque!$C$259</f>
        <v>1935.1054999999999</v>
      </c>
      <c r="L251" s="65">
        <f>Seattle!$C$259</f>
        <v>390.88839999999999</v>
      </c>
      <c r="M251" s="65">
        <f>Chicago!$C$259</f>
        <v>2519.6862000000001</v>
      </c>
      <c r="N251" s="65">
        <f>Boulder!$C$259</f>
        <v>1816.9721999999999</v>
      </c>
      <c r="O251" s="65">
        <f>Minneapolis!$C$259</f>
        <v>1670.049</v>
      </c>
      <c r="P251" s="65">
        <f>Helena!$C$259</f>
        <v>1634.2840000000001</v>
      </c>
      <c r="Q251" s="65">
        <f>Duluth!$C$259</f>
        <v>1625.3031000000001</v>
      </c>
      <c r="R251" s="65">
        <f>Fairbanks!$C$259</f>
        <v>1253.5444</v>
      </c>
    </row>
    <row r="252" spans="1:18" s="57" customFormat="1">
      <c r="A252" s="60"/>
      <c r="B252" s="72" t="s">
        <v>319</v>
      </c>
      <c r="C252" s="65">
        <f>Miami!$D$259</f>
        <v>6477.6319000000003</v>
      </c>
      <c r="D252" s="65">
        <f>Houston!$D$259</f>
        <v>6585.0424999999996</v>
      </c>
      <c r="E252" s="65">
        <f>Phoenix!$D$259</f>
        <v>5576.893</v>
      </c>
      <c r="F252" s="65">
        <f>Atlanta!$D$259</f>
        <v>4291.2004999999999</v>
      </c>
      <c r="G252" s="65">
        <f>LosAngeles!$D$259</f>
        <v>3236.5050000000001</v>
      </c>
      <c r="H252" s="65">
        <f>LasVegas!$D$259</f>
        <v>6921.7218999999996</v>
      </c>
      <c r="I252" s="65">
        <f>SanFrancisco!$D$259</f>
        <v>2986.8960999999999</v>
      </c>
      <c r="J252" s="65">
        <f>Baltimore!$D$259</f>
        <v>4200.1773999999996</v>
      </c>
      <c r="K252" s="65">
        <f>Albuquerque!$D$259</f>
        <v>4825.9094999999998</v>
      </c>
      <c r="L252" s="65">
        <f>Seattle!$D$259</f>
        <v>772.35789999999997</v>
      </c>
      <c r="M252" s="65">
        <f>Chicago!$D$259</f>
        <v>7156.6890999999996</v>
      </c>
      <c r="N252" s="65">
        <f>Boulder!$D$259</f>
        <v>4469.3402999999998</v>
      </c>
      <c r="O252" s="65">
        <f>Minneapolis!$D$259</f>
        <v>2445.0904999999998</v>
      </c>
      <c r="P252" s="65">
        <f>Helena!$D$259</f>
        <v>2639.9409000000001</v>
      </c>
      <c r="Q252" s="65">
        <f>Duluth!$D$259</f>
        <v>2319.8748000000001</v>
      </c>
      <c r="R252" s="65">
        <f>Fairbanks!$D$259</f>
        <v>4969.8828000000003</v>
      </c>
    </row>
    <row r="253" spans="1:18" s="57" customFormat="1">
      <c r="A253" s="60"/>
      <c r="B253" s="72" t="s">
        <v>318</v>
      </c>
      <c r="C253" s="65">
        <f>Miami!$E$259</f>
        <v>0</v>
      </c>
      <c r="D253" s="65">
        <f>Houston!$E$259</f>
        <v>0</v>
      </c>
      <c r="E253" s="65">
        <f>Phoenix!$E$259</f>
        <v>0</v>
      </c>
      <c r="F253" s="65">
        <f>Atlanta!$E$259</f>
        <v>0</v>
      </c>
      <c r="G253" s="65">
        <f>LosAngeles!$E$259</f>
        <v>0</v>
      </c>
      <c r="H253" s="65">
        <f>LasVegas!$E$259</f>
        <v>0</v>
      </c>
      <c r="I253" s="65">
        <f>SanFrancisco!$E$259</f>
        <v>0</v>
      </c>
      <c r="J253" s="65">
        <f>Baltimore!$E$259</f>
        <v>0</v>
      </c>
      <c r="K253" s="65">
        <f>Albuquerque!$E$259</f>
        <v>0</v>
      </c>
      <c r="L253" s="65">
        <f>Seattle!$E$259</f>
        <v>0</v>
      </c>
      <c r="M253" s="65">
        <f>Chicago!$E$259</f>
        <v>0</v>
      </c>
      <c r="N253" s="65">
        <f>Boulder!$E$259</f>
        <v>0</v>
      </c>
      <c r="O253" s="65">
        <f>Minneapolis!$E$259</f>
        <v>0</v>
      </c>
      <c r="P253" s="65">
        <f>Helena!$E$259</f>
        <v>0</v>
      </c>
      <c r="Q253" s="65">
        <f>Duluth!$E$259</f>
        <v>0</v>
      </c>
      <c r="R253" s="65">
        <f>Fairbanks!$E$259</f>
        <v>0</v>
      </c>
    </row>
    <row r="254" spans="1:18" s="57" customFormat="1">
      <c r="A254" s="60"/>
      <c r="B254" s="72" t="s">
        <v>317</v>
      </c>
      <c r="C254" s="77">
        <f>Miami!$F$259</f>
        <v>2.9600000000000001E-2</v>
      </c>
      <c r="D254" s="77">
        <f>Houston!$F$259</f>
        <v>1.8599999999999998E-2</v>
      </c>
      <c r="E254" s="77">
        <f>Phoenix!$F$259</f>
        <v>1.52E-2</v>
      </c>
      <c r="F254" s="77">
        <f>Atlanta!$F$259</f>
        <v>1.5800000000000002E-2</v>
      </c>
      <c r="G254" s="77">
        <f>LosAngeles!$F$259</f>
        <v>1.5E-3</v>
      </c>
      <c r="H254" s="77">
        <f>LasVegas!$F$259</f>
        <v>1.3100000000000001E-2</v>
      </c>
      <c r="I254" s="77">
        <f>SanFrancisco!$F$259</f>
        <v>1.5E-3</v>
      </c>
      <c r="J254" s="77">
        <f>Baltimore!$F$259</f>
        <v>1.72E-2</v>
      </c>
      <c r="K254" s="77">
        <f>Albuquerque!$F$259</f>
        <v>1.9E-2</v>
      </c>
      <c r="L254" s="77">
        <f>Seattle!$F$259</f>
        <v>3.3E-3</v>
      </c>
      <c r="M254" s="77">
        <f>Chicago!$F$259</f>
        <v>2.1899999999999999E-2</v>
      </c>
      <c r="N254" s="77">
        <f>Boulder!$F$259</f>
        <v>1.7600000000000001E-2</v>
      </c>
      <c r="O254" s="77">
        <f>Minneapolis!$F$259</f>
        <v>1.8200000000000001E-2</v>
      </c>
      <c r="P254" s="77">
        <f>Helena!$F$259</f>
        <v>1.8599999999999998E-2</v>
      </c>
      <c r="Q254" s="77">
        <f>Duluth!$F$259</f>
        <v>1.7399999999999999E-2</v>
      </c>
      <c r="R254" s="77">
        <f>Fairbanks!$F$259</f>
        <v>1.77E-2</v>
      </c>
    </row>
    <row r="255" spans="1:18" s="57" customFormat="1">
      <c r="A255" s="60"/>
      <c r="B255" s="89" t="s">
        <v>349</v>
      </c>
      <c r="C255" s="65">
        <f>10^(-3)*Miami!$G$259</f>
        <v>801.68357300000002</v>
      </c>
      <c r="D255" s="65">
        <f>10^(-3)*Houston!$G$259</f>
        <v>2246.17</v>
      </c>
      <c r="E255" s="65">
        <f>10^(-3)*Phoenix!$G$259</f>
        <v>41194.700000000004</v>
      </c>
      <c r="F255" s="65">
        <f>10^(-3)*Atlanta!$G$259</f>
        <v>7632.4000000000005</v>
      </c>
      <c r="G255" s="65">
        <f>10^(-3)*LosAngeles!$G$259</f>
        <v>19527.400000000001</v>
      </c>
      <c r="H255" s="65">
        <f>10^(-3)*LasVegas!$G$259</f>
        <v>34519</v>
      </c>
      <c r="I255" s="65">
        <f>10^(-3)*SanFrancisco!$G$259</f>
        <v>18020.3</v>
      </c>
      <c r="J255" s="65">
        <f>10^(-3)*Baltimore!$G$259</f>
        <v>261.18620079999999</v>
      </c>
      <c r="K255" s="65">
        <f>10^(-3)*Albuquerque!$G$259</f>
        <v>5017.67</v>
      </c>
      <c r="L255" s="65">
        <f>10^(-3)*Seattle!$G$259</f>
        <v>10200.9</v>
      </c>
      <c r="M255" s="65">
        <f>10^(-3)*Chicago!$G$259</f>
        <v>1647.3700000000001</v>
      </c>
      <c r="N255" s="65">
        <f>10^(-3)*Boulder!$G$259</f>
        <v>4646.79</v>
      </c>
      <c r="O255" s="65">
        <f>10^(-3)*Minneapolis!$G$259</f>
        <v>1606.6000000000001</v>
      </c>
      <c r="P255" s="65">
        <f>10^(-3)*Helena!$G$259</f>
        <v>62609</v>
      </c>
      <c r="Q255" s="65">
        <f>10^(-3)*Duluth!$G$259</f>
        <v>1524.17</v>
      </c>
      <c r="R255" s="65">
        <f>10^(-3)*Fairbanks!$G$259</f>
        <v>997.04581600000006</v>
      </c>
    </row>
    <row r="256" spans="1:18">
      <c r="B256" s="79"/>
      <c r="C256" s="80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</row>
    <row r="257" spans="2:18">
      <c r="B257" s="79"/>
      <c r="C257" s="80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</row>
    <row r="258" spans="2:18">
      <c r="B258" s="79"/>
      <c r="C258" s="80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</row>
    <row r="259" spans="2:18">
      <c r="B259" s="79"/>
      <c r="C259" s="80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>
      <c r="B260" s="79"/>
      <c r="C260" s="80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</row>
    <row r="261" spans="2:18">
      <c r="B261" s="79"/>
      <c r="C261" s="80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</row>
    <row r="262" spans="2:18">
      <c r="B262" s="79"/>
      <c r="C262" s="80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</row>
    <row r="263" spans="2:18">
      <c r="B263" s="79"/>
      <c r="C263" s="80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>
      <c r="B264" s="79"/>
      <c r="C264" s="80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</row>
    <row r="265" spans="2:18">
      <c r="B265" s="79"/>
      <c r="C265" s="80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</row>
    <row r="266" spans="2:18">
      <c r="B266" s="79"/>
      <c r="C266" s="82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79"/>
      <c r="C267" s="80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>
      <c r="B268" s="79"/>
      <c r="C268" s="80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</row>
    <row r="269" spans="2:18">
      <c r="B269" s="79"/>
      <c r="C269" s="80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</row>
    <row r="270" spans="2:18">
      <c r="B270" s="79"/>
      <c r="C270" s="80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</row>
    <row r="271" spans="2:18">
      <c r="B271" s="79"/>
      <c r="C271" s="80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>
      <c r="B272" s="79"/>
      <c r="C272" s="80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</row>
    <row r="273" spans="2:18">
      <c r="B273" s="79"/>
      <c r="C273" s="80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</row>
    <row r="274" spans="2:18">
      <c r="B274" s="79"/>
      <c r="C274" s="80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</row>
    <row r="275" spans="2:18">
      <c r="B275" s="79"/>
      <c r="C275" s="84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</row>
    <row r="276" spans="2:18">
      <c r="B276" s="79"/>
      <c r="C276" s="80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</row>
    <row r="277" spans="2:18">
      <c r="B277" s="79"/>
      <c r="C277" s="80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</row>
    <row r="279" spans="2:18">
      <c r="B279" s="86"/>
    </row>
    <row r="280" spans="2:18">
      <c r="B280" s="79"/>
      <c r="C280" s="80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</row>
    <row r="281" spans="2:18">
      <c r="B281" s="79"/>
      <c r="C281" s="82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</row>
    <row r="282" spans="2:18">
      <c r="B282" s="79"/>
      <c r="C282" s="80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</row>
    <row r="283" spans="2:18">
      <c r="B283" s="79"/>
      <c r="C283" s="80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>
      <c r="B284" s="79"/>
      <c r="C284" s="80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</row>
    <row r="285" spans="2:18">
      <c r="B285" s="79"/>
      <c r="C285" s="80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</row>
    <row r="286" spans="2:18">
      <c r="B286" s="79"/>
      <c r="C286" s="80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</row>
    <row r="287" spans="2:18">
      <c r="B287" s="79"/>
      <c r="C287" s="80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>
      <c r="B288" s="79"/>
      <c r="C288" s="80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</row>
    <row r="289" spans="2:18">
      <c r="B289" s="79"/>
      <c r="C289" s="80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</row>
    <row r="290" spans="2:18">
      <c r="B290" s="79"/>
      <c r="C290" s="80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</row>
    <row r="291" spans="2:18">
      <c r="B291" s="79"/>
      <c r="C291" s="80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>
      <c r="B292" s="79"/>
      <c r="C292" s="80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</row>
    <row r="293" spans="2:18">
      <c r="B293" s="79"/>
      <c r="C293" s="80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</row>
    <row r="294" spans="2:18">
      <c r="B294" s="79"/>
      <c r="C294" s="80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</row>
    <row r="295" spans="2:18">
      <c r="B295" s="79"/>
      <c r="C295" s="80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>
      <c r="B296" s="79"/>
      <c r="C296" s="80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</row>
    <row r="297" spans="2:18">
      <c r="B297" s="79"/>
      <c r="C297" s="82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</row>
    <row r="298" spans="2:18">
      <c r="B298" s="79"/>
      <c r="C298" s="80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</row>
    <row r="299" spans="2:18">
      <c r="B299" s="79"/>
      <c r="C299" s="80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>
      <c r="B300" s="79"/>
      <c r="C300" s="80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</row>
    <row r="301" spans="2:18">
      <c r="B301" s="79"/>
      <c r="C301" s="80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</row>
    <row r="302" spans="2:18">
      <c r="B302" s="79"/>
      <c r="C302" s="80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</row>
    <row r="303" spans="2:18">
      <c r="B303" s="79"/>
      <c r="C303" s="80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>
      <c r="B304" s="79"/>
      <c r="C304" s="80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</row>
    <row r="305" spans="2:18">
      <c r="B305" s="79"/>
      <c r="C305" s="80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</row>
    <row r="306" spans="2:18">
      <c r="B306" s="79"/>
      <c r="C306" s="84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</row>
    <row r="307" spans="2:18">
      <c r="B307" s="79"/>
      <c r="C307" s="80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>
      <c r="B308" s="79"/>
      <c r="C308" s="80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</row>
    <row r="310" spans="2:18">
      <c r="B310" s="86"/>
    </row>
    <row r="311" spans="2:18">
      <c r="B311" s="79"/>
      <c r="C311" s="80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>
      <c r="B312" s="79"/>
      <c r="C312" s="82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</row>
    <row r="313" spans="2:18">
      <c r="B313" s="79"/>
      <c r="C313" s="80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</row>
    <row r="314" spans="2:18">
      <c r="B314" s="79"/>
      <c r="C314" s="80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</row>
    <row r="315" spans="2:18">
      <c r="B315" s="79"/>
      <c r="C315" s="80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>
      <c r="B316" s="79"/>
      <c r="C316" s="80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</row>
    <row r="317" spans="2:18">
      <c r="B317" s="79"/>
      <c r="C317" s="80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</row>
    <row r="318" spans="2:18">
      <c r="B318" s="79"/>
      <c r="C318" s="80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</row>
    <row r="319" spans="2:18">
      <c r="B319" s="79"/>
      <c r="C319" s="80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>
      <c r="B320" s="79"/>
      <c r="C320" s="80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</row>
    <row r="321" spans="2:18">
      <c r="B321" s="79"/>
      <c r="C321" s="80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</row>
    <row r="322" spans="2:18">
      <c r="B322" s="79"/>
      <c r="C322" s="80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</row>
    <row r="323" spans="2:18">
      <c r="B323" s="79"/>
      <c r="C323" s="80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>
      <c r="B324" s="79"/>
      <c r="C324" s="80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</row>
    <row r="325" spans="2:18">
      <c r="B325" s="79"/>
      <c r="C325" s="80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</row>
    <row r="326" spans="2:18">
      <c r="B326" s="79"/>
      <c r="C326" s="80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</row>
    <row r="327" spans="2:18">
      <c r="B327" s="79"/>
      <c r="C327" s="80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>
      <c r="B328" s="79"/>
      <c r="C328" s="82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2:18">
      <c r="B329" s="79"/>
      <c r="C329" s="80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</row>
    <row r="330" spans="2:18">
      <c r="B330" s="79"/>
      <c r="C330" s="80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</row>
    <row r="331" spans="2:18">
      <c r="B331" s="79"/>
      <c r="C331" s="80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>
      <c r="B332" s="79"/>
      <c r="C332" s="80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</row>
    <row r="333" spans="2:18">
      <c r="B333" s="79"/>
      <c r="C333" s="80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</row>
    <row r="334" spans="2:18">
      <c r="B334" s="79"/>
      <c r="C334" s="80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</row>
    <row r="335" spans="2:18">
      <c r="B335" s="79"/>
      <c r="C335" s="80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>
      <c r="B336" s="79"/>
      <c r="C336" s="80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</row>
    <row r="337" spans="2:18">
      <c r="B337" s="79"/>
      <c r="C337" s="84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</row>
    <row r="338" spans="2:18">
      <c r="B338" s="79"/>
      <c r="C338" s="80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</row>
    <row r="339" spans="2:18">
      <c r="B339" s="79"/>
      <c r="C339" s="80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1" spans="2:18">
      <c r="B341" s="86"/>
    </row>
    <row r="342" spans="2:18">
      <c r="B342" s="79"/>
      <c r="C342" s="80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</row>
    <row r="343" spans="2:18">
      <c r="B343" s="79"/>
      <c r="C343" s="82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</row>
    <row r="344" spans="2:18">
      <c r="B344" s="79"/>
      <c r="C344" s="80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</row>
    <row r="345" spans="2:18">
      <c r="B345" s="79"/>
      <c r="C345" s="80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</row>
    <row r="346" spans="2:18">
      <c r="B346" s="79"/>
      <c r="C346" s="80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</row>
    <row r="347" spans="2:18">
      <c r="B347" s="79"/>
      <c r="C347" s="80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</row>
    <row r="348" spans="2:18">
      <c r="B348" s="79"/>
      <c r="C348" s="80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</row>
    <row r="349" spans="2:18">
      <c r="B349" s="79"/>
      <c r="C349" s="80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</row>
    <row r="350" spans="2:18">
      <c r="B350" s="79"/>
      <c r="C350" s="80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</row>
    <row r="351" spans="2:18">
      <c r="B351" s="79"/>
      <c r="C351" s="80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</row>
    <row r="352" spans="2:18">
      <c r="B352" s="79"/>
      <c r="C352" s="80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</row>
    <row r="353" spans="2:18">
      <c r="B353" s="79"/>
      <c r="C353" s="80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</row>
    <row r="354" spans="2:18">
      <c r="B354" s="79"/>
      <c r="C354" s="80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</row>
    <row r="355" spans="2:18">
      <c r="B355" s="79"/>
      <c r="C355" s="80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</row>
    <row r="356" spans="2:18">
      <c r="B356" s="79"/>
      <c r="C356" s="80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</row>
    <row r="357" spans="2:18">
      <c r="B357" s="79"/>
      <c r="C357" s="80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</row>
    <row r="358" spans="2:18">
      <c r="B358" s="79"/>
      <c r="C358" s="80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</row>
    <row r="359" spans="2:18">
      <c r="B359" s="79"/>
      <c r="C359" s="82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</row>
    <row r="360" spans="2:18">
      <c r="B360" s="79"/>
      <c r="C360" s="80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</row>
    <row r="361" spans="2:18">
      <c r="B361" s="79"/>
      <c r="C361" s="80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</row>
    <row r="362" spans="2:18">
      <c r="B362" s="79"/>
      <c r="C362" s="80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</row>
    <row r="363" spans="2:18">
      <c r="B363" s="79"/>
      <c r="C363" s="80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</row>
    <row r="364" spans="2:18">
      <c r="B364" s="79"/>
      <c r="C364" s="80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</row>
    <row r="365" spans="2:18">
      <c r="B365" s="79"/>
      <c r="C365" s="80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</row>
    <row r="366" spans="2:18">
      <c r="B366" s="79"/>
      <c r="C366" s="80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</row>
    <row r="367" spans="2:18">
      <c r="B367" s="79"/>
      <c r="C367" s="80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</row>
    <row r="368" spans="2:18">
      <c r="B368" s="79"/>
      <c r="C368" s="84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</row>
    <row r="369" spans="2:18">
      <c r="B369" s="79"/>
      <c r="C369" s="80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</row>
    <row r="370" spans="2:18">
      <c r="B370" s="79"/>
      <c r="C370" s="80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</row>
    <row r="372" spans="2:18">
      <c r="B372" s="86"/>
    </row>
    <row r="373" spans="2:18">
      <c r="B373" s="79"/>
      <c r="C373" s="80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</row>
    <row r="374" spans="2:18">
      <c r="B374" s="79"/>
      <c r="C374" s="82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</row>
    <row r="375" spans="2:18">
      <c r="B375" s="79"/>
      <c r="C375" s="80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</row>
    <row r="376" spans="2:18">
      <c r="B376" s="79"/>
      <c r="C376" s="80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</row>
    <row r="377" spans="2:18">
      <c r="B377" s="79"/>
      <c r="C377" s="80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</row>
    <row r="378" spans="2:18">
      <c r="B378" s="79"/>
      <c r="C378" s="80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</row>
    <row r="379" spans="2:18">
      <c r="B379" s="79"/>
      <c r="C379" s="80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</row>
    <row r="380" spans="2:18">
      <c r="B380" s="79"/>
      <c r="C380" s="80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</row>
    <row r="381" spans="2:18">
      <c r="B381" s="79"/>
      <c r="C381" s="80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</row>
    <row r="382" spans="2:18">
      <c r="B382" s="79"/>
      <c r="C382" s="80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</row>
    <row r="383" spans="2:18">
      <c r="B383" s="79"/>
      <c r="C383" s="80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</row>
    <row r="384" spans="2:18">
      <c r="B384" s="79"/>
      <c r="C384" s="80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</row>
    <row r="385" spans="2:18">
      <c r="B385" s="79"/>
      <c r="C385" s="80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</row>
    <row r="386" spans="2:18">
      <c r="B386" s="79"/>
      <c r="C386" s="80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</row>
    <row r="387" spans="2:18">
      <c r="B387" s="79"/>
      <c r="C387" s="80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</row>
    <row r="388" spans="2:18">
      <c r="B388" s="79"/>
      <c r="C388" s="80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</row>
    <row r="389" spans="2:18">
      <c r="B389" s="79"/>
      <c r="C389" s="80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</row>
    <row r="390" spans="2:18">
      <c r="B390" s="79"/>
      <c r="C390" s="82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2:18">
      <c r="B391" s="79"/>
      <c r="C391" s="80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</row>
    <row r="392" spans="2:18">
      <c r="B392" s="79"/>
      <c r="C392" s="80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</row>
    <row r="393" spans="2:18">
      <c r="B393" s="79"/>
      <c r="C393" s="80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</row>
    <row r="394" spans="2:18">
      <c r="B394" s="79"/>
      <c r="C394" s="80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</row>
    <row r="395" spans="2:18">
      <c r="B395" s="79"/>
      <c r="C395" s="80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</row>
    <row r="396" spans="2:18">
      <c r="B396" s="79"/>
      <c r="C396" s="80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</row>
    <row r="397" spans="2:18">
      <c r="B397" s="79"/>
      <c r="C397" s="80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</row>
    <row r="398" spans="2:18">
      <c r="B398" s="79"/>
      <c r="C398" s="80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</row>
    <row r="399" spans="2:18">
      <c r="B399" s="79"/>
      <c r="C399" s="84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</row>
    <row r="400" spans="2:18">
      <c r="B400" s="79"/>
      <c r="C400" s="80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</row>
    <row r="401" spans="2:18">
      <c r="B401" s="79"/>
      <c r="C401" s="80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</row>
    <row r="403" spans="2:18">
      <c r="B403" s="86"/>
    </row>
    <row r="404" spans="2:18">
      <c r="B404" s="79"/>
      <c r="C404" s="80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</row>
    <row r="405" spans="2:18">
      <c r="B405" s="79"/>
      <c r="C405" s="82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</row>
    <row r="406" spans="2:18">
      <c r="B406" s="79"/>
      <c r="C406" s="80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</row>
    <row r="407" spans="2:18">
      <c r="B407" s="79"/>
      <c r="C407" s="80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</row>
    <row r="408" spans="2:18">
      <c r="B408" s="79"/>
      <c r="C408" s="80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</row>
    <row r="409" spans="2:18">
      <c r="B409" s="79"/>
      <c r="C409" s="80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</row>
    <row r="410" spans="2:18">
      <c r="B410" s="79"/>
      <c r="C410" s="80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</row>
    <row r="411" spans="2:18">
      <c r="B411" s="79"/>
      <c r="C411" s="80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</row>
    <row r="412" spans="2:18">
      <c r="B412" s="79"/>
      <c r="C412" s="80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</row>
    <row r="413" spans="2:18">
      <c r="B413" s="79"/>
      <c r="C413" s="80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</row>
    <row r="414" spans="2:18">
      <c r="B414" s="79"/>
      <c r="C414" s="80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</row>
    <row r="415" spans="2:18">
      <c r="B415" s="79"/>
      <c r="C415" s="80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</row>
    <row r="416" spans="2:18">
      <c r="B416" s="79"/>
      <c r="C416" s="80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</row>
    <row r="417" spans="2:18">
      <c r="B417" s="79"/>
      <c r="C417" s="80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</row>
    <row r="418" spans="2:18">
      <c r="B418" s="79"/>
      <c r="C418" s="80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</row>
    <row r="419" spans="2:18">
      <c r="B419" s="79"/>
      <c r="C419" s="80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</row>
    <row r="420" spans="2:18">
      <c r="B420" s="79"/>
      <c r="C420" s="80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</row>
    <row r="421" spans="2:18">
      <c r="B421" s="79"/>
      <c r="C421" s="82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</row>
    <row r="422" spans="2:18">
      <c r="B422" s="79"/>
      <c r="C422" s="80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</row>
    <row r="423" spans="2:18">
      <c r="B423" s="79"/>
      <c r="C423" s="80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</row>
    <row r="424" spans="2:18">
      <c r="B424" s="79"/>
      <c r="C424" s="80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</row>
    <row r="425" spans="2:18">
      <c r="B425" s="79"/>
      <c r="C425" s="80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</row>
    <row r="426" spans="2:18">
      <c r="B426" s="79"/>
      <c r="C426" s="80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</row>
    <row r="427" spans="2:18">
      <c r="B427" s="79"/>
      <c r="C427" s="80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</row>
    <row r="428" spans="2:18">
      <c r="B428" s="79"/>
      <c r="C428" s="80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</row>
    <row r="429" spans="2:18">
      <c r="B429" s="79"/>
      <c r="C429" s="80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</row>
    <row r="430" spans="2:18">
      <c r="B430" s="79"/>
      <c r="C430" s="84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</row>
    <row r="431" spans="2:18">
      <c r="B431" s="79"/>
      <c r="C431" s="80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</row>
    <row r="432" spans="2:18">
      <c r="B432" s="79"/>
      <c r="C432" s="80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</row>
    <row r="434" spans="2:18">
      <c r="B434" s="86"/>
    </row>
    <row r="435" spans="2:18">
      <c r="B435" s="79"/>
      <c r="C435" s="80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</row>
    <row r="436" spans="2:18">
      <c r="B436" s="79"/>
      <c r="C436" s="82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</row>
    <row r="437" spans="2:18">
      <c r="B437" s="79"/>
      <c r="C437" s="80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</row>
    <row r="438" spans="2:18">
      <c r="B438" s="79"/>
      <c r="C438" s="80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</row>
    <row r="439" spans="2:18">
      <c r="B439" s="79"/>
      <c r="C439" s="80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</row>
    <row r="440" spans="2:18">
      <c r="B440" s="79"/>
      <c r="C440" s="80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</row>
    <row r="441" spans="2:18">
      <c r="B441" s="79"/>
      <c r="C441" s="80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</row>
    <row r="442" spans="2:18">
      <c r="B442" s="79"/>
      <c r="C442" s="80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</row>
    <row r="443" spans="2:18">
      <c r="B443" s="79"/>
      <c r="C443" s="80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</row>
    <row r="444" spans="2:18">
      <c r="B444" s="79"/>
      <c r="C444" s="80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</row>
    <row r="445" spans="2:18">
      <c r="B445" s="79"/>
      <c r="C445" s="80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</row>
    <row r="446" spans="2:18">
      <c r="B446" s="79"/>
      <c r="C446" s="80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</row>
    <row r="447" spans="2:18">
      <c r="B447" s="79"/>
      <c r="C447" s="80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</row>
    <row r="448" spans="2:18">
      <c r="B448" s="79"/>
      <c r="C448" s="80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</row>
    <row r="449" spans="2:18">
      <c r="B449" s="79"/>
      <c r="C449" s="80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</row>
    <row r="450" spans="2:18">
      <c r="B450" s="79"/>
      <c r="C450" s="80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</row>
    <row r="451" spans="2:18">
      <c r="B451" s="79"/>
      <c r="C451" s="80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</row>
    <row r="452" spans="2:18">
      <c r="B452" s="79"/>
      <c r="C452" s="82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</row>
    <row r="453" spans="2:18">
      <c r="B453" s="79"/>
      <c r="C453" s="80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</row>
    <row r="454" spans="2:18">
      <c r="B454" s="79"/>
      <c r="C454" s="80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</row>
    <row r="455" spans="2:18">
      <c r="B455" s="79"/>
      <c r="C455" s="80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</row>
    <row r="456" spans="2:18">
      <c r="B456" s="79"/>
      <c r="C456" s="80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</row>
    <row r="457" spans="2:18">
      <c r="B457" s="79"/>
      <c r="C457" s="80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</row>
    <row r="458" spans="2:18">
      <c r="B458" s="79"/>
      <c r="C458" s="80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</row>
    <row r="459" spans="2:18">
      <c r="B459" s="79"/>
      <c r="C459" s="80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</row>
    <row r="460" spans="2:18">
      <c r="B460" s="79"/>
      <c r="C460" s="80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</row>
    <row r="461" spans="2:18">
      <c r="B461" s="79"/>
      <c r="C461" s="84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</row>
    <row r="462" spans="2:18">
      <c r="B462" s="79"/>
      <c r="C462" s="80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</row>
    <row r="463" spans="2:18">
      <c r="B463" s="79"/>
      <c r="C463" s="80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</row>
    <row r="465" spans="2:18">
      <c r="B465" s="86"/>
    </row>
    <row r="466" spans="2:18">
      <c r="B466" s="79"/>
      <c r="C466" s="80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</row>
    <row r="467" spans="2:18">
      <c r="B467" s="79"/>
      <c r="C467" s="82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</row>
    <row r="468" spans="2:18">
      <c r="B468" s="79"/>
      <c r="C468" s="80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</row>
    <row r="469" spans="2:18">
      <c r="B469" s="79"/>
      <c r="C469" s="80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</row>
    <row r="470" spans="2:18">
      <c r="B470" s="79"/>
      <c r="C470" s="80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</row>
    <row r="471" spans="2:18">
      <c r="B471" s="79"/>
      <c r="C471" s="80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</row>
    <row r="472" spans="2:18">
      <c r="B472" s="79"/>
      <c r="C472" s="80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</row>
    <row r="473" spans="2:18">
      <c r="B473" s="79"/>
      <c r="C473" s="80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</row>
    <row r="474" spans="2:18">
      <c r="B474" s="79"/>
      <c r="C474" s="80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</row>
    <row r="475" spans="2:18">
      <c r="B475" s="79"/>
      <c r="C475" s="80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</row>
    <row r="476" spans="2:18">
      <c r="B476" s="79"/>
      <c r="C476" s="80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</row>
    <row r="477" spans="2:18">
      <c r="B477" s="79"/>
      <c r="C477" s="80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</row>
    <row r="478" spans="2:18">
      <c r="B478" s="79"/>
      <c r="C478" s="80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</row>
    <row r="479" spans="2:18">
      <c r="B479" s="79"/>
      <c r="C479" s="80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</row>
    <row r="480" spans="2:18">
      <c r="B480" s="79"/>
      <c r="C480" s="80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</row>
    <row r="481" spans="2:18">
      <c r="B481" s="79"/>
      <c r="C481" s="80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</row>
    <row r="482" spans="2:18">
      <c r="B482" s="79"/>
      <c r="C482" s="80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</row>
    <row r="483" spans="2:18">
      <c r="B483" s="79"/>
      <c r="C483" s="82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</row>
    <row r="484" spans="2:18">
      <c r="B484" s="79"/>
      <c r="C484" s="80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</row>
    <row r="485" spans="2:18">
      <c r="B485" s="79"/>
      <c r="C485" s="80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</row>
    <row r="486" spans="2:18">
      <c r="B486" s="79"/>
      <c r="C486" s="80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</row>
    <row r="487" spans="2:18">
      <c r="B487" s="79"/>
      <c r="C487" s="80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</row>
    <row r="488" spans="2:18">
      <c r="B488" s="79"/>
      <c r="C488" s="80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</row>
    <row r="489" spans="2:18">
      <c r="B489" s="79"/>
      <c r="C489" s="80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</row>
    <row r="490" spans="2:18">
      <c r="B490" s="79"/>
      <c r="C490" s="80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</row>
    <row r="491" spans="2:18">
      <c r="B491" s="79"/>
      <c r="C491" s="80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</row>
    <row r="492" spans="2:18">
      <c r="B492" s="79"/>
      <c r="C492" s="84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</row>
    <row r="493" spans="2:18">
      <c r="B493" s="79"/>
      <c r="C493" s="80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</row>
    <row r="494" spans="2:18">
      <c r="B494" s="79"/>
      <c r="C494" s="80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</row>
    <row r="496" spans="2:18">
      <c r="B496" s="86"/>
    </row>
    <row r="497" spans="2:18">
      <c r="B497" s="79"/>
      <c r="C497" s="80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</row>
    <row r="498" spans="2:18">
      <c r="B498" s="79"/>
      <c r="C498" s="82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</row>
    <row r="499" spans="2:18">
      <c r="B499" s="79"/>
      <c r="C499" s="80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</row>
    <row r="500" spans="2:18">
      <c r="B500" s="79"/>
      <c r="C500" s="80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</row>
    <row r="501" spans="2:18">
      <c r="B501" s="79"/>
      <c r="C501" s="80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</row>
    <row r="502" spans="2:18">
      <c r="B502" s="79"/>
      <c r="C502" s="80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</row>
    <row r="503" spans="2:18">
      <c r="B503" s="79"/>
      <c r="C503" s="80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</row>
    <row r="504" spans="2:18">
      <c r="B504" s="79"/>
      <c r="C504" s="80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</row>
    <row r="505" spans="2:18">
      <c r="B505" s="79"/>
      <c r="C505" s="80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</row>
    <row r="506" spans="2:18">
      <c r="B506" s="79"/>
      <c r="C506" s="80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</row>
    <row r="507" spans="2:18">
      <c r="B507" s="79"/>
      <c r="C507" s="80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</row>
    <row r="508" spans="2:18">
      <c r="B508" s="79"/>
      <c r="C508" s="80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</row>
    <row r="509" spans="2:18">
      <c r="B509" s="79"/>
      <c r="C509" s="80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</row>
    <row r="510" spans="2:18">
      <c r="B510" s="79"/>
      <c r="C510" s="80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</row>
    <row r="511" spans="2:18">
      <c r="B511" s="79"/>
      <c r="C511" s="80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</row>
    <row r="512" spans="2:18">
      <c r="B512" s="79"/>
      <c r="C512" s="80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</row>
    <row r="513" spans="2:18">
      <c r="B513" s="79"/>
      <c r="C513" s="80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</row>
    <row r="514" spans="2:18">
      <c r="B514" s="79"/>
      <c r="C514" s="82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</row>
    <row r="515" spans="2:18">
      <c r="B515" s="79"/>
      <c r="C515" s="80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</row>
    <row r="516" spans="2:18">
      <c r="B516" s="79"/>
      <c r="C516" s="80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</row>
    <row r="517" spans="2:18">
      <c r="B517" s="79"/>
      <c r="C517" s="80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</row>
    <row r="518" spans="2:18">
      <c r="B518" s="79"/>
      <c r="C518" s="80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</row>
    <row r="519" spans="2:18">
      <c r="B519" s="79"/>
      <c r="C519" s="80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</row>
    <row r="520" spans="2:18">
      <c r="B520" s="79"/>
      <c r="C520" s="80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</row>
    <row r="521" spans="2:18">
      <c r="B521" s="79"/>
      <c r="C521" s="80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</row>
    <row r="522" spans="2:18">
      <c r="B522" s="79"/>
      <c r="C522" s="80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</row>
    <row r="523" spans="2:18">
      <c r="B523" s="79"/>
      <c r="C523" s="84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</row>
    <row r="524" spans="2:18">
      <c r="B524" s="79"/>
      <c r="C524" s="80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</row>
    <row r="525" spans="2:18">
      <c r="B525" s="79"/>
      <c r="C525" s="80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</row>
    <row r="527" spans="2:18">
      <c r="B527" s="86"/>
    </row>
    <row r="528" spans="2:18">
      <c r="B528" s="79"/>
      <c r="C528" s="80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</row>
    <row r="529" spans="2:18">
      <c r="B529" s="79"/>
      <c r="C529" s="82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</row>
    <row r="530" spans="2:18">
      <c r="B530" s="79"/>
      <c r="C530" s="80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</row>
    <row r="531" spans="2:18">
      <c r="B531" s="79"/>
      <c r="C531" s="80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</row>
    <row r="532" spans="2:18">
      <c r="B532" s="79"/>
      <c r="C532" s="80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</row>
    <row r="533" spans="2:18">
      <c r="B533" s="79"/>
      <c r="C533" s="80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</row>
    <row r="534" spans="2:18">
      <c r="B534" s="79"/>
      <c r="C534" s="80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</row>
    <row r="535" spans="2:18">
      <c r="B535" s="79"/>
      <c r="C535" s="80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2:18">
      <c r="B536" s="79"/>
      <c r="C536" s="80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</row>
    <row r="537" spans="2:18">
      <c r="B537" s="79"/>
      <c r="C537" s="80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</row>
    <row r="538" spans="2:18">
      <c r="B538" s="79"/>
      <c r="C538" s="80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</row>
    <row r="539" spans="2:18">
      <c r="B539" s="79"/>
      <c r="C539" s="80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</row>
    <row r="540" spans="2:18">
      <c r="B540" s="79"/>
      <c r="C540" s="80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</row>
    <row r="541" spans="2:18">
      <c r="B541" s="79"/>
      <c r="C541" s="80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</row>
    <row r="542" spans="2:18">
      <c r="B542" s="79"/>
      <c r="C542" s="80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</row>
    <row r="543" spans="2:18">
      <c r="B543" s="79"/>
      <c r="C543" s="80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</row>
    <row r="544" spans="2:18">
      <c r="B544" s="79"/>
      <c r="C544" s="80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</row>
    <row r="545" spans="2:18">
      <c r="B545" s="79"/>
      <c r="C545" s="82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</row>
    <row r="546" spans="2:18">
      <c r="B546" s="79"/>
      <c r="C546" s="80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</row>
    <row r="547" spans="2:18">
      <c r="B547" s="79"/>
      <c r="C547" s="80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</row>
    <row r="548" spans="2:18">
      <c r="B548" s="79"/>
      <c r="C548" s="80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</row>
    <row r="549" spans="2:18">
      <c r="B549" s="79"/>
      <c r="C549" s="80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</row>
    <row r="550" spans="2:18">
      <c r="B550" s="79"/>
      <c r="C550" s="80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</row>
    <row r="551" spans="2:18">
      <c r="B551" s="79"/>
      <c r="C551" s="80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</row>
    <row r="552" spans="2:18">
      <c r="B552" s="79"/>
      <c r="C552" s="80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</row>
    <row r="553" spans="2:18">
      <c r="B553" s="79"/>
      <c r="C553" s="80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</row>
    <row r="554" spans="2:18">
      <c r="B554" s="79"/>
      <c r="C554" s="84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</row>
    <row r="555" spans="2:18">
      <c r="B555" s="79"/>
      <c r="C555" s="80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</row>
    <row r="556" spans="2:18">
      <c r="B556" s="79"/>
      <c r="C556" s="80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</row>
    <row r="558" spans="2:18">
      <c r="B558" s="86"/>
    </row>
    <row r="559" spans="2:18">
      <c r="B559" s="79"/>
      <c r="C559" s="80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</row>
    <row r="560" spans="2:18">
      <c r="B560" s="79"/>
      <c r="C560" s="82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</row>
    <row r="561" spans="2:18">
      <c r="B561" s="79"/>
      <c r="C561" s="80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</row>
    <row r="562" spans="2:18">
      <c r="B562" s="79"/>
      <c r="C562" s="80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</row>
    <row r="563" spans="2:18">
      <c r="B563" s="79"/>
      <c r="C563" s="80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</row>
    <row r="564" spans="2:18">
      <c r="B564" s="79"/>
      <c r="C564" s="80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</row>
    <row r="565" spans="2:18">
      <c r="B565" s="79"/>
      <c r="C565" s="80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</row>
    <row r="566" spans="2:18">
      <c r="B566" s="79"/>
      <c r="C566" s="80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</row>
    <row r="567" spans="2:18">
      <c r="B567" s="79"/>
      <c r="C567" s="80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</row>
    <row r="568" spans="2:18">
      <c r="B568" s="79"/>
      <c r="C568" s="80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</row>
    <row r="569" spans="2:18">
      <c r="B569" s="79"/>
      <c r="C569" s="80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</row>
    <row r="570" spans="2:18">
      <c r="B570" s="79"/>
      <c r="C570" s="80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</row>
    <row r="571" spans="2:18">
      <c r="B571" s="79"/>
      <c r="C571" s="80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</row>
    <row r="572" spans="2:18">
      <c r="B572" s="79"/>
      <c r="C572" s="80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</row>
    <row r="573" spans="2:18">
      <c r="B573" s="79"/>
      <c r="C573" s="80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</row>
    <row r="574" spans="2:18">
      <c r="B574" s="79"/>
      <c r="C574" s="80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</row>
    <row r="575" spans="2:18">
      <c r="B575" s="79"/>
      <c r="C575" s="80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</row>
    <row r="576" spans="2:18">
      <c r="B576" s="79"/>
      <c r="C576" s="82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</row>
    <row r="577" spans="2:18">
      <c r="B577" s="79"/>
      <c r="C577" s="80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</row>
    <row r="578" spans="2:18">
      <c r="B578" s="79"/>
      <c r="C578" s="80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</row>
    <row r="579" spans="2:18">
      <c r="B579" s="79"/>
      <c r="C579" s="80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</row>
    <row r="580" spans="2:18">
      <c r="B580" s="79"/>
      <c r="C580" s="80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</row>
    <row r="581" spans="2:18">
      <c r="B581" s="79"/>
      <c r="C581" s="80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</row>
    <row r="582" spans="2:18">
      <c r="B582" s="79"/>
      <c r="C582" s="80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</row>
    <row r="583" spans="2:18">
      <c r="B583" s="79"/>
      <c r="C583" s="80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</row>
    <row r="584" spans="2:18">
      <c r="B584" s="79"/>
      <c r="C584" s="80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</row>
    <row r="585" spans="2:18">
      <c r="B585" s="79"/>
      <c r="C585" s="84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</row>
    <row r="586" spans="2:18">
      <c r="B586" s="79"/>
      <c r="C586" s="80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</row>
    <row r="587" spans="2:18">
      <c r="B587" s="79"/>
      <c r="C587" s="80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</row>
    <row r="589" spans="2:18">
      <c r="B589" s="86"/>
    </row>
    <row r="590" spans="2:18">
      <c r="B590" s="79"/>
      <c r="C590" s="80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</row>
    <row r="591" spans="2:18">
      <c r="B591" s="79"/>
      <c r="C591" s="82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</row>
    <row r="592" spans="2:18">
      <c r="B592" s="79"/>
      <c r="C592" s="80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</row>
    <row r="593" spans="2:18">
      <c r="B593" s="79"/>
      <c r="C593" s="80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</row>
    <row r="594" spans="2:18">
      <c r="B594" s="79"/>
      <c r="C594" s="80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</row>
    <row r="595" spans="2:18">
      <c r="B595" s="79"/>
      <c r="C595" s="80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</row>
    <row r="596" spans="2:18">
      <c r="B596" s="79"/>
      <c r="C596" s="80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</row>
    <row r="597" spans="2:18">
      <c r="B597" s="79"/>
      <c r="C597" s="80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</row>
    <row r="598" spans="2:18">
      <c r="B598" s="79"/>
      <c r="C598" s="80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</row>
    <row r="599" spans="2:18">
      <c r="B599" s="79"/>
      <c r="C599" s="80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</row>
    <row r="600" spans="2:18">
      <c r="B600" s="79"/>
      <c r="C600" s="80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</row>
    <row r="601" spans="2:18">
      <c r="B601" s="79"/>
      <c r="C601" s="80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</row>
    <row r="602" spans="2:18">
      <c r="B602" s="79"/>
      <c r="C602" s="80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</row>
    <row r="603" spans="2:18">
      <c r="B603" s="79"/>
      <c r="C603" s="80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</row>
    <row r="604" spans="2:18">
      <c r="B604" s="79"/>
      <c r="C604" s="80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</row>
    <row r="605" spans="2:18">
      <c r="B605" s="79"/>
      <c r="C605" s="80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</row>
    <row r="606" spans="2:18">
      <c r="B606" s="79"/>
      <c r="C606" s="80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</row>
    <row r="607" spans="2:18">
      <c r="B607" s="79"/>
      <c r="C607" s="82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</row>
    <row r="608" spans="2:18">
      <c r="B608" s="79"/>
      <c r="C608" s="80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</row>
    <row r="609" spans="2:18">
      <c r="B609" s="79"/>
      <c r="C609" s="80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</row>
    <row r="610" spans="2:18">
      <c r="B610" s="79"/>
      <c r="C610" s="80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</row>
    <row r="611" spans="2:18">
      <c r="B611" s="79"/>
      <c r="C611" s="80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</row>
    <row r="612" spans="2:18">
      <c r="B612" s="79"/>
      <c r="C612" s="80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</row>
    <row r="613" spans="2:18">
      <c r="B613" s="79"/>
      <c r="C613" s="80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</row>
    <row r="614" spans="2:18">
      <c r="B614" s="79"/>
      <c r="C614" s="80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</row>
    <row r="615" spans="2:18">
      <c r="B615" s="79"/>
      <c r="C615" s="80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</row>
    <row r="616" spans="2:18">
      <c r="B616" s="79"/>
      <c r="C616" s="84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</row>
    <row r="617" spans="2:18">
      <c r="B617" s="79"/>
      <c r="C617" s="80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</row>
    <row r="618" spans="2:18">
      <c r="B618" s="79"/>
      <c r="C618" s="80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</row>
    <row r="620" spans="2:18">
      <c r="B620" s="86"/>
    </row>
    <row r="621" spans="2:18">
      <c r="B621" s="79"/>
      <c r="C621" s="80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</row>
    <row r="622" spans="2:18">
      <c r="B622" s="79"/>
      <c r="C622" s="82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</row>
    <row r="623" spans="2:18">
      <c r="B623" s="79"/>
      <c r="C623" s="80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</row>
    <row r="624" spans="2:18">
      <c r="B624" s="79"/>
      <c r="C624" s="80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</row>
    <row r="625" spans="2:18">
      <c r="B625" s="79"/>
      <c r="C625" s="80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</row>
    <row r="626" spans="2:18">
      <c r="B626" s="79"/>
      <c r="C626" s="80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</row>
    <row r="627" spans="2:18">
      <c r="B627" s="79"/>
      <c r="C627" s="80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</row>
    <row r="628" spans="2:18">
      <c r="B628" s="79"/>
      <c r="C628" s="80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</row>
    <row r="629" spans="2:18">
      <c r="B629" s="79"/>
      <c r="C629" s="80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</row>
    <row r="630" spans="2:18">
      <c r="B630" s="79"/>
      <c r="C630" s="80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</row>
    <row r="631" spans="2:18">
      <c r="B631" s="79"/>
      <c r="C631" s="80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</row>
    <row r="632" spans="2:18">
      <c r="B632" s="79"/>
      <c r="C632" s="80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</row>
    <row r="633" spans="2:18">
      <c r="B633" s="79"/>
      <c r="C633" s="80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</row>
    <row r="634" spans="2:18">
      <c r="B634" s="79"/>
      <c r="C634" s="80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</row>
    <row r="635" spans="2:18">
      <c r="B635" s="79"/>
      <c r="C635" s="80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</row>
    <row r="636" spans="2:18">
      <c r="B636" s="79"/>
      <c r="C636" s="80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</row>
    <row r="637" spans="2:18">
      <c r="B637" s="79"/>
      <c r="C637" s="80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</row>
    <row r="638" spans="2:18">
      <c r="B638" s="79"/>
      <c r="C638" s="82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</row>
    <row r="639" spans="2:18">
      <c r="B639" s="79"/>
      <c r="C639" s="80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</row>
    <row r="640" spans="2:18">
      <c r="B640" s="79"/>
      <c r="C640" s="80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</row>
    <row r="641" spans="2:18">
      <c r="B641" s="79"/>
      <c r="C641" s="80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</row>
    <row r="642" spans="2:18">
      <c r="B642" s="79"/>
      <c r="C642" s="80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</row>
    <row r="643" spans="2:18">
      <c r="B643" s="79"/>
      <c r="C643" s="80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</row>
    <row r="644" spans="2:18">
      <c r="B644" s="79"/>
      <c r="C644" s="80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</row>
    <row r="645" spans="2:18">
      <c r="B645" s="79"/>
      <c r="C645" s="80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</row>
    <row r="646" spans="2:18">
      <c r="B646" s="79"/>
      <c r="C646" s="80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</row>
    <row r="647" spans="2:18">
      <c r="B647" s="79"/>
      <c r="C647" s="84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</row>
    <row r="648" spans="2:18">
      <c r="B648" s="79"/>
      <c r="C648" s="80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</row>
    <row r="649" spans="2:18">
      <c r="B649" s="79"/>
      <c r="C649" s="80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</row>
    <row r="651" spans="2:18">
      <c r="B651" s="86"/>
    </row>
    <row r="652" spans="2:18">
      <c r="B652" s="79"/>
      <c r="C652" s="80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</row>
    <row r="653" spans="2:18">
      <c r="B653" s="79"/>
      <c r="C653" s="82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</row>
    <row r="654" spans="2:18">
      <c r="B654" s="79"/>
      <c r="C654" s="80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</row>
    <row r="655" spans="2:18">
      <c r="B655" s="79"/>
      <c r="C655" s="80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</row>
    <row r="656" spans="2:18">
      <c r="B656" s="79"/>
      <c r="C656" s="80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</row>
    <row r="657" spans="2:18">
      <c r="B657" s="79"/>
      <c r="C657" s="80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</row>
    <row r="658" spans="2:18">
      <c r="B658" s="79"/>
      <c r="C658" s="80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</row>
    <row r="659" spans="2:18">
      <c r="B659" s="79"/>
      <c r="C659" s="80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</row>
    <row r="660" spans="2:18">
      <c r="B660" s="79"/>
      <c r="C660" s="80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</row>
    <row r="661" spans="2:18">
      <c r="B661" s="79"/>
      <c r="C661" s="80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</row>
    <row r="662" spans="2:18">
      <c r="B662" s="79"/>
      <c r="C662" s="80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</row>
    <row r="663" spans="2:18">
      <c r="B663" s="79"/>
      <c r="C663" s="80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</row>
    <row r="664" spans="2:18">
      <c r="B664" s="79"/>
      <c r="C664" s="80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</row>
    <row r="665" spans="2:18">
      <c r="B665" s="79"/>
      <c r="C665" s="80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</row>
    <row r="666" spans="2:18">
      <c r="B666" s="79"/>
      <c r="C666" s="80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</row>
    <row r="667" spans="2:18">
      <c r="B667" s="79"/>
      <c r="C667" s="80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</row>
    <row r="668" spans="2:18">
      <c r="B668" s="79"/>
      <c r="C668" s="80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</row>
    <row r="669" spans="2:18">
      <c r="B669" s="79"/>
      <c r="C669" s="82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</row>
    <row r="670" spans="2:18">
      <c r="B670" s="79"/>
      <c r="C670" s="80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</row>
    <row r="671" spans="2:18">
      <c r="B671" s="79"/>
      <c r="C671" s="80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</row>
    <row r="672" spans="2:18">
      <c r="B672" s="79"/>
      <c r="C672" s="80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</row>
    <row r="673" spans="2:18">
      <c r="B673" s="79"/>
      <c r="C673" s="80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</row>
    <row r="674" spans="2:18">
      <c r="B674" s="79"/>
      <c r="C674" s="80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</row>
    <row r="675" spans="2:18">
      <c r="B675" s="79"/>
      <c r="C675" s="80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</row>
    <row r="676" spans="2:18">
      <c r="B676" s="79"/>
      <c r="C676" s="80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</row>
    <row r="677" spans="2:18">
      <c r="B677" s="79"/>
      <c r="C677" s="80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</row>
    <row r="678" spans="2:18">
      <c r="B678" s="79"/>
      <c r="C678" s="84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</row>
    <row r="679" spans="2:18">
      <c r="B679" s="79"/>
      <c r="C679" s="80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</row>
    <row r="680" spans="2:18">
      <c r="B680" s="79"/>
      <c r="C680" s="80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6"/>
  <dimension ref="A1:S306"/>
  <sheetViews>
    <sheetView topLeftCell="A250" workbookViewId="0">
      <selection activeCell="B259" sqref="B259"/>
    </sheetView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5806.81</v>
      </c>
      <c r="C2" s="105">
        <v>845.12</v>
      </c>
      <c r="D2" s="105">
        <v>845.12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5806.81</v>
      </c>
      <c r="C3" s="105">
        <v>845.12</v>
      </c>
      <c r="D3" s="105">
        <v>845.12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18462.580000000002</v>
      </c>
      <c r="C4" s="105">
        <v>2687.03</v>
      </c>
      <c r="D4" s="105">
        <v>2687.03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18462.580000000002</v>
      </c>
      <c r="C5" s="105">
        <v>2687.03</v>
      </c>
      <c r="D5" s="105">
        <v>2687.03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51.64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1900.31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123.84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264.22000000000003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0.05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72.94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78.37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5447.89</v>
      </c>
      <c r="C28" s="105">
        <v>358.92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1.306</v>
      </c>
      <c r="E61" s="105">
        <v>1.623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0.56899999999999995</v>
      </c>
      <c r="E63" s="105">
        <v>0.63700000000000001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1.306</v>
      </c>
      <c r="E64" s="105">
        <v>1.623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1.306</v>
      </c>
      <c r="E65" s="105">
        <v>1.623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0.56899999999999995</v>
      </c>
      <c r="E67" s="105">
        <v>0.63700000000000001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1.306</v>
      </c>
      <c r="E68" s="105">
        <v>1.623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0.56899999999999995</v>
      </c>
      <c r="E70" s="105">
        <v>0.63700000000000001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1.306</v>
      </c>
      <c r="E71" s="105">
        <v>1.623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1.306</v>
      </c>
      <c r="E72" s="105">
        <v>1.623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0.56899999999999995</v>
      </c>
      <c r="E74" s="105">
        <v>0.63700000000000001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1.306</v>
      </c>
      <c r="E75" s="105">
        <v>1.623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1.306</v>
      </c>
      <c r="E76" s="105">
        <v>1.623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0.56899999999999995</v>
      </c>
      <c r="E78" s="105">
        <v>0.63700000000000001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1.306</v>
      </c>
      <c r="E79" s="105">
        <v>1.623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1.306</v>
      </c>
      <c r="E80" s="105">
        <v>1.623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0.56899999999999995</v>
      </c>
      <c r="E82" s="105">
        <v>0.63700000000000001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1.306</v>
      </c>
      <c r="E83" s="105">
        <v>1.623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1.306</v>
      </c>
      <c r="E84" s="105">
        <v>1.623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0.56899999999999995</v>
      </c>
      <c r="E86" s="105">
        <v>0.63700000000000001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1.306</v>
      </c>
      <c r="E87" s="105">
        <v>1.623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1.306</v>
      </c>
      <c r="E88" s="105">
        <v>1.623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0.56899999999999995</v>
      </c>
      <c r="E90" s="105">
        <v>0.63700000000000001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1.306</v>
      </c>
      <c r="E91" s="105">
        <v>1.623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1.306</v>
      </c>
      <c r="E92" s="105">
        <v>1.623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0.56899999999999995</v>
      </c>
      <c r="E94" s="105">
        <v>0.63700000000000001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1.306</v>
      </c>
      <c r="E95" s="105">
        <v>1.623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0.56899999999999995</v>
      </c>
      <c r="E97" s="105">
        <v>0.63700000000000001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1.306</v>
      </c>
      <c r="E98" s="105">
        <v>1.623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0.56899999999999995</v>
      </c>
      <c r="E100" s="105">
        <v>0.63700000000000001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1.306</v>
      </c>
      <c r="E101" s="105">
        <v>1.623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0.56899999999999995</v>
      </c>
      <c r="E103" s="105">
        <v>0.63700000000000001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1.306</v>
      </c>
      <c r="E104" s="105">
        <v>1.623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0.56899999999999995</v>
      </c>
      <c r="E106" s="105">
        <v>0.63700000000000001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1.306</v>
      </c>
      <c r="E107" s="105">
        <v>1.623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0.56899999999999995</v>
      </c>
      <c r="E109" s="105">
        <v>0.63700000000000001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1.306</v>
      </c>
      <c r="E110" s="105">
        <v>1.623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1.306</v>
      </c>
      <c r="E111" s="105">
        <v>1.623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0.56899999999999995</v>
      </c>
      <c r="E113" s="105">
        <v>0.63700000000000001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1.306</v>
      </c>
      <c r="E114" s="105">
        <v>1.623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0.56899999999999995</v>
      </c>
      <c r="E116" s="105">
        <v>0.63700000000000001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1.306</v>
      </c>
      <c r="E117" s="105">
        <v>1.623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0.56899999999999995</v>
      </c>
      <c r="E119" s="105">
        <v>0.63700000000000001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0.56899999999999995</v>
      </c>
      <c r="E121" s="105">
        <v>0.63700000000000001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1.306</v>
      </c>
      <c r="E122" s="105">
        <v>1.623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0.56899999999999995</v>
      </c>
      <c r="E124" s="105">
        <v>0.63700000000000001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1.306</v>
      </c>
      <c r="E125" s="105">
        <v>1.623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0.56899999999999995</v>
      </c>
      <c r="E127" s="105">
        <v>0.63700000000000001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1.306</v>
      </c>
      <c r="E128" s="105">
        <v>1.623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0.56899999999999995</v>
      </c>
      <c r="E130" s="105">
        <v>0.63700000000000001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1.306</v>
      </c>
      <c r="E131" s="105">
        <v>1.623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0.56899999999999995</v>
      </c>
      <c r="E133" s="105">
        <v>0.63700000000000001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1.306</v>
      </c>
      <c r="E134" s="105">
        <v>1.623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0.56899999999999995</v>
      </c>
      <c r="E136" s="105">
        <v>0.63700000000000001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1.306</v>
      </c>
      <c r="E137" s="105">
        <v>1.623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0.56899999999999995</v>
      </c>
      <c r="E139" s="105">
        <v>0.63700000000000001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1.306</v>
      </c>
      <c r="E140" s="105">
        <v>1.623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1.306</v>
      </c>
      <c r="E141" s="105">
        <v>1.623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0.56899999999999995</v>
      </c>
      <c r="E143" s="105">
        <v>0.63700000000000001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488554.56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23480.720000000001</v>
      </c>
      <c r="D187" s="105">
        <v>15874.92</v>
      </c>
      <c r="E187" s="105">
        <v>7605.8</v>
      </c>
      <c r="F187" s="105">
        <v>0.68</v>
      </c>
      <c r="G187" s="105">
        <v>3.3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35766.15</v>
      </c>
      <c r="D188" s="105">
        <v>24180.89</v>
      </c>
      <c r="E188" s="105">
        <v>11585.26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229967.66</v>
      </c>
      <c r="D190" s="105">
        <v>157227.5</v>
      </c>
      <c r="E190" s="105">
        <v>72740.149999999994</v>
      </c>
      <c r="F190" s="105">
        <v>0.68</v>
      </c>
      <c r="G190" s="105">
        <v>3.13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222064.26</v>
      </c>
      <c r="D191" s="105">
        <v>150133.92000000001</v>
      </c>
      <c r="E191" s="105">
        <v>71930.34</v>
      </c>
      <c r="F191" s="105">
        <v>0.68</v>
      </c>
      <c r="G191" s="105">
        <v>3.31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169950.64</v>
      </c>
      <c r="D192" s="105">
        <v>114900.78</v>
      </c>
      <c r="E192" s="105">
        <v>55049.86</v>
      </c>
      <c r="F192" s="105">
        <v>0.68</v>
      </c>
      <c r="G192" s="105">
        <v>3.31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176878.23</v>
      </c>
      <c r="D193" s="105">
        <v>119584.41</v>
      </c>
      <c r="E193" s="105">
        <v>57293.83</v>
      </c>
      <c r="F193" s="105">
        <v>0.68</v>
      </c>
      <c r="G193" s="105">
        <v>3.31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12812.11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11148.84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12604.16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12432.92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12447.54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12955.27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12965.67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13116.14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11271.4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11208.7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11295.24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25174.25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8707.8799999999992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25712.17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8037.17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30569.66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29859.439999999999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29990.02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29896.82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29945.14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20553.18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25571.98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36608.57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49971.199999999997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87737.56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19578.47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25418.41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20362.04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20339.75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0.55000000000000004</v>
      </c>
      <c r="D230" s="105">
        <v>622</v>
      </c>
      <c r="E230" s="105">
        <v>0.95</v>
      </c>
      <c r="F230" s="105">
        <v>1077.19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1.44</v>
      </c>
      <c r="F231" s="105">
        <v>1640.78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1017.59</v>
      </c>
      <c r="E233" s="105">
        <v>9.5500000000000007</v>
      </c>
      <c r="F233" s="105">
        <v>16426.64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8.94</v>
      </c>
      <c r="F234" s="105">
        <v>16776.09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6.84</v>
      </c>
      <c r="F235" s="105">
        <v>12839.11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7.12</v>
      </c>
      <c r="F236" s="105">
        <v>13362.46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2690.19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75551.280199999994</v>
      </c>
      <c r="C246" s="105">
        <v>130.98849999999999</v>
      </c>
      <c r="D246" s="105">
        <v>491.5016</v>
      </c>
      <c r="E246" s="105">
        <v>0</v>
      </c>
      <c r="F246" s="105">
        <v>2.2000000000000001E-3</v>
      </c>
      <c r="G246" s="105">
        <v>60828.359400000001</v>
      </c>
      <c r="H246" s="105">
        <v>32401.874100000001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69704.284299999999</v>
      </c>
      <c r="C247" s="105">
        <v>121.4815</v>
      </c>
      <c r="D247" s="105">
        <v>458.42500000000001</v>
      </c>
      <c r="E247" s="105">
        <v>0</v>
      </c>
      <c r="F247" s="105">
        <v>2.0999999999999999E-3</v>
      </c>
      <c r="G247" s="105">
        <v>56735.279499999997</v>
      </c>
      <c r="H247" s="105">
        <v>29957.418600000001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81331.482600000003</v>
      </c>
      <c r="C248" s="105">
        <v>141.67930000000001</v>
      </c>
      <c r="D248" s="105">
        <v>534.37199999999996</v>
      </c>
      <c r="E248" s="105">
        <v>0</v>
      </c>
      <c r="F248" s="105">
        <v>2.3999999999999998E-3</v>
      </c>
      <c r="G248" s="105">
        <v>66134.527700000006</v>
      </c>
      <c r="H248" s="105">
        <v>34947.898800000003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80093.304900000003</v>
      </c>
      <c r="C249" s="105">
        <v>140.03579999999999</v>
      </c>
      <c r="D249" s="105">
        <v>530.27760000000001</v>
      </c>
      <c r="E249" s="105">
        <v>0</v>
      </c>
      <c r="F249" s="105">
        <v>2.3999999999999998E-3</v>
      </c>
      <c r="G249" s="105">
        <v>65628.193899999998</v>
      </c>
      <c r="H249" s="105">
        <v>34467.300300000003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94099.743400000007</v>
      </c>
      <c r="C250" s="105">
        <v>164.73939999999999</v>
      </c>
      <c r="D250" s="105">
        <v>624.70029999999997</v>
      </c>
      <c r="E250" s="105">
        <v>0</v>
      </c>
      <c r="F250" s="105">
        <v>2.8E-3</v>
      </c>
      <c r="G250" s="105">
        <v>77314.295199999993</v>
      </c>
      <c r="H250" s="105">
        <v>40516.331899999997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97979.175499999998</v>
      </c>
      <c r="C251" s="105">
        <v>171.63069999999999</v>
      </c>
      <c r="D251" s="105">
        <v>651.23900000000003</v>
      </c>
      <c r="E251" s="105">
        <v>0</v>
      </c>
      <c r="F251" s="105">
        <v>3.0000000000000001E-3</v>
      </c>
      <c r="G251" s="105">
        <v>80598.853600000002</v>
      </c>
      <c r="H251" s="105">
        <v>42196.675199999998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72330.450899999996</v>
      </c>
      <c r="C252" s="105">
        <v>126.69889999999999</v>
      </c>
      <c r="D252" s="105">
        <v>480.7371</v>
      </c>
      <c r="E252" s="105">
        <v>0</v>
      </c>
      <c r="F252" s="105">
        <v>2.2000000000000001E-3</v>
      </c>
      <c r="G252" s="105">
        <v>59497.137799999997</v>
      </c>
      <c r="H252" s="105">
        <v>31150.258999999998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75646.116200000004</v>
      </c>
      <c r="C253" s="105">
        <v>132.47919999999999</v>
      </c>
      <c r="D253" s="105">
        <v>502.55720000000002</v>
      </c>
      <c r="E253" s="105">
        <v>0</v>
      </c>
      <c r="F253" s="105">
        <v>2.3E-3</v>
      </c>
      <c r="G253" s="105">
        <v>62197.633600000001</v>
      </c>
      <c r="H253" s="105">
        <v>32575.4398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90531.227799999993</v>
      </c>
      <c r="C254" s="105">
        <v>158.5565</v>
      </c>
      <c r="D254" s="105">
        <v>601.51700000000005</v>
      </c>
      <c r="E254" s="105">
        <v>0</v>
      </c>
      <c r="F254" s="105">
        <v>2.7000000000000001E-3</v>
      </c>
      <c r="G254" s="105">
        <v>74445.126799999998</v>
      </c>
      <c r="H254" s="105">
        <v>38986.298199999997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88992.961599999995</v>
      </c>
      <c r="C255" s="105">
        <v>155.7287</v>
      </c>
      <c r="D255" s="105">
        <v>590.24450000000002</v>
      </c>
      <c r="E255" s="105">
        <v>0</v>
      </c>
      <c r="F255" s="105">
        <v>2.7000000000000001E-3</v>
      </c>
      <c r="G255" s="105">
        <v>73049.916299999997</v>
      </c>
      <c r="H255" s="105">
        <v>38310.470399999998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80740.891300000003</v>
      </c>
      <c r="C256" s="105">
        <v>141.11789999999999</v>
      </c>
      <c r="D256" s="105">
        <v>534.17070000000001</v>
      </c>
      <c r="E256" s="105">
        <v>0</v>
      </c>
      <c r="F256" s="105">
        <v>2.3999999999999998E-3</v>
      </c>
      <c r="G256" s="105">
        <v>66109.972500000003</v>
      </c>
      <c r="H256" s="105">
        <v>34740.961000000003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72705.839900000006</v>
      </c>
      <c r="C257" s="105">
        <v>126.6777</v>
      </c>
      <c r="D257" s="105">
        <v>477.89010000000002</v>
      </c>
      <c r="E257" s="105">
        <v>0</v>
      </c>
      <c r="F257" s="105">
        <v>2.2000000000000001E-3</v>
      </c>
      <c r="G257" s="105">
        <v>59144.2768</v>
      </c>
      <c r="H257" s="105">
        <v>31243.918699999998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979706.7585</v>
      </c>
      <c r="C259" s="105">
        <v>1711.8141000000001</v>
      </c>
      <c r="D259" s="105">
        <v>6477.6319000000003</v>
      </c>
      <c r="E259" s="105">
        <v>0</v>
      </c>
      <c r="F259" s="105">
        <v>2.9600000000000001E-2</v>
      </c>
      <c r="G259" s="105">
        <v>801683.57299999997</v>
      </c>
      <c r="H259" s="105">
        <v>421494.84590000001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69704.284299999999</v>
      </c>
      <c r="C260" s="105">
        <v>121.4815</v>
      </c>
      <c r="D260" s="105">
        <v>458.42500000000001</v>
      </c>
      <c r="E260" s="105">
        <v>0</v>
      </c>
      <c r="F260" s="105">
        <v>2.0999999999999999E-3</v>
      </c>
      <c r="G260" s="105">
        <v>56735.279499999997</v>
      </c>
      <c r="H260" s="105">
        <v>29957.418600000001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97979.175499999998</v>
      </c>
      <c r="C261" s="105">
        <v>171.63069999999999</v>
      </c>
      <c r="D261" s="105">
        <v>651.23900000000003</v>
      </c>
      <c r="E261" s="105">
        <v>0</v>
      </c>
      <c r="F261" s="105">
        <v>3.0000000000000001E-3</v>
      </c>
      <c r="G261" s="105">
        <v>80598.853600000002</v>
      </c>
      <c r="H261" s="105">
        <v>42196.675199999998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413363000000</v>
      </c>
      <c r="C264" s="105">
        <v>407226.45400000003</v>
      </c>
      <c r="D264" s="105" t="s">
        <v>682</v>
      </c>
      <c r="E264" s="105">
        <v>120876.129</v>
      </c>
      <c r="F264" s="105">
        <v>79091.122000000003</v>
      </c>
      <c r="G264" s="105">
        <v>25140.342000000001</v>
      </c>
      <c r="H264" s="105">
        <v>0</v>
      </c>
      <c r="I264" s="105">
        <v>179505.56299999999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2613.297</v>
      </c>
      <c r="R264" s="105">
        <v>0</v>
      </c>
      <c r="S264" s="105">
        <v>0</v>
      </c>
    </row>
    <row r="265" spans="1:19">
      <c r="A265" s="105" t="s">
        <v>597</v>
      </c>
      <c r="B265" s="106">
        <v>385548000000</v>
      </c>
      <c r="C265" s="105">
        <v>424720.97899999999</v>
      </c>
      <c r="D265" s="105" t="s">
        <v>721</v>
      </c>
      <c r="E265" s="105">
        <v>120876.129</v>
      </c>
      <c r="F265" s="105">
        <v>79091.122000000003</v>
      </c>
      <c r="G265" s="105">
        <v>29606.395</v>
      </c>
      <c r="H265" s="105">
        <v>0</v>
      </c>
      <c r="I265" s="105">
        <v>192534.50700000001</v>
      </c>
      <c r="J265" s="105">
        <v>0</v>
      </c>
      <c r="K265" s="105">
        <v>1E-3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2612.8240000000001</v>
      </c>
      <c r="R265" s="105">
        <v>0</v>
      </c>
      <c r="S265" s="105">
        <v>0</v>
      </c>
    </row>
    <row r="266" spans="1:19">
      <c r="A266" s="105" t="s">
        <v>598</v>
      </c>
      <c r="B266" s="106">
        <v>449421000000</v>
      </c>
      <c r="C266" s="105">
        <v>430364.34</v>
      </c>
      <c r="D266" s="105" t="s">
        <v>804</v>
      </c>
      <c r="E266" s="105">
        <v>120876.129</v>
      </c>
      <c r="F266" s="105">
        <v>73092.044999999998</v>
      </c>
      <c r="G266" s="105">
        <v>36466.112000000001</v>
      </c>
      <c r="H266" s="105">
        <v>0</v>
      </c>
      <c r="I266" s="105">
        <v>197308.88699999999</v>
      </c>
      <c r="J266" s="105">
        <v>0</v>
      </c>
      <c r="K266" s="105">
        <v>8.9999999999999993E-3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2621.1590000000001</v>
      </c>
      <c r="R266" s="105">
        <v>0</v>
      </c>
      <c r="S266" s="105">
        <v>0</v>
      </c>
    </row>
    <row r="267" spans="1:19">
      <c r="A267" s="105" t="s">
        <v>599</v>
      </c>
      <c r="B267" s="106">
        <v>445980000000</v>
      </c>
      <c r="C267" s="105">
        <v>459619.00099999999</v>
      </c>
      <c r="D267" s="105" t="s">
        <v>722</v>
      </c>
      <c r="E267" s="105">
        <v>120876.129</v>
      </c>
      <c r="F267" s="105">
        <v>75091.737999999998</v>
      </c>
      <c r="G267" s="105">
        <v>37370.627</v>
      </c>
      <c r="H267" s="105">
        <v>0</v>
      </c>
      <c r="I267" s="105">
        <v>223632.8</v>
      </c>
      <c r="J267" s="105">
        <v>0</v>
      </c>
      <c r="K267" s="105">
        <v>2.4E-2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2647.6840000000002</v>
      </c>
      <c r="R267" s="105">
        <v>0</v>
      </c>
      <c r="S267" s="105">
        <v>0</v>
      </c>
    </row>
    <row r="268" spans="1:19">
      <c r="A268" s="105" t="s">
        <v>316</v>
      </c>
      <c r="B268" s="106">
        <v>525394000000</v>
      </c>
      <c r="C268" s="105">
        <v>494517.46799999999</v>
      </c>
      <c r="D268" s="105" t="s">
        <v>683</v>
      </c>
      <c r="E268" s="105">
        <v>120876.129</v>
      </c>
      <c r="F268" s="105">
        <v>73092.044999999998</v>
      </c>
      <c r="G268" s="105">
        <v>41019.838000000003</v>
      </c>
      <c r="H268" s="105">
        <v>0</v>
      </c>
      <c r="I268" s="105">
        <v>256819.27</v>
      </c>
      <c r="J268" s="105">
        <v>0</v>
      </c>
      <c r="K268" s="105">
        <v>0.02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2710.1660000000002</v>
      </c>
      <c r="R268" s="105">
        <v>0</v>
      </c>
      <c r="S268" s="105">
        <v>0</v>
      </c>
    </row>
    <row r="269" spans="1:19">
      <c r="A269" s="105" t="s">
        <v>600</v>
      </c>
      <c r="B269" s="106">
        <v>547714000000</v>
      </c>
      <c r="C269" s="105">
        <v>512742.299</v>
      </c>
      <c r="D269" s="105" t="s">
        <v>757</v>
      </c>
      <c r="E269" s="105">
        <v>120876.129</v>
      </c>
      <c r="F269" s="105">
        <v>73092.044999999998</v>
      </c>
      <c r="G269" s="105">
        <v>49791.955999999998</v>
      </c>
      <c r="H269" s="105">
        <v>0</v>
      </c>
      <c r="I269" s="105">
        <v>266286.51799999998</v>
      </c>
      <c r="J269" s="105">
        <v>0</v>
      </c>
      <c r="K269" s="105">
        <v>8.0000000000000002E-3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2695.643</v>
      </c>
      <c r="R269" s="105">
        <v>0</v>
      </c>
      <c r="S269" s="105">
        <v>0</v>
      </c>
    </row>
    <row r="270" spans="1:19">
      <c r="A270" s="105" t="s">
        <v>601</v>
      </c>
      <c r="B270" s="106">
        <v>404316000000</v>
      </c>
      <c r="C270" s="105">
        <v>354646.70199999999</v>
      </c>
      <c r="D270" s="105" t="s">
        <v>742</v>
      </c>
      <c r="E270" s="105">
        <v>67153.404999999999</v>
      </c>
      <c r="F270" s="105">
        <v>40636.785000000003</v>
      </c>
      <c r="G270" s="105">
        <v>21873.507000000001</v>
      </c>
      <c r="H270" s="105">
        <v>0</v>
      </c>
      <c r="I270" s="105">
        <v>222425.49900000001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2557.5050000000001</v>
      </c>
      <c r="R270" s="105">
        <v>0</v>
      </c>
      <c r="S270" s="105">
        <v>0</v>
      </c>
    </row>
    <row r="271" spans="1:19">
      <c r="A271" s="105" t="s">
        <v>602</v>
      </c>
      <c r="B271" s="106">
        <v>422667000000</v>
      </c>
      <c r="C271" s="105">
        <v>379359.91700000002</v>
      </c>
      <c r="D271" s="105" t="s">
        <v>628</v>
      </c>
      <c r="E271" s="105">
        <v>67153.404999999999</v>
      </c>
      <c r="F271" s="105">
        <v>41836.601000000002</v>
      </c>
      <c r="G271" s="105">
        <v>23527.353999999999</v>
      </c>
      <c r="H271" s="105">
        <v>0</v>
      </c>
      <c r="I271" s="105">
        <v>244259.701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2582.8560000000002</v>
      </c>
      <c r="R271" s="105">
        <v>0</v>
      </c>
      <c r="S271" s="105">
        <v>0</v>
      </c>
    </row>
    <row r="272" spans="1:19">
      <c r="A272" s="105" t="s">
        <v>603</v>
      </c>
      <c r="B272" s="106">
        <v>505896000000</v>
      </c>
      <c r="C272" s="105">
        <v>498397.89899999998</v>
      </c>
      <c r="D272" s="105" t="s">
        <v>758</v>
      </c>
      <c r="E272" s="105">
        <v>120876.129</v>
      </c>
      <c r="F272" s="105">
        <v>75091.737999999998</v>
      </c>
      <c r="G272" s="105">
        <v>41985.555</v>
      </c>
      <c r="H272" s="105">
        <v>0</v>
      </c>
      <c r="I272" s="105">
        <v>257758.45699999999</v>
      </c>
      <c r="J272" s="105">
        <v>0</v>
      </c>
      <c r="K272" s="105">
        <v>4.0000000000000001E-3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2686.0169999999998</v>
      </c>
      <c r="R272" s="105">
        <v>0</v>
      </c>
      <c r="S272" s="105">
        <v>0</v>
      </c>
    </row>
    <row r="273" spans="1:19">
      <c r="A273" s="105" t="s">
        <v>604</v>
      </c>
      <c r="B273" s="106">
        <v>496415000000</v>
      </c>
      <c r="C273" s="105">
        <v>486783.46399999998</v>
      </c>
      <c r="D273" s="105" t="s">
        <v>667</v>
      </c>
      <c r="E273" s="105">
        <v>120876.129</v>
      </c>
      <c r="F273" s="105">
        <v>73092.044999999998</v>
      </c>
      <c r="G273" s="105">
        <v>43615.523999999998</v>
      </c>
      <c r="H273" s="105">
        <v>0</v>
      </c>
      <c r="I273" s="105">
        <v>246537.46599999999</v>
      </c>
      <c r="J273" s="105">
        <v>0</v>
      </c>
      <c r="K273" s="105">
        <v>4.0000000000000001E-3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2662.2959999999998</v>
      </c>
      <c r="R273" s="105">
        <v>0</v>
      </c>
      <c r="S273" s="105">
        <v>0</v>
      </c>
    </row>
    <row r="274" spans="1:19">
      <c r="A274" s="105" t="s">
        <v>605</v>
      </c>
      <c r="B274" s="106">
        <v>449254000000</v>
      </c>
      <c r="C274" s="105">
        <v>441032.33500000002</v>
      </c>
      <c r="D274" s="105" t="s">
        <v>724</v>
      </c>
      <c r="E274" s="105">
        <v>120876.129</v>
      </c>
      <c r="F274" s="105">
        <v>79091.122000000003</v>
      </c>
      <c r="G274" s="105">
        <v>29654.938999999998</v>
      </c>
      <c r="H274" s="105">
        <v>0</v>
      </c>
      <c r="I274" s="105">
        <v>208778.247</v>
      </c>
      <c r="J274" s="105">
        <v>0</v>
      </c>
      <c r="K274" s="105">
        <v>6.0000000000000001E-3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2631.8919999999998</v>
      </c>
      <c r="R274" s="105">
        <v>0</v>
      </c>
      <c r="S274" s="105">
        <v>0</v>
      </c>
    </row>
    <row r="275" spans="1:19">
      <c r="A275" s="105" t="s">
        <v>606</v>
      </c>
      <c r="B275" s="106">
        <v>401918000000</v>
      </c>
      <c r="C275" s="105">
        <v>396737.45500000002</v>
      </c>
      <c r="D275" s="105" t="s">
        <v>759</v>
      </c>
      <c r="E275" s="105">
        <v>120876.129</v>
      </c>
      <c r="F275" s="105">
        <v>79091.122000000003</v>
      </c>
      <c r="G275" s="105">
        <v>28553.748</v>
      </c>
      <c r="H275" s="105">
        <v>0</v>
      </c>
      <c r="I275" s="105">
        <v>165613.24400000001</v>
      </c>
      <c r="J275" s="105">
        <v>0</v>
      </c>
      <c r="K275" s="105">
        <v>1.2999999999999999E-2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2603.1990000000001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5447890000000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385548000000</v>
      </c>
      <c r="C278" s="105">
        <v>354646.70199999999</v>
      </c>
      <c r="D278" s="105"/>
      <c r="E278" s="105">
        <v>67153.404999999999</v>
      </c>
      <c r="F278" s="105">
        <v>40636.785000000003</v>
      </c>
      <c r="G278" s="105">
        <v>21873.507000000001</v>
      </c>
      <c r="H278" s="105">
        <v>0</v>
      </c>
      <c r="I278" s="105">
        <v>165613.24400000001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2557.5050000000001</v>
      </c>
      <c r="R278" s="105">
        <v>0</v>
      </c>
      <c r="S278" s="105">
        <v>0</v>
      </c>
    </row>
    <row r="279" spans="1:19">
      <c r="A279" s="105" t="s">
        <v>609</v>
      </c>
      <c r="B279" s="106">
        <v>547714000000</v>
      </c>
      <c r="C279" s="105">
        <v>512742.299</v>
      </c>
      <c r="D279" s="105"/>
      <c r="E279" s="105">
        <v>120876.129</v>
      </c>
      <c r="F279" s="105">
        <v>79091.122000000003</v>
      </c>
      <c r="G279" s="105">
        <v>49791.955999999998</v>
      </c>
      <c r="H279" s="105">
        <v>0</v>
      </c>
      <c r="I279" s="105">
        <v>266286.51799999998</v>
      </c>
      <c r="J279" s="105">
        <v>0</v>
      </c>
      <c r="K279" s="105">
        <v>2.4E-2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2710.1660000000002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137071.71</v>
      </c>
      <c r="C282" s="105">
        <v>4106.6400000000003</v>
      </c>
      <c r="D282" s="105">
        <v>0</v>
      </c>
      <c r="E282" s="105">
        <v>141178.35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19.95</v>
      </c>
      <c r="C283" s="105">
        <v>0.6</v>
      </c>
      <c r="D283" s="105">
        <v>0</v>
      </c>
      <c r="E283" s="105">
        <v>20.55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19.95</v>
      </c>
      <c r="C284" s="105">
        <v>0.6</v>
      </c>
      <c r="D284" s="105">
        <v>0</v>
      </c>
      <c r="E284" s="105">
        <v>20.55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15">
      <c r="B290" s="103"/>
      <c r="C290" s="103"/>
      <c r="D290" s="103"/>
      <c r="E290" s="103"/>
    </row>
    <row r="291" spans="1:15">
      <c r="A291" s="103"/>
      <c r="B291" s="103"/>
      <c r="C291" s="103"/>
      <c r="D291" s="103"/>
      <c r="E291" s="103"/>
    </row>
    <row r="292" spans="1:15">
      <c r="A292" s="103"/>
      <c r="B292" s="103"/>
      <c r="C292" s="103"/>
      <c r="D292" s="103"/>
      <c r="E292" s="103"/>
    </row>
    <row r="293" spans="1:15">
      <c r="A293" s="103"/>
      <c r="B293" s="103"/>
      <c r="C293" s="103"/>
      <c r="D293" s="103"/>
      <c r="E293" s="103"/>
    </row>
    <row r="294" spans="1:1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</row>
    <row r="295" spans="1:1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</row>
    <row r="296" spans="1:1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</row>
    <row r="297" spans="1:1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</row>
    <row r="298" spans="1:1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</row>
    <row r="299" spans="1:1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</row>
    <row r="300" spans="1:1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</row>
    <row r="301" spans="1:1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</row>
    <row r="302" spans="1:1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</row>
    <row r="303" spans="1:1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</row>
    <row r="304" spans="1:1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</row>
    <row r="305" spans="1:1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</row>
    <row r="306" spans="1:15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5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5940.88</v>
      </c>
      <c r="C2" s="105">
        <v>864.63</v>
      </c>
      <c r="D2" s="105">
        <v>864.63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5940.88</v>
      </c>
      <c r="C3" s="105">
        <v>864.63</v>
      </c>
      <c r="D3" s="105">
        <v>864.63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19110.349999999999</v>
      </c>
      <c r="C4" s="105">
        <v>2781.31</v>
      </c>
      <c r="D4" s="105">
        <v>2781.31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19110.349999999999</v>
      </c>
      <c r="C5" s="105">
        <v>2781.31</v>
      </c>
      <c r="D5" s="105">
        <v>2781.31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640.57000000000005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1458.18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123.79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231.07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0.75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96.33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74.760000000000005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4969.6499999999996</v>
      </c>
      <c r="C28" s="105">
        <v>971.24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1.306</v>
      </c>
      <c r="E61" s="105">
        <v>1.623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0.56899999999999995</v>
      </c>
      <c r="E63" s="105">
        <v>0.63700000000000001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1.306</v>
      </c>
      <c r="E64" s="105">
        <v>1.623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1.306</v>
      </c>
      <c r="E65" s="105">
        <v>1.623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0.56899999999999995</v>
      </c>
      <c r="E67" s="105">
        <v>0.63700000000000001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1.306</v>
      </c>
      <c r="E68" s="105">
        <v>1.623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0.56899999999999995</v>
      </c>
      <c r="E70" s="105">
        <v>0.63700000000000001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1.306</v>
      </c>
      <c r="E71" s="105">
        <v>1.623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1.306</v>
      </c>
      <c r="E72" s="105">
        <v>1.623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0.56899999999999995</v>
      </c>
      <c r="E74" s="105">
        <v>0.63700000000000001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1.306</v>
      </c>
      <c r="E75" s="105">
        <v>1.623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1.306</v>
      </c>
      <c r="E76" s="105">
        <v>1.623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0.56899999999999995</v>
      </c>
      <c r="E78" s="105">
        <v>0.63700000000000001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1.306</v>
      </c>
      <c r="E79" s="105">
        <v>1.623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1.306</v>
      </c>
      <c r="E80" s="105">
        <v>1.623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0.56899999999999995</v>
      </c>
      <c r="E82" s="105">
        <v>0.63700000000000001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1.306</v>
      </c>
      <c r="E83" s="105">
        <v>1.623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1.306</v>
      </c>
      <c r="E84" s="105">
        <v>1.623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0.56899999999999995</v>
      </c>
      <c r="E86" s="105">
        <v>0.63700000000000001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1.306</v>
      </c>
      <c r="E87" s="105">
        <v>1.623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1.306</v>
      </c>
      <c r="E88" s="105">
        <v>1.623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0.56899999999999995</v>
      </c>
      <c r="E90" s="105">
        <v>0.63700000000000001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1.306</v>
      </c>
      <c r="E91" s="105">
        <v>1.623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1.306</v>
      </c>
      <c r="E92" s="105">
        <v>1.623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0.56899999999999995</v>
      </c>
      <c r="E94" s="105">
        <v>0.63700000000000001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1.306</v>
      </c>
      <c r="E95" s="105">
        <v>1.623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0.56899999999999995</v>
      </c>
      <c r="E97" s="105">
        <v>0.63700000000000001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1.306</v>
      </c>
      <c r="E98" s="105">
        <v>1.623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0.56899999999999995</v>
      </c>
      <c r="E100" s="105">
        <v>0.63700000000000001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1.306</v>
      </c>
      <c r="E101" s="105">
        <v>1.623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0.56899999999999995</v>
      </c>
      <c r="E103" s="105">
        <v>0.63700000000000001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1.306</v>
      </c>
      <c r="E104" s="105">
        <v>1.623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0.56899999999999995</v>
      </c>
      <c r="E106" s="105">
        <v>0.63700000000000001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1.306</v>
      </c>
      <c r="E107" s="105">
        <v>1.623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0.56899999999999995</v>
      </c>
      <c r="E109" s="105">
        <v>0.63700000000000001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1.306</v>
      </c>
      <c r="E110" s="105">
        <v>1.623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1.306</v>
      </c>
      <c r="E111" s="105">
        <v>1.623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0.56899999999999995</v>
      </c>
      <c r="E113" s="105">
        <v>0.63700000000000001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1.306</v>
      </c>
      <c r="E114" s="105">
        <v>1.623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0.56899999999999995</v>
      </c>
      <c r="E116" s="105">
        <v>0.63700000000000001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1.306</v>
      </c>
      <c r="E117" s="105">
        <v>1.623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0.56899999999999995</v>
      </c>
      <c r="E119" s="105">
        <v>0.63700000000000001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0.56899999999999995</v>
      </c>
      <c r="E121" s="105">
        <v>0.63700000000000001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1.306</v>
      </c>
      <c r="E122" s="105">
        <v>1.623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0.56899999999999995</v>
      </c>
      <c r="E124" s="105">
        <v>0.63700000000000001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1.306</v>
      </c>
      <c r="E125" s="105">
        <v>1.623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0.56899999999999995</v>
      </c>
      <c r="E127" s="105">
        <v>0.63700000000000001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1.306</v>
      </c>
      <c r="E128" s="105">
        <v>1.623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0.56899999999999995</v>
      </c>
      <c r="E130" s="105">
        <v>0.63700000000000001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1.306</v>
      </c>
      <c r="E131" s="105">
        <v>1.623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0.56899999999999995</v>
      </c>
      <c r="E133" s="105">
        <v>0.63700000000000001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1.306</v>
      </c>
      <c r="E134" s="105">
        <v>1.623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0.56899999999999995</v>
      </c>
      <c r="E136" s="105">
        <v>0.63700000000000001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1.306</v>
      </c>
      <c r="E137" s="105">
        <v>1.623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0.56899999999999995</v>
      </c>
      <c r="E139" s="105">
        <v>0.63700000000000001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1.306</v>
      </c>
      <c r="E140" s="105">
        <v>1.623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1.306</v>
      </c>
      <c r="E141" s="105">
        <v>1.623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0.56899999999999995</v>
      </c>
      <c r="E143" s="105">
        <v>0.63700000000000001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620184.9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23665.25</v>
      </c>
      <c r="D187" s="105">
        <v>15999.68</v>
      </c>
      <c r="E187" s="105">
        <v>7665.57</v>
      </c>
      <c r="F187" s="105">
        <v>0.68</v>
      </c>
      <c r="G187" s="105">
        <v>3.3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36935.42</v>
      </c>
      <c r="D188" s="105">
        <v>24971.42</v>
      </c>
      <c r="E188" s="105">
        <v>11964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237192.31</v>
      </c>
      <c r="D190" s="105">
        <v>163121.63</v>
      </c>
      <c r="E190" s="105">
        <v>74070.679999999993</v>
      </c>
      <c r="F190" s="105">
        <v>0.69</v>
      </c>
      <c r="G190" s="105">
        <v>3.14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233558.52</v>
      </c>
      <c r="D191" s="105">
        <v>157905</v>
      </c>
      <c r="E191" s="105">
        <v>75653.52</v>
      </c>
      <c r="F191" s="105">
        <v>0.68</v>
      </c>
      <c r="G191" s="105">
        <v>3.17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178861.81</v>
      </c>
      <c r="D192" s="105">
        <v>120925.47</v>
      </c>
      <c r="E192" s="105">
        <v>57936.34</v>
      </c>
      <c r="F192" s="105">
        <v>0.68</v>
      </c>
      <c r="G192" s="105">
        <v>3.31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186710.01</v>
      </c>
      <c r="D193" s="105">
        <v>126231.5</v>
      </c>
      <c r="E193" s="105">
        <v>60478.5</v>
      </c>
      <c r="F193" s="105">
        <v>0.68</v>
      </c>
      <c r="G193" s="105">
        <v>3.31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13267.15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11209.57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13191.11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13017.38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13032.25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13176.7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13187.35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13341.32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11570.43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11506.65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11596.73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26080.35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9869.5499999999993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26345.119999999999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8195.69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33918.639999999999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33211.22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33350.5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30113.5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30153.73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20602.04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27353.48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48708.15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64307.199999999997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115825.61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43302.75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50871.73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42332.19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40651.050000000003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0.55000000000000004</v>
      </c>
      <c r="D230" s="105">
        <v>622</v>
      </c>
      <c r="E230" s="105">
        <v>0.95</v>
      </c>
      <c r="F230" s="105">
        <v>1085.6500000000001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1.49</v>
      </c>
      <c r="F231" s="105">
        <v>1694.43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1017.59</v>
      </c>
      <c r="E233" s="105">
        <v>10.01</v>
      </c>
      <c r="F233" s="105">
        <v>17212.560000000001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9.41</v>
      </c>
      <c r="F234" s="105">
        <v>17644.439999999999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7.2</v>
      </c>
      <c r="F235" s="105">
        <v>13512.31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7.52</v>
      </c>
      <c r="F236" s="105">
        <v>14105.22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3415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93935.791100000002</v>
      </c>
      <c r="C246" s="105">
        <v>118.82729999999999</v>
      </c>
      <c r="D246" s="105">
        <v>470.31009999999998</v>
      </c>
      <c r="E246" s="105">
        <v>0</v>
      </c>
      <c r="F246" s="105">
        <v>1.2999999999999999E-3</v>
      </c>
      <c r="G246" s="105">
        <v>160409.67180000001</v>
      </c>
      <c r="H246" s="105">
        <v>36836.825199999999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83424.707800000004</v>
      </c>
      <c r="C247" s="105">
        <v>105.52209999999999</v>
      </c>
      <c r="D247" s="105">
        <v>417.55950000000001</v>
      </c>
      <c r="E247" s="105">
        <v>0</v>
      </c>
      <c r="F247" s="105">
        <v>1.1999999999999999E-3</v>
      </c>
      <c r="G247" s="105">
        <v>142417.84419999999</v>
      </c>
      <c r="H247" s="105">
        <v>32713.767500000002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94484.217300000004</v>
      </c>
      <c r="C248" s="105">
        <v>122.30029999999999</v>
      </c>
      <c r="D248" s="105">
        <v>511.98070000000001</v>
      </c>
      <c r="E248" s="105">
        <v>0</v>
      </c>
      <c r="F248" s="105">
        <v>1.4E-3</v>
      </c>
      <c r="G248" s="105">
        <v>174635.98420000001</v>
      </c>
      <c r="H248" s="105">
        <v>37410.130499999999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94037.038799999995</v>
      </c>
      <c r="C249" s="105">
        <v>122.73350000000001</v>
      </c>
      <c r="D249" s="105">
        <v>523.73099999999999</v>
      </c>
      <c r="E249" s="105">
        <v>0</v>
      </c>
      <c r="F249" s="105">
        <v>1.5E-3</v>
      </c>
      <c r="G249" s="105">
        <v>178648.6073</v>
      </c>
      <c r="H249" s="105">
        <v>37363.518799999998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115774.2265</v>
      </c>
      <c r="C250" s="105">
        <v>151.49279999999999</v>
      </c>
      <c r="D250" s="105">
        <v>650.23929999999996</v>
      </c>
      <c r="E250" s="105">
        <v>0</v>
      </c>
      <c r="F250" s="105">
        <v>1.8E-3</v>
      </c>
      <c r="G250" s="105">
        <v>221803.2543</v>
      </c>
      <c r="H250" s="105">
        <v>46050.417200000004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129337.4215</v>
      </c>
      <c r="C251" s="105">
        <v>169.41409999999999</v>
      </c>
      <c r="D251" s="105">
        <v>728.84739999999999</v>
      </c>
      <c r="E251" s="105">
        <v>0</v>
      </c>
      <c r="F251" s="105">
        <v>2.0999999999999999E-3</v>
      </c>
      <c r="G251" s="105">
        <v>248618.05050000001</v>
      </c>
      <c r="H251" s="105">
        <v>51467.696400000001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97597.820699999997</v>
      </c>
      <c r="C252" s="105">
        <v>127.8626</v>
      </c>
      <c r="D252" s="105">
        <v>550.30849999999998</v>
      </c>
      <c r="E252" s="105">
        <v>0</v>
      </c>
      <c r="F252" s="105">
        <v>1.5E-3</v>
      </c>
      <c r="G252" s="105">
        <v>187716.52290000001</v>
      </c>
      <c r="H252" s="105">
        <v>38840.402800000003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99462.920599999998</v>
      </c>
      <c r="C253" s="105">
        <v>130.26490000000001</v>
      </c>
      <c r="D253" s="105">
        <v>560.24890000000005</v>
      </c>
      <c r="E253" s="105">
        <v>0</v>
      </c>
      <c r="F253" s="105">
        <v>1.6000000000000001E-3</v>
      </c>
      <c r="G253" s="105">
        <v>191107.12210000001</v>
      </c>
      <c r="H253" s="105">
        <v>39577.343500000003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112093.3109</v>
      </c>
      <c r="C254" s="105">
        <v>146.76400000000001</v>
      </c>
      <c r="D254" s="105">
        <v>630.79430000000002</v>
      </c>
      <c r="E254" s="105">
        <v>0</v>
      </c>
      <c r="F254" s="105">
        <v>1.8E-3</v>
      </c>
      <c r="G254" s="105">
        <v>215170.76420000001</v>
      </c>
      <c r="H254" s="105">
        <v>44597.602400000003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105498.70699999999</v>
      </c>
      <c r="C255" s="105">
        <v>137.7784</v>
      </c>
      <c r="D255" s="105">
        <v>588.7636</v>
      </c>
      <c r="E255" s="105">
        <v>0</v>
      </c>
      <c r="F255" s="105">
        <v>1.6999999999999999E-3</v>
      </c>
      <c r="G255" s="105">
        <v>200832.09289999999</v>
      </c>
      <c r="H255" s="105">
        <v>41928.581100000003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91865.174599999998</v>
      </c>
      <c r="C256" s="105">
        <v>119.2319</v>
      </c>
      <c r="D256" s="105">
        <v>502.29320000000001</v>
      </c>
      <c r="E256" s="105">
        <v>0</v>
      </c>
      <c r="F256" s="105">
        <v>1.4E-3</v>
      </c>
      <c r="G256" s="105">
        <v>171333.07180000001</v>
      </c>
      <c r="H256" s="105">
        <v>36414.600700000003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88533.012100000007</v>
      </c>
      <c r="C257" s="105">
        <v>112.4717</v>
      </c>
      <c r="D257" s="105">
        <v>449.9658</v>
      </c>
      <c r="E257" s="105">
        <v>0</v>
      </c>
      <c r="F257" s="105">
        <v>1.2999999999999999E-3</v>
      </c>
      <c r="G257" s="105">
        <v>153473.14540000001</v>
      </c>
      <c r="H257" s="105">
        <v>34779.847900000001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1206040</v>
      </c>
      <c r="C259" s="105">
        <v>1564.6636000000001</v>
      </c>
      <c r="D259" s="105">
        <v>6585.0424999999996</v>
      </c>
      <c r="E259" s="105">
        <v>0</v>
      </c>
      <c r="F259" s="105">
        <v>1.8599999999999998E-2</v>
      </c>
      <c r="G259" s="106">
        <v>2246170</v>
      </c>
      <c r="H259" s="105">
        <v>477980.734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83424.707800000004</v>
      </c>
      <c r="C260" s="105">
        <v>105.52209999999999</v>
      </c>
      <c r="D260" s="105">
        <v>417.55950000000001</v>
      </c>
      <c r="E260" s="105">
        <v>0</v>
      </c>
      <c r="F260" s="105">
        <v>1.1999999999999999E-3</v>
      </c>
      <c r="G260" s="105">
        <v>142417.84419999999</v>
      </c>
      <c r="H260" s="105">
        <v>32713.767500000002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129337.4215</v>
      </c>
      <c r="C261" s="105">
        <v>169.41409999999999</v>
      </c>
      <c r="D261" s="105">
        <v>728.84739999999999</v>
      </c>
      <c r="E261" s="105">
        <v>0</v>
      </c>
      <c r="F261" s="105">
        <v>2.0999999999999999E-3</v>
      </c>
      <c r="G261" s="105">
        <v>248618.05050000001</v>
      </c>
      <c r="H261" s="105">
        <v>51467.696400000001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354907000000</v>
      </c>
      <c r="C264" s="105">
        <v>366621.86</v>
      </c>
      <c r="D264" s="105" t="s">
        <v>760</v>
      </c>
      <c r="E264" s="105">
        <v>120876.129</v>
      </c>
      <c r="F264" s="105">
        <v>79091.122000000003</v>
      </c>
      <c r="G264" s="105">
        <v>17817.333999999999</v>
      </c>
      <c r="H264" s="105">
        <v>0</v>
      </c>
      <c r="I264" s="105">
        <v>146232.14499999999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2605.13</v>
      </c>
      <c r="R264" s="105">
        <v>0</v>
      </c>
      <c r="S264" s="105">
        <v>0</v>
      </c>
    </row>
    <row r="265" spans="1:19">
      <c r="A265" s="105" t="s">
        <v>597</v>
      </c>
      <c r="B265" s="106">
        <v>315100000000</v>
      </c>
      <c r="C265" s="105">
        <v>371769.97700000001</v>
      </c>
      <c r="D265" s="105" t="s">
        <v>805</v>
      </c>
      <c r="E265" s="105">
        <v>120876.129</v>
      </c>
      <c r="F265" s="105">
        <v>75091.737999999998</v>
      </c>
      <c r="G265" s="105">
        <v>29358.734</v>
      </c>
      <c r="H265" s="105">
        <v>0</v>
      </c>
      <c r="I265" s="105">
        <v>143807.54300000001</v>
      </c>
      <c r="J265" s="105">
        <v>0</v>
      </c>
      <c r="K265" s="105">
        <v>1.7000000000000001E-2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2635.817</v>
      </c>
      <c r="R265" s="105">
        <v>0</v>
      </c>
      <c r="S265" s="105">
        <v>0</v>
      </c>
    </row>
    <row r="266" spans="1:19">
      <c r="A266" s="105" t="s">
        <v>598</v>
      </c>
      <c r="B266" s="106">
        <v>386382000000</v>
      </c>
      <c r="C266" s="105">
        <v>360493.62099999998</v>
      </c>
      <c r="D266" s="105" t="s">
        <v>634</v>
      </c>
      <c r="E266" s="105">
        <v>120876.129</v>
      </c>
      <c r="F266" s="105">
        <v>79091.122000000003</v>
      </c>
      <c r="G266" s="105">
        <v>17464.292000000001</v>
      </c>
      <c r="H266" s="105">
        <v>0</v>
      </c>
      <c r="I266" s="105">
        <v>140449.99299999999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2612.0839999999998</v>
      </c>
      <c r="R266" s="105">
        <v>0</v>
      </c>
      <c r="S266" s="105">
        <v>0</v>
      </c>
    </row>
    <row r="267" spans="1:19">
      <c r="A267" s="105" t="s">
        <v>599</v>
      </c>
      <c r="B267" s="106">
        <v>395260000000</v>
      </c>
      <c r="C267" s="105">
        <v>410350.397</v>
      </c>
      <c r="D267" s="105" t="s">
        <v>761</v>
      </c>
      <c r="E267" s="105">
        <v>120876.129</v>
      </c>
      <c r="F267" s="105">
        <v>73092.044999999998</v>
      </c>
      <c r="G267" s="105">
        <v>31716.018</v>
      </c>
      <c r="H267" s="105">
        <v>0</v>
      </c>
      <c r="I267" s="105">
        <v>182028.10500000001</v>
      </c>
      <c r="J267" s="105">
        <v>0</v>
      </c>
      <c r="K267" s="105">
        <v>0.01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2638.0889999999999</v>
      </c>
      <c r="R267" s="105">
        <v>0</v>
      </c>
      <c r="S267" s="105">
        <v>0</v>
      </c>
    </row>
    <row r="268" spans="1:19">
      <c r="A268" s="105" t="s">
        <v>316</v>
      </c>
      <c r="B268" s="106">
        <v>490740000000</v>
      </c>
      <c r="C268" s="105">
        <v>509127.43599999999</v>
      </c>
      <c r="D268" s="105" t="s">
        <v>762</v>
      </c>
      <c r="E268" s="105">
        <v>120876.129</v>
      </c>
      <c r="F268" s="105">
        <v>73092.044999999998</v>
      </c>
      <c r="G268" s="105">
        <v>43248.622000000003</v>
      </c>
      <c r="H268" s="105">
        <v>0</v>
      </c>
      <c r="I268" s="105">
        <v>269191.66800000001</v>
      </c>
      <c r="J268" s="105">
        <v>0</v>
      </c>
      <c r="K268" s="105">
        <v>8.9999999999999993E-3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2718.9639999999999</v>
      </c>
      <c r="R268" s="105">
        <v>0</v>
      </c>
      <c r="S268" s="105">
        <v>0</v>
      </c>
    </row>
    <row r="269" spans="1:19">
      <c r="A269" s="105" t="s">
        <v>600</v>
      </c>
      <c r="B269" s="106">
        <v>550068000000</v>
      </c>
      <c r="C269" s="105">
        <v>511718.45899999997</v>
      </c>
      <c r="D269" s="105" t="s">
        <v>726</v>
      </c>
      <c r="E269" s="105">
        <v>120876.129</v>
      </c>
      <c r="F269" s="105">
        <v>73092.044999999998</v>
      </c>
      <c r="G269" s="105">
        <v>43349.19</v>
      </c>
      <c r="H269" s="105">
        <v>0</v>
      </c>
      <c r="I269" s="105">
        <v>271666.27799999999</v>
      </c>
      <c r="J269" s="105">
        <v>0</v>
      </c>
      <c r="K269" s="105">
        <v>0.01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2734.806</v>
      </c>
      <c r="R269" s="105">
        <v>0</v>
      </c>
      <c r="S269" s="105">
        <v>0</v>
      </c>
    </row>
    <row r="270" spans="1:19">
      <c r="A270" s="105" t="s">
        <v>601</v>
      </c>
      <c r="B270" s="106">
        <v>415323000000</v>
      </c>
      <c r="C270" s="105">
        <v>385220.55</v>
      </c>
      <c r="D270" s="105" t="s">
        <v>727</v>
      </c>
      <c r="E270" s="105">
        <v>67153.404999999999</v>
      </c>
      <c r="F270" s="105">
        <v>44636.17</v>
      </c>
      <c r="G270" s="105">
        <v>18380.205000000002</v>
      </c>
      <c r="H270" s="105">
        <v>0</v>
      </c>
      <c r="I270" s="105">
        <v>252467.31099999999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2583.4589999999998</v>
      </c>
      <c r="R270" s="105">
        <v>0</v>
      </c>
      <c r="S270" s="105">
        <v>0</v>
      </c>
    </row>
    <row r="271" spans="1:19">
      <c r="A271" s="105" t="s">
        <v>602</v>
      </c>
      <c r="B271" s="106">
        <v>422825000000</v>
      </c>
      <c r="C271" s="105">
        <v>380242.56199999998</v>
      </c>
      <c r="D271" s="105" t="s">
        <v>763</v>
      </c>
      <c r="E271" s="105">
        <v>67153.404999999999</v>
      </c>
      <c r="F271" s="105">
        <v>41836.601000000002</v>
      </c>
      <c r="G271" s="105">
        <v>25979.81</v>
      </c>
      <c r="H271" s="105">
        <v>0</v>
      </c>
      <c r="I271" s="105">
        <v>242667.41</v>
      </c>
      <c r="J271" s="105">
        <v>0</v>
      </c>
      <c r="K271" s="105">
        <v>1.7999999999999999E-2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2605.3180000000002</v>
      </c>
      <c r="R271" s="105">
        <v>0</v>
      </c>
      <c r="S271" s="105">
        <v>0</v>
      </c>
    </row>
    <row r="272" spans="1:19">
      <c r="A272" s="105" t="s">
        <v>603</v>
      </c>
      <c r="B272" s="106">
        <v>476066000000</v>
      </c>
      <c r="C272" s="105">
        <v>513064.554</v>
      </c>
      <c r="D272" s="105" t="s">
        <v>764</v>
      </c>
      <c r="E272" s="105">
        <v>120876.129</v>
      </c>
      <c r="F272" s="105">
        <v>73092.044999999998</v>
      </c>
      <c r="G272" s="105">
        <v>42004.991999999998</v>
      </c>
      <c r="H272" s="105">
        <v>0</v>
      </c>
      <c r="I272" s="105">
        <v>274385.97100000002</v>
      </c>
      <c r="J272" s="105">
        <v>0</v>
      </c>
      <c r="K272" s="105">
        <v>1E-3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2705.4160000000002</v>
      </c>
      <c r="R272" s="105">
        <v>0</v>
      </c>
      <c r="S272" s="105">
        <v>0</v>
      </c>
    </row>
    <row r="273" spans="1:19">
      <c r="A273" s="105" t="s">
        <v>604</v>
      </c>
      <c r="B273" s="106">
        <v>444341000000</v>
      </c>
      <c r="C273" s="105">
        <v>446250.30200000003</v>
      </c>
      <c r="D273" s="105" t="s">
        <v>738</v>
      </c>
      <c r="E273" s="105">
        <v>120876.129</v>
      </c>
      <c r="F273" s="105">
        <v>73092.044999999998</v>
      </c>
      <c r="G273" s="105">
        <v>38364.873</v>
      </c>
      <c r="H273" s="105">
        <v>0</v>
      </c>
      <c r="I273" s="105">
        <v>211261.34400000001</v>
      </c>
      <c r="J273" s="105">
        <v>0</v>
      </c>
      <c r="K273" s="105">
        <v>1.2E-2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2655.8989999999999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379075000000</v>
      </c>
      <c r="C274" s="105">
        <v>385864.13299999997</v>
      </c>
      <c r="D274" s="105" t="s">
        <v>765</v>
      </c>
      <c r="E274" s="105">
        <v>120876.129</v>
      </c>
      <c r="F274" s="105">
        <v>73092.044999999998</v>
      </c>
      <c r="G274" s="105">
        <v>24863.161</v>
      </c>
      <c r="H274" s="105">
        <v>0</v>
      </c>
      <c r="I274" s="105">
        <v>164421.356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2611.442</v>
      </c>
      <c r="R274" s="105">
        <v>0</v>
      </c>
      <c r="S274" s="105">
        <v>0</v>
      </c>
    </row>
    <row r="275" spans="1:19">
      <c r="A275" s="105" t="s">
        <v>606</v>
      </c>
      <c r="B275" s="106">
        <v>339560000000</v>
      </c>
      <c r="C275" s="105">
        <v>370272.598</v>
      </c>
      <c r="D275" s="105" t="s">
        <v>635</v>
      </c>
      <c r="E275" s="105">
        <v>120876.129</v>
      </c>
      <c r="F275" s="105">
        <v>75091.737999999998</v>
      </c>
      <c r="G275" s="105">
        <v>22767.055</v>
      </c>
      <c r="H275" s="105">
        <v>0</v>
      </c>
      <c r="I275" s="105">
        <v>148926.82999999999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2610.846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4969650000000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315100000000</v>
      </c>
      <c r="C278" s="105">
        <v>360493.62099999998</v>
      </c>
      <c r="D278" s="105"/>
      <c r="E278" s="105">
        <v>67153.404999999999</v>
      </c>
      <c r="F278" s="105">
        <v>41836.601000000002</v>
      </c>
      <c r="G278" s="105">
        <v>17464.292000000001</v>
      </c>
      <c r="H278" s="105">
        <v>0</v>
      </c>
      <c r="I278" s="105">
        <v>140449.99299999999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2583.4589999999998</v>
      </c>
      <c r="R278" s="105">
        <v>0</v>
      </c>
      <c r="S278" s="105">
        <v>0</v>
      </c>
    </row>
    <row r="279" spans="1:19">
      <c r="A279" s="105" t="s">
        <v>609</v>
      </c>
      <c r="B279" s="106">
        <v>550068000000</v>
      </c>
      <c r="C279" s="105">
        <v>513064.554</v>
      </c>
      <c r="D279" s="105"/>
      <c r="E279" s="105">
        <v>120876.129</v>
      </c>
      <c r="F279" s="105">
        <v>79091.122000000003</v>
      </c>
      <c r="G279" s="105">
        <v>43349.19</v>
      </c>
      <c r="H279" s="105">
        <v>0</v>
      </c>
      <c r="I279" s="105">
        <v>274385.97100000002</v>
      </c>
      <c r="J279" s="105">
        <v>0</v>
      </c>
      <c r="K279" s="105">
        <v>1.7999999999999999E-2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2734.806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169070.8</v>
      </c>
      <c r="C282" s="105">
        <v>7865.6</v>
      </c>
      <c r="D282" s="105">
        <v>0</v>
      </c>
      <c r="E282" s="105">
        <v>176936.4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24.61</v>
      </c>
      <c r="C283" s="105">
        <v>1.1399999999999999</v>
      </c>
      <c r="D283" s="105">
        <v>0</v>
      </c>
      <c r="E283" s="105">
        <v>25.75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24.61</v>
      </c>
      <c r="C284" s="105">
        <v>1.1399999999999999</v>
      </c>
      <c r="D284" s="105">
        <v>0</v>
      </c>
      <c r="E284" s="105">
        <v>25.75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4"/>
  <dimension ref="A1:S293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5784.61</v>
      </c>
      <c r="C2" s="105">
        <v>841.89</v>
      </c>
      <c r="D2" s="105">
        <v>841.89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5784.61</v>
      </c>
      <c r="C3" s="105">
        <v>841.89</v>
      </c>
      <c r="D3" s="105">
        <v>841.89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16656.37</v>
      </c>
      <c r="C4" s="105">
        <v>2424.16</v>
      </c>
      <c r="D4" s="105">
        <v>2424.16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16656.37</v>
      </c>
      <c r="C5" s="105">
        <v>2424.16</v>
      </c>
      <c r="D5" s="105">
        <v>2424.16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472.97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1429.73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123.77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282.67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0.54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84.75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74.75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4992.55</v>
      </c>
      <c r="C28" s="105">
        <v>792.06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1.306</v>
      </c>
      <c r="E61" s="105">
        <v>1.623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0.56899999999999995</v>
      </c>
      <c r="E63" s="105">
        <v>0.63700000000000001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1.306</v>
      </c>
      <c r="E64" s="105">
        <v>1.623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1.306</v>
      </c>
      <c r="E65" s="105">
        <v>1.623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0.56899999999999995</v>
      </c>
      <c r="E67" s="105">
        <v>0.63700000000000001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1.306</v>
      </c>
      <c r="E68" s="105">
        <v>1.623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0.56899999999999995</v>
      </c>
      <c r="E70" s="105">
        <v>0.63700000000000001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1.306</v>
      </c>
      <c r="E71" s="105">
        <v>1.623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1.306</v>
      </c>
      <c r="E72" s="105">
        <v>1.623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0.56899999999999995</v>
      </c>
      <c r="E74" s="105">
        <v>0.63700000000000001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1.306</v>
      </c>
      <c r="E75" s="105">
        <v>1.623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1.306</v>
      </c>
      <c r="E76" s="105">
        <v>1.623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0.56899999999999995</v>
      </c>
      <c r="E78" s="105">
        <v>0.63700000000000001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1.306</v>
      </c>
      <c r="E79" s="105">
        <v>1.623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1.306</v>
      </c>
      <c r="E80" s="105">
        <v>1.623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0.56899999999999995</v>
      </c>
      <c r="E82" s="105">
        <v>0.63700000000000001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1.306</v>
      </c>
      <c r="E83" s="105">
        <v>1.623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1.306</v>
      </c>
      <c r="E84" s="105">
        <v>1.623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0.56899999999999995</v>
      </c>
      <c r="E86" s="105">
        <v>0.63700000000000001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1.306</v>
      </c>
      <c r="E87" s="105">
        <v>1.623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1.306</v>
      </c>
      <c r="E88" s="105">
        <v>1.623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0.56899999999999995</v>
      </c>
      <c r="E90" s="105">
        <v>0.63700000000000001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1.306</v>
      </c>
      <c r="E91" s="105">
        <v>1.623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1.306</v>
      </c>
      <c r="E92" s="105">
        <v>1.623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0.56899999999999995</v>
      </c>
      <c r="E94" s="105">
        <v>0.63700000000000001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1.306</v>
      </c>
      <c r="E95" s="105">
        <v>1.623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0.56899999999999995</v>
      </c>
      <c r="E97" s="105">
        <v>0.63700000000000001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1.306</v>
      </c>
      <c r="E98" s="105">
        <v>1.623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0.56899999999999995</v>
      </c>
      <c r="E100" s="105">
        <v>0.63700000000000001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1.306</v>
      </c>
      <c r="E101" s="105">
        <v>1.623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0.56899999999999995</v>
      </c>
      <c r="E103" s="105">
        <v>0.63700000000000001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1.306</v>
      </c>
      <c r="E104" s="105">
        <v>1.623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0.56899999999999995</v>
      </c>
      <c r="E106" s="105">
        <v>0.63700000000000001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1.306</v>
      </c>
      <c r="E107" s="105">
        <v>1.623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0.56899999999999995</v>
      </c>
      <c r="E109" s="105">
        <v>0.63700000000000001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1.306</v>
      </c>
      <c r="E110" s="105">
        <v>1.623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1.306</v>
      </c>
      <c r="E111" s="105">
        <v>1.623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0.56899999999999995</v>
      </c>
      <c r="E113" s="105">
        <v>0.63700000000000001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1.306</v>
      </c>
      <c r="E114" s="105">
        <v>1.623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0.56899999999999995</v>
      </c>
      <c r="E116" s="105">
        <v>0.63700000000000001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1.306</v>
      </c>
      <c r="E117" s="105">
        <v>1.623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0.56899999999999995</v>
      </c>
      <c r="E119" s="105">
        <v>0.63700000000000001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0.56899999999999995</v>
      </c>
      <c r="E121" s="105">
        <v>0.63700000000000001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1.306</v>
      </c>
      <c r="E122" s="105">
        <v>1.623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0.56899999999999995</v>
      </c>
      <c r="E124" s="105">
        <v>0.63700000000000001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1.306</v>
      </c>
      <c r="E125" s="105">
        <v>1.623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0.56899999999999995</v>
      </c>
      <c r="E127" s="105">
        <v>0.63700000000000001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1.306</v>
      </c>
      <c r="E128" s="105">
        <v>1.623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0.56899999999999995</v>
      </c>
      <c r="E130" s="105">
        <v>0.63700000000000001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1.306</v>
      </c>
      <c r="E131" s="105">
        <v>1.623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0.56899999999999995</v>
      </c>
      <c r="E133" s="105">
        <v>0.63700000000000001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1.306</v>
      </c>
      <c r="E134" s="105">
        <v>1.623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0.56899999999999995</v>
      </c>
      <c r="E136" s="105">
        <v>0.63700000000000001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1.306</v>
      </c>
      <c r="E137" s="105">
        <v>1.623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0.56899999999999995</v>
      </c>
      <c r="E139" s="105">
        <v>0.63700000000000001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1.306</v>
      </c>
      <c r="E140" s="105">
        <v>1.623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1.306</v>
      </c>
      <c r="E141" s="105">
        <v>1.623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0.56899999999999995</v>
      </c>
      <c r="E143" s="105">
        <v>0.63700000000000001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565324.37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23757.759999999998</v>
      </c>
      <c r="D187" s="105">
        <v>16062.22</v>
      </c>
      <c r="E187" s="105">
        <v>7695.54</v>
      </c>
      <c r="F187" s="105">
        <v>0.68</v>
      </c>
      <c r="G187" s="105">
        <v>3.3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36949.879999999997</v>
      </c>
      <c r="D188" s="105">
        <v>24981.19</v>
      </c>
      <c r="E188" s="105">
        <v>11968.68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219046.45</v>
      </c>
      <c r="D190" s="105">
        <v>157184.46</v>
      </c>
      <c r="E190" s="105">
        <v>61861.99</v>
      </c>
      <c r="F190" s="105">
        <v>0.72</v>
      </c>
      <c r="G190" s="105">
        <v>3.38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226129.74</v>
      </c>
      <c r="D191" s="105">
        <v>159125.44</v>
      </c>
      <c r="E191" s="105">
        <v>67004.31</v>
      </c>
      <c r="F191" s="105">
        <v>0.7</v>
      </c>
      <c r="G191" s="105">
        <v>3.19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179374</v>
      </c>
      <c r="D192" s="105">
        <v>124424.31</v>
      </c>
      <c r="E192" s="105">
        <v>54949.69</v>
      </c>
      <c r="F192" s="105">
        <v>0.69</v>
      </c>
      <c r="G192" s="105">
        <v>3.38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180873.31</v>
      </c>
      <c r="D193" s="105">
        <v>127316.03</v>
      </c>
      <c r="E193" s="105">
        <v>53557.279999999999</v>
      </c>
      <c r="F193" s="105">
        <v>0.7</v>
      </c>
      <c r="G193" s="105">
        <v>3.42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12915.74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11373.32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13804.14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13632.09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13647.11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13447.73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13458.44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13615.67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11100.41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11036.66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11133.17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26339.64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10914.7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24463.41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7169.24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36865.43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36130.46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36292.51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30603.87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30643.23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20930.310000000001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28431.61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41255.47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55414.71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97721.5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30018.65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36635.58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31585.23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29261.87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0.55000000000000004</v>
      </c>
      <c r="D230" s="105">
        <v>622</v>
      </c>
      <c r="E230" s="105">
        <v>0.96</v>
      </c>
      <c r="F230" s="105">
        <v>1089.9000000000001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1.49</v>
      </c>
      <c r="F231" s="105">
        <v>1695.09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1017.59</v>
      </c>
      <c r="E233" s="105">
        <v>10.31</v>
      </c>
      <c r="F233" s="105">
        <v>17745.03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1017.59</v>
      </c>
      <c r="E234" s="105">
        <v>10.130000000000001</v>
      </c>
      <c r="F234" s="105">
        <v>17430.72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7.74</v>
      </c>
      <c r="F235" s="105">
        <v>14522.77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8.11</v>
      </c>
      <c r="F236" s="105">
        <v>15214.95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3112.92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72621.301800000001</v>
      </c>
      <c r="C246" s="105">
        <v>116.74720000000001</v>
      </c>
      <c r="D246" s="105">
        <v>367.98399999999998</v>
      </c>
      <c r="E246" s="105">
        <v>0</v>
      </c>
      <c r="F246" s="105">
        <v>1E-3</v>
      </c>
      <c r="G246" s="106">
        <v>2717990</v>
      </c>
      <c r="H246" s="105">
        <v>30274.183400000002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66235.305300000007</v>
      </c>
      <c r="C247" s="105">
        <v>106.9044</v>
      </c>
      <c r="D247" s="105">
        <v>338.68830000000003</v>
      </c>
      <c r="E247" s="105">
        <v>0</v>
      </c>
      <c r="F247" s="105">
        <v>8.9999999999999998E-4</v>
      </c>
      <c r="G247" s="106">
        <v>2501630</v>
      </c>
      <c r="H247" s="105">
        <v>27654.824100000002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81873.876300000004</v>
      </c>
      <c r="C248" s="105">
        <v>135.36179999999999</v>
      </c>
      <c r="D248" s="105">
        <v>441.92360000000002</v>
      </c>
      <c r="E248" s="105">
        <v>0</v>
      </c>
      <c r="F248" s="105">
        <v>1.1999999999999999E-3</v>
      </c>
      <c r="G248" s="106">
        <v>3264320</v>
      </c>
      <c r="H248" s="105">
        <v>34509.569499999998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81175.993900000001</v>
      </c>
      <c r="C249" s="105">
        <v>135.37469999999999</v>
      </c>
      <c r="D249" s="105">
        <v>446.5967</v>
      </c>
      <c r="E249" s="105">
        <v>0</v>
      </c>
      <c r="F249" s="105">
        <v>1.1999999999999999E-3</v>
      </c>
      <c r="G249" s="106">
        <v>3298900</v>
      </c>
      <c r="H249" s="105">
        <v>34333.394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95380.755600000004</v>
      </c>
      <c r="C250" s="105">
        <v>159.90280000000001</v>
      </c>
      <c r="D250" s="105">
        <v>530.81610000000001</v>
      </c>
      <c r="E250" s="105">
        <v>0</v>
      </c>
      <c r="F250" s="105">
        <v>1.4E-3</v>
      </c>
      <c r="G250" s="106">
        <v>3921050</v>
      </c>
      <c r="H250" s="105">
        <v>40426.159200000002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114960.5527</v>
      </c>
      <c r="C251" s="105">
        <v>193.2466</v>
      </c>
      <c r="D251" s="105">
        <v>643.53629999999998</v>
      </c>
      <c r="E251" s="105">
        <v>0</v>
      </c>
      <c r="F251" s="105">
        <v>1.6999999999999999E-3</v>
      </c>
      <c r="G251" s="106">
        <v>4753720</v>
      </c>
      <c r="H251" s="105">
        <v>48777.332499999997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88372.799899999998</v>
      </c>
      <c r="C252" s="105">
        <v>148.59200000000001</v>
      </c>
      <c r="D252" s="105">
        <v>494.983</v>
      </c>
      <c r="E252" s="105">
        <v>0</v>
      </c>
      <c r="F252" s="105">
        <v>1.2999999999999999E-3</v>
      </c>
      <c r="G252" s="106">
        <v>3656380</v>
      </c>
      <c r="H252" s="105">
        <v>37500.190300000002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88638.734899999996</v>
      </c>
      <c r="C253" s="105">
        <v>148.98230000000001</v>
      </c>
      <c r="D253" s="105">
        <v>496.06060000000002</v>
      </c>
      <c r="E253" s="105">
        <v>0</v>
      </c>
      <c r="F253" s="105">
        <v>1.2999999999999999E-3</v>
      </c>
      <c r="G253" s="106">
        <v>3664330</v>
      </c>
      <c r="H253" s="105">
        <v>37607.279000000002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101097.6039</v>
      </c>
      <c r="C254" s="105">
        <v>169.8398</v>
      </c>
      <c r="D254" s="105">
        <v>565.18499999999995</v>
      </c>
      <c r="E254" s="105">
        <v>0</v>
      </c>
      <c r="F254" s="105">
        <v>1.5E-3</v>
      </c>
      <c r="G254" s="106">
        <v>4174940</v>
      </c>
      <c r="H254" s="105">
        <v>42884.878299999997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87181.331699999995</v>
      </c>
      <c r="C255" s="105">
        <v>145.65520000000001</v>
      </c>
      <c r="D255" s="105">
        <v>481.55669999999998</v>
      </c>
      <c r="E255" s="105">
        <v>0</v>
      </c>
      <c r="F255" s="105">
        <v>1.2999999999999999E-3</v>
      </c>
      <c r="G255" s="106">
        <v>3557150</v>
      </c>
      <c r="H255" s="105">
        <v>36900.205699999999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75473.377600000007</v>
      </c>
      <c r="C256" s="105">
        <v>124.7346</v>
      </c>
      <c r="D256" s="105">
        <v>407.04809999999998</v>
      </c>
      <c r="E256" s="105">
        <v>0</v>
      </c>
      <c r="F256" s="105">
        <v>1.1000000000000001E-3</v>
      </c>
      <c r="G256" s="106">
        <v>3006710</v>
      </c>
      <c r="H256" s="105">
        <v>31807.194100000001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72785.959300000002</v>
      </c>
      <c r="C257" s="105">
        <v>116.14060000000001</v>
      </c>
      <c r="D257" s="105">
        <v>362.5145</v>
      </c>
      <c r="E257" s="105">
        <v>0</v>
      </c>
      <c r="F257" s="105">
        <v>1E-3</v>
      </c>
      <c r="G257" s="106">
        <v>2677540</v>
      </c>
      <c r="H257" s="105">
        <v>30254.7071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1025800</v>
      </c>
      <c r="C259" s="105">
        <v>1701.4820999999999</v>
      </c>
      <c r="D259" s="105">
        <v>5576.893</v>
      </c>
      <c r="E259" s="105">
        <v>0</v>
      </c>
      <c r="F259" s="105">
        <v>1.52E-2</v>
      </c>
      <c r="G259" s="106">
        <v>41194700</v>
      </c>
      <c r="H259" s="105">
        <v>432929.91720000003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66235.305300000007</v>
      </c>
      <c r="C260" s="105">
        <v>106.9044</v>
      </c>
      <c r="D260" s="105">
        <v>338.68830000000003</v>
      </c>
      <c r="E260" s="105">
        <v>0</v>
      </c>
      <c r="F260" s="105">
        <v>8.9999999999999998E-4</v>
      </c>
      <c r="G260" s="106">
        <v>2501630</v>
      </c>
      <c r="H260" s="105">
        <v>27654.824100000002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114960.5527</v>
      </c>
      <c r="C261" s="105">
        <v>193.2466</v>
      </c>
      <c r="D261" s="105">
        <v>643.53629999999998</v>
      </c>
      <c r="E261" s="105">
        <v>0</v>
      </c>
      <c r="F261" s="105">
        <v>1.6999999999999999E-3</v>
      </c>
      <c r="G261" s="106">
        <v>4753720</v>
      </c>
      <c r="H261" s="105">
        <v>48777.332499999997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329404000000</v>
      </c>
      <c r="C264" s="105">
        <v>312855.40600000002</v>
      </c>
      <c r="D264" s="105" t="s">
        <v>766</v>
      </c>
      <c r="E264" s="105">
        <v>120876.129</v>
      </c>
      <c r="F264" s="105">
        <v>73092.044999999998</v>
      </c>
      <c r="G264" s="105">
        <v>25023.541000000001</v>
      </c>
      <c r="H264" s="105">
        <v>0</v>
      </c>
      <c r="I264" s="105">
        <v>91343.201000000001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2520.4899999999998</v>
      </c>
      <c r="R264" s="105">
        <v>0</v>
      </c>
      <c r="S264" s="105">
        <v>0</v>
      </c>
    </row>
    <row r="265" spans="1:19">
      <c r="A265" s="105" t="s">
        <v>597</v>
      </c>
      <c r="B265" s="106">
        <v>303183000000</v>
      </c>
      <c r="C265" s="105">
        <v>341725.94799999997</v>
      </c>
      <c r="D265" s="105" t="s">
        <v>767</v>
      </c>
      <c r="E265" s="105">
        <v>120876.129</v>
      </c>
      <c r="F265" s="105">
        <v>73092.044999999998</v>
      </c>
      <c r="G265" s="105">
        <v>29792.574000000001</v>
      </c>
      <c r="H265" s="105">
        <v>0</v>
      </c>
      <c r="I265" s="105">
        <v>115382.55499999999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2582.6439999999998</v>
      </c>
      <c r="R265" s="105">
        <v>0</v>
      </c>
      <c r="S265" s="105">
        <v>0</v>
      </c>
    </row>
    <row r="266" spans="1:19">
      <c r="A266" s="105" t="s">
        <v>598</v>
      </c>
      <c r="B266" s="106">
        <v>395617000000</v>
      </c>
      <c r="C266" s="105">
        <v>405628.88299999997</v>
      </c>
      <c r="D266" s="105" t="s">
        <v>677</v>
      </c>
      <c r="E266" s="105">
        <v>120876.129</v>
      </c>
      <c r="F266" s="105">
        <v>73092.044999999998</v>
      </c>
      <c r="G266" s="105">
        <v>38676.281999999999</v>
      </c>
      <c r="H266" s="105">
        <v>0</v>
      </c>
      <c r="I266" s="105">
        <v>170310.31400000001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2674.1120000000001</v>
      </c>
      <c r="R266" s="105">
        <v>0</v>
      </c>
      <c r="S266" s="105">
        <v>0</v>
      </c>
    </row>
    <row r="267" spans="1:19">
      <c r="A267" s="105" t="s">
        <v>599</v>
      </c>
      <c r="B267" s="106">
        <v>399807000000</v>
      </c>
      <c r="C267" s="105">
        <v>417992.64600000001</v>
      </c>
      <c r="D267" s="105" t="s">
        <v>806</v>
      </c>
      <c r="E267" s="105">
        <v>120876.129</v>
      </c>
      <c r="F267" s="105">
        <v>73092.044999999998</v>
      </c>
      <c r="G267" s="105">
        <v>40705.034</v>
      </c>
      <c r="H267" s="105">
        <v>0</v>
      </c>
      <c r="I267" s="105">
        <v>180632.125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2687.3130000000001</v>
      </c>
      <c r="R267" s="105">
        <v>0</v>
      </c>
      <c r="S267" s="105">
        <v>0</v>
      </c>
    </row>
    <row r="268" spans="1:19">
      <c r="A268" s="105" t="s">
        <v>316</v>
      </c>
      <c r="B268" s="106">
        <v>475208000000</v>
      </c>
      <c r="C268" s="105">
        <v>478242.74699999997</v>
      </c>
      <c r="D268" s="105" t="s">
        <v>678</v>
      </c>
      <c r="E268" s="105">
        <v>120876.129</v>
      </c>
      <c r="F268" s="105">
        <v>73092.044999999998</v>
      </c>
      <c r="G268" s="105">
        <v>47547.644999999997</v>
      </c>
      <c r="H268" s="105">
        <v>0</v>
      </c>
      <c r="I268" s="105">
        <v>234001.796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2725.1320000000001</v>
      </c>
      <c r="R268" s="105">
        <v>0</v>
      </c>
      <c r="S268" s="105">
        <v>0</v>
      </c>
    </row>
    <row r="269" spans="1:19">
      <c r="A269" s="105" t="s">
        <v>600</v>
      </c>
      <c r="B269" s="106">
        <v>576123000000</v>
      </c>
      <c r="C269" s="105">
        <v>584750.63100000005</v>
      </c>
      <c r="D269" s="105" t="s">
        <v>637</v>
      </c>
      <c r="E269" s="105">
        <v>120876.129</v>
      </c>
      <c r="F269" s="105">
        <v>73092.044999999998</v>
      </c>
      <c r="G269" s="105">
        <v>56732.106</v>
      </c>
      <c r="H269" s="105">
        <v>0</v>
      </c>
      <c r="I269" s="105">
        <v>331422.75900000002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2627.5920000000001</v>
      </c>
      <c r="R269" s="105">
        <v>0</v>
      </c>
      <c r="S269" s="105">
        <v>0</v>
      </c>
    </row>
    <row r="270" spans="1:19">
      <c r="A270" s="105" t="s">
        <v>601</v>
      </c>
      <c r="B270" s="106">
        <v>443132000000</v>
      </c>
      <c r="C270" s="105">
        <v>432567.80499999999</v>
      </c>
      <c r="D270" s="105" t="s">
        <v>728</v>
      </c>
      <c r="E270" s="105">
        <v>67153.404999999999</v>
      </c>
      <c r="F270" s="105">
        <v>40636.785000000003</v>
      </c>
      <c r="G270" s="105">
        <v>32074.036</v>
      </c>
      <c r="H270" s="105">
        <v>0</v>
      </c>
      <c r="I270" s="105">
        <v>290191.864</v>
      </c>
      <c r="J270" s="105">
        <v>0</v>
      </c>
      <c r="K270" s="105">
        <v>2.4E-2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2511.692</v>
      </c>
      <c r="R270" s="105">
        <v>0</v>
      </c>
      <c r="S270" s="105">
        <v>0</v>
      </c>
    </row>
    <row r="271" spans="1:19">
      <c r="A271" s="105" t="s">
        <v>602</v>
      </c>
      <c r="B271" s="106">
        <v>444096000000</v>
      </c>
      <c r="C271" s="105">
        <v>436284.21299999999</v>
      </c>
      <c r="D271" s="105" t="s">
        <v>768</v>
      </c>
      <c r="E271" s="105">
        <v>67153.404999999999</v>
      </c>
      <c r="F271" s="105">
        <v>40636.785000000003</v>
      </c>
      <c r="G271" s="105">
        <v>36928.908000000003</v>
      </c>
      <c r="H271" s="105">
        <v>0</v>
      </c>
      <c r="I271" s="105">
        <v>289074.40700000001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2490.7089999999998</v>
      </c>
      <c r="R271" s="105">
        <v>0</v>
      </c>
      <c r="S271" s="105">
        <v>0</v>
      </c>
    </row>
    <row r="272" spans="1:19">
      <c r="A272" s="105" t="s">
        <v>603</v>
      </c>
      <c r="B272" s="106">
        <v>505979000000</v>
      </c>
      <c r="C272" s="105">
        <v>533630.30799999996</v>
      </c>
      <c r="D272" s="105" t="s">
        <v>769</v>
      </c>
      <c r="E272" s="105">
        <v>120876.129</v>
      </c>
      <c r="F272" s="105">
        <v>73092.044999999998</v>
      </c>
      <c r="G272" s="105">
        <v>50885.508000000002</v>
      </c>
      <c r="H272" s="105">
        <v>0</v>
      </c>
      <c r="I272" s="105">
        <v>286045.65999999997</v>
      </c>
      <c r="J272" s="105">
        <v>0</v>
      </c>
      <c r="K272" s="105">
        <v>2.3E-2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2730.944</v>
      </c>
      <c r="R272" s="105">
        <v>0</v>
      </c>
      <c r="S272" s="105">
        <v>0</v>
      </c>
    </row>
    <row r="273" spans="1:19">
      <c r="A273" s="105" t="s">
        <v>604</v>
      </c>
      <c r="B273" s="106">
        <v>431106000000</v>
      </c>
      <c r="C273" s="105">
        <v>424324.54599999997</v>
      </c>
      <c r="D273" s="105" t="s">
        <v>738</v>
      </c>
      <c r="E273" s="105">
        <v>120876.129</v>
      </c>
      <c r="F273" s="105">
        <v>73092.044999999998</v>
      </c>
      <c r="G273" s="105">
        <v>41456.453000000001</v>
      </c>
      <c r="H273" s="105">
        <v>0</v>
      </c>
      <c r="I273" s="105">
        <v>186201.71</v>
      </c>
      <c r="J273" s="105">
        <v>0</v>
      </c>
      <c r="K273" s="105">
        <v>0.02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2698.1889999999999</v>
      </c>
      <c r="R273" s="105">
        <v>0</v>
      </c>
      <c r="S273" s="105">
        <v>0</v>
      </c>
    </row>
    <row r="274" spans="1:19">
      <c r="A274" s="105" t="s">
        <v>605</v>
      </c>
      <c r="B274" s="106">
        <v>364395000000</v>
      </c>
      <c r="C274" s="105">
        <v>377899.38799999998</v>
      </c>
      <c r="D274" s="105" t="s">
        <v>638</v>
      </c>
      <c r="E274" s="105">
        <v>120876.129</v>
      </c>
      <c r="F274" s="105">
        <v>75091.737999999998</v>
      </c>
      <c r="G274" s="105">
        <v>32736.585999999999</v>
      </c>
      <c r="H274" s="105">
        <v>0</v>
      </c>
      <c r="I274" s="105">
        <v>146531.236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2663.6990000000001</v>
      </c>
      <c r="R274" s="105">
        <v>0</v>
      </c>
      <c r="S274" s="105">
        <v>0</v>
      </c>
    </row>
    <row r="275" spans="1:19">
      <c r="A275" s="105" t="s">
        <v>606</v>
      </c>
      <c r="B275" s="106">
        <v>324503000000</v>
      </c>
      <c r="C275" s="105">
        <v>304424.62800000003</v>
      </c>
      <c r="D275" s="105" t="s">
        <v>639</v>
      </c>
      <c r="E275" s="105">
        <v>120876.129</v>
      </c>
      <c r="F275" s="105">
        <v>79091.122000000003</v>
      </c>
      <c r="G275" s="105">
        <v>19649.080000000002</v>
      </c>
      <c r="H275" s="105">
        <v>0</v>
      </c>
      <c r="I275" s="105">
        <v>82300.441999999995</v>
      </c>
      <c r="J275" s="105">
        <v>0</v>
      </c>
      <c r="K275" s="105">
        <v>1E-3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2507.8539999999998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4992550000000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303183000000</v>
      </c>
      <c r="C278" s="105">
        <v>304424.62800000003</v>
      </c>
      <c r="D278" s="105"/>
      <c r="E278" s="105">
        <v>67153.404999999999</v>
      </c>
      <c r="F278" s="105">
        <v>40636.785000000003</v>
      </c>
      <c r="G278" s="105">
        <v>19649.080000000002</v>
      </c>
      <c r="H278" s="105">
        <v>0</v>
      </c>
      <c r="I278" s="105">
        <v>82300.441999999995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2490.7089999999998</v>
      </c>
      <c r="R278" s="105">
        <v>0</v>
      </c>
      <c r="S278" s="105">
        <v>0</v>
      </c>
    </row>
    <row r="279" spans="1:19">
      <c r="A279" s="105" t="s">
        <v>609</v>
      </c>
      <c r="B279" s="106">
        <v>576123000000</v>
      </c>
      <c r="C279" s="105">
        <v>584750.63100000005</v>
      </c>
      <c r="D279" s="105"/>
      <c r="E279" s="105">
        <v>120876.129</v>
      </c>
      <c r="F279" s="105">
        <v>79091.122000000003</v>
      </c>
      <c r="G279" s="105">
        <v>56732.106</v>
      </c>
      <c r="H279" s="105">
        <v>0</v>
      </c>
      <c r="I279" s="105">
        <v>331422.75900000002</v>
      </c>
      <c r="J279" s="105">
        <v>0</v>
      </c>
      <c r="K279" s="105">
        <v>2.4E-2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2730.944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127820.9</v>
      </c>
      <c r="C282" s="105">
        <v>6614.6</v>
      </c>
      <c r="D282" s="105">
        <v>0</v>
      </c>
      <c r="E282" s="105">
        <v>134435.5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18.600000000000001</v>
      </c>
      <c r="C283" s="105">
        <v>0.96</v>
      </c>
      <c r="D283" s="105">
        <v>0</v>
      </c>
      <c r="E283" s="105">
        <v>19.57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18.600000000000001</v>
      </c>
      <c r="C284" s="105">
        <v>0.96</v>
      </c>
      <c r="D284" s="105">
        <v>0</v>
      </c>
      <c r="E284" s="105">
        <v>19.57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5">
      <c r="B290" s="103"/>
      <c r="C290" s="103"/>
      <c r="D290" s="103"/>
      <c r="E290" s="103"/>
    </row>
    <row r="291" spans="1:5">
      <c r="A291" s="103"/>
      <c r="B291" s="103"/>
      <c r="C291" s="103"/>
      <c r="D291" s="103"/>
      <c r="E291" s="103"/>
    </row>
    <row r="292" spans="1:5">
      <c r="A292" s="103"/>
      <c r="B292" s="103"/>
      <c r="C292" s="103"/>
      <c r="D292" s="103"/>
      <c r="E292" s="103"/>
    </row>
    <row r="293" spans="1:5">
      <c r="A293" s="103"/>
      <c r="B293" s="103"/>
      <c r="C293" s="103"/>
      <c r="D293" s="103"/>
      <c r="E293" s="1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3"/>
  <dimension ref="A1:S295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6078.43</v>
      </c>
      <c r="C2" s="105">
        <v>884.65</v>
      </c>
      <c r="D2" s="105">
        <v>884.65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6078.43</v>
      </c>
      <c r="C3" s="105">
        <v>884.65</v>
      </c>
      <c r="D3" s="105">
        <v>884.65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16636.189999999999</v>
      </c>
      <c r="C4" s="105">
        <v>2421.2199999999998</v>
      </c>
      <c r="D4" s="105">
        <v>2421.2199999999998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16636.189999999999</v>
      </c>
      <c r="C5" s="105">
        <v>2421.2199999999998</v>
      </c>
      <c r="D5" s="105">
        <v>2421.2199999999998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1325.65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908.35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123.75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214.61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1.62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117.67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71.349999999999994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4400.7700000000004</v>
      </c>
      <c r="C28" s="105">
        <v>1677.66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1.278</v>
      </c>
      <c r="E61" s="105">
        <v>1.58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0.56899999999999995</v>
      </c>
      <c r="E63" s="105">
        <v>0.63700000000000001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1.278</v>
      </c>
      <c r="E64" s="105">
        <v>1.58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1.278</v>
      </c>
      <c r="E65" s="105">
        <v>1.58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0.56899999999999995</v>
      </c>
      <c r="E67" s="105">
        <v>0.63700000000000001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1.278</v>
      </c>
      <c r="E68" s="105">
        <v>1.58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0.56899999999999995</v>
      </c>
      <c r="E70" s="105">
        <v>0.63700000000000001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1.278</v>
      </c>
      <c r="E71" s="105">
        <v>1.58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1.278</v>
      </c>
      <c r="E72" s="105">
        <v>1.58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0.56899999999999995</v>
      </c>
      <c r="E74" s="105">
        <v>0.63700000000000001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1.278</v>
      </c>
      <c r="E75" s="105">
        <v>1.58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1.278</v>
      </c>
      <c r="E76" s="105">
        <v>1.58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0.56899999999999995</v>
      </c>
      <c r="E78" s="105">
        <v>0.63700000000000001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1.278</v>
      </c>
      <c r="E79" s="105">
        <v>1.58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1.278</v>
      </c>
      <c r="E80" s="105">
        <v>1.58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0.56899999999999995</v>
      </c>
      <c r="E82" s="105">
        <v>0.63700000000000001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1.278</v>
      </c>
      <c r="E83" s="105">
        <v>1.58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1.278</v>
      </c>
      <c r="E84" s="105">
        <v>1.58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0.56899999999999995</v>
      </c>
      <c r="E86" s="105">
        <v>0.63700000000000001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1.278</v>
      </c>
      <c r="E87" s="105">
        <v>1.58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1.278</v>
      </c>
      <c r="E88" s="105">
        <v>1.58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0.56899999999999995</v>
      </c>
      <c r="E90" s="105">
        <v>0.63700000000000001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1.278</v>
      </c>
      <c r="E91" s="105">
        <v>1.58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1.278</v>
      </c>
      <c r="E92" s="105">
        <v>1.58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0.56899999999999995</v>
      </c>
      <c r="E94" s="105">
        <v>0.63700000000000001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1.278</v>
      </c>
      <c r="E95" s="105">
        <v>1.58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0.56899999999999995</v>
      </c>
      <c r="E97" s="105">
        <v>0.63700000000000001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1.278</v>
      </c>
      <c r="E98" s="105">
        <v>1.58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0.56899999999999995</v>
      </c>
      <c r="E100" s="105">
        <v>0.63700000000000001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1.278</v>
      </c>
      <c r="E101" s="105">
        <v>1.58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0.56899999999999995</v>
      </c>
      <c r="E103" s="105">
        <v>0.63700000000000001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1.278</v>
      </c>
      <c r="E104" s="105">
        <v>1.58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0.56899999999999995</v>
      </c>
      <c r="E106" s="105">
        <v>0.63700000000000001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1.278</v>
      </c>
      <c r="E107" s="105">
        <v>1.58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0.56899999999999995</v>
      </c>
      <c r="E109" s="105">
        <v>0.63700000000000001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1.278</v>
      </c>
      <c r="E110" s="105">
        <v>1.58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1.278</v>
      </c>
      <c r="E111" s="105">
        <v>1.58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0.56899999999999995</v>
      </c>
      <c r="E113" s="105">
        <v>0.63700000000000001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1.278</v>
      </c>
      <c r="E114" s="105">
        <v>1.58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0.56899999999999995</v>
      </c>
      <c r="E116" s="105">
        <v>0.63700000000000001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1.278</v>
      </c>
      <c r="E117" s="105">
        <v>1.58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0.56899999999999995</v>
      </c>
      <c r="E119" s="105">
        <v>0.63700000000000001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0.56899999999999995</v>
      </c>
      <c r="E121" s="105">
        <v>0.63700000000000001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1.278</v>
      </c>
      <c r="E122" s="105">
        <v>1.58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0.56899999999999995</v>
      </c>
      <c r="E124" s="105">
        <v>0.63700000000000001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1.278</v>
      </c>
      <c r="E125" s="105">
        <v>1.58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0.56899999999999995</v>
      </c>
      <c r="E127" s="105">
        <v>0.63700000000000001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1.278</v>
      </c>
      <c r="E128" s="105">
        <v>1.58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0.56899999999999995</v>
      </c>
      <c r="E130" s="105">
        <v>0.63700000000000001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1.278</v>
      </c>
      <c r="E131" s="105">
        <v>1.58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0.56899999999999995</v>
      </c>
      <c r="E133" s="105">
        <v>0.63700000000000001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1.278</v>
      </c>
      <c r="E134" s="105">
        <v>1.58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0.56899999999999995</v>
      </c>
      <c r="E136" s="105">
        <v>0.63700000000000001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1.278</v>
      </c>
      <c r="E137" s="105">
        <v>1.58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0.56899999999999995</v>
      </c>
      <c r="E139" s="105">
        <v>0.63700000000000001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1.278</v>
      </c>
      <c r="E140" s="105">
        <v>1.58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1.278</v>
      </c>
      <c r="E141" s="105">
        <v>1.58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0.56899999999999995</v>
      </c>
      <c r="E143" s="105">
        <v>0.63700000000000001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659823.99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24028.1</v>
      </c>
      <c r="D187" s="105">
        <v>16245</v>
      </c>
      <c r="E187" s="105">
        <v>7783.1</v>
      </c>
      <c r="F187" s="105">
        <v>0.68</v>
      </c>
      <c r="G187" s="105">
        <v>3.3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36741.129999999997</v>
      </c>
      <c r="D188" s="105">
        <v>24840.06</v>
      </c>
      <c r="E188" s="105">
        <v>11901.07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220758.01</v>
      </c>
      <c r="D190" s="105">
        <v>156676.70000000001</v>
      </c>
      <c r="E190" s="105">
        <v>64081.32</v>
      </c>
      <c r="F190" s="105">
        <v>0.71</v>
      </c>
      <c r="G190" s="105">
        <v>3.35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224490.5</v>
      </c>
      <c r="D191" s="105">
        <v>155192.79</v>
      </c>
      <c r="E191" s="105">
        <v>69297.7</v>
      </c>
      <c r="F191" s="105">
        <v>0.69</v>
      </c>
      <c r="G191" s="105">
        <v>3.15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178704.11</v>
      </c>
      <c r="D192" s="105">
        <v>121895.83</v>
      </c>
      <c r="E192" s="105">
        <v>56808.28</v>
      </c>
      <c r="F192" s="105">
        <v>0.68</v>
      </c>
      <c r="G192" s="105">
        <v>3.33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179788.55</v>
      </c>
      <c r="D193" s="105">
        <v>124409.41</v>
      </c>
      <c r="E193" s="105">
        <v>55379.14</v>
      </c>
      <c r="F193" s="105">
        <v>0.69</v>
      </c>
      <c r="G193" s="105">
        <v>3.37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12786.57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10810.17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12891.55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12719.38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12734.13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12505.49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12516.42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12674.71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11240.61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11176.56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11268.07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25134.29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10335.89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25373.79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7808.92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35234.949999999997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34508.410000000003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34651.39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28935.99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28977.3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19825.560000000001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27286.43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53349.16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68134.61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124945.98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51399.73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59394.92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50018.87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47473.71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0.55000000000000004</v>
      </c>
      <c r="D230" s="105">
        <v>622</v>
      </c>
      <c r="E230" s="105">
        <v>0.97</v>
      </c>
      <c r="F230" s="105">
        <v>1102.3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1.48</v>
      </c>
      <c r="F231" s="105">
        <v>1685.51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1017.59</v>
      </c>
      <c r="E233" s="105">
        <v>10.11</v>
      </c>
      <c r="F233" s="105">
        <v>17392.97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1017.59</v>
      </c>
      <c r="E234" s="105">
        <v>9.6</v>
      </c>
      <c r="F234" s="105">
        <v>16518.77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7.37</v>
      </c>
      <c r="F235" s="105">
        <v>13832.38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7.71</v>
      </c>
      <c r="F236" s="105">
        <v>14463.11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3633.27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84204.378899999996</v>
      </c>
      <c r="C246" s="105">
        <v>141.54560000000001</v>
      </c>
      <c r="D246" s="105">
        <v>319.55309999999997</v>
      </c>
      <c r="E246" s="105">
        <v>0</v>
      </c>
      <c r="F246" s="105">
        <v>1.1999999999999999E-3</v>
      </c>
      <c r="G246" s="105">
        <v>568233.72109999997</v>
      </c>
      <c r="H246" s="105">
        <v>35156.675799999997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74972.155799999993</v>
      </c>
      <c r="C247" s="105">
        <v>127.2092</v>
      </c>
      <c r="D247" s="105">
        <v>290.315</v>
      </c>
      <c r="E247" s="105">
        <v>0</v>
      </c>
      <c r="F247" s="105">
        <v>1.1000000000000001E-3</v>
      </c>
      <c r="G247" s="105">
        <v>516256.17050000001</v>
      </c>
      <c r="H247" s="105">
        <v>31411.305499999999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76379.498200000002</v>
      </c>
      <c r="C248" s="105">
        <v>139.47980000000001</v>
      </c>
      <c r="D248" s="105">
        <v>344.21019999999999</v>
      </c>
      <c r="E248" s="105">
        <v>0</v>
      </c>
      <c r="F248" s="105">
        <v>1.2999999999999999E-3</v>
      </c>
      <c r="G248" s="105">
        <v>612210.603</v>
      </c>
      <c r="H248" s="105">
        <v>32913.636700000003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73089.967699999994</v>
      </c>
      <c r="C249" s="105">
        <v>137.18270000000001</v>
      </c>
      <c r="D249" s="105">
        <v>347.5727</v>
      </c>
      <c r="E249" s="105">
        <v>0</v>
      </c>
      <c r="F249" s="105">
        <v>1.2999999999999999E-3</v>
      </c>
      <c r="G249" s="105">
        <v>618228.09990000003</v>
      </c>
      <c r="H249" s="105">
        <v>31838.7399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83917.674299999999</v>
      </c>
      <c r="C250" s="105">
        <v>159.77180000000001</v>
      </c>
      <c r="D250" s="105">
        <v>410.17360000000002</v>
      </c>
      <c r="E250" s="105">
        <v>0</v>
      </c>
      <c r="F250" s="105">
        <v>1.5E-3</v>
      </c>
      <c r="G250" s="105">
        <v>729597.74040000001</v>
      </c>
      <c r="H250" s="105">
        <v>36764.720300000001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93663.104200000002</v>
      </c>
      <c r="C251" s="105">
        <v>179.21940000000001</v>
      </c>
      <c r="D251" s="105">
        <v>462.18610000000001</v>
      </c>
      <c r="E251" s="105">
        <v>0</v>
      </c>
      <c r="F251" s="105">
        <v>1.6999999999999999E-3</v>
      </c>
      <c r="G251" s="105">
        <v>822123.36250000005</v>
      </c>
      <c r="H251" s="105">
        <v>41116.7307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69209.739700000006</v>
      </c>
      <c r="C252" s="105">
        <v>132.47149999999999</v>
      </c>
      <c r="D252" s="105">
        <v>341.72699999999998</v>
      </c>
      <c r="E252" s="105">
        <v>0</v>
      </c>
      <c r="F252" s="105">
        <v>1.1999999999999999E-3</v>
      </c>
      <c r="G252" s="105">
        <v>607854.47309999994</v>
      </c>
      <c r="H252" s="105">
        <v>30385.9696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72084.737899999993</v>
      </c>
      <c r="C253" s="105">
        <v>137.89699999999999</v>
      </c>
      <c r="D253" s="105">
        <v>355.5428</v>
      </c>
      <c r="E253" s="105">
        <v>0</v>
      </c>
      <c r="F253" s="105">
        <v>1.2999999999999999E-3</v>
      </c>
      <c r="G253" s="105">
        <v>632429.04339999997</v>
      </c>
      <c r="H253" s="105">
        <v>31641.0625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85819.981899999999</v>
      </c>
      <c r="C254" s="105">
        <v>164.13390000000001</v>
      </c>
      <c r="D254" s="105">
        <v>423.101</v>
      </c>
      <c r="E254" s="105">
        <v>0</v>
      </c>
      <c r="F254" s="105">
        <v>1.5E-3</v>
      </c>
      <c r="G254" s="105">
        <v>752599.16200000001</v>
      </c>
      <c r="H254" s="105">
        <v>37666.503700000001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75719.686799999996</v>
      </c>
      <c r="C255" s="105">
        <v>142.34909999999999</v>
      </c>
      <c r="D255" s="105">
        <v>361.20909999999998</v>
      </c>
      <c r="E255" s="105">
        <v>0</v>
      </c>
      <c r="F255" s="105">
        <v>1.2999999999999999E-3</v>
      </c>
      <c r="G255" s="105">
        <v>642485.21759999997</v>
      </c>
      <c r="H255" s="105">
        <v>33005.578699999998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73574.540099999998</v>
      </c>
      <c r="C256" s="105">
        <v>132.28829999999999</v>
      </c>
      <c r="D256" s="105">
        <v>321.42619999999999</v>
      </c>
      <c r="E256" s="105">
        <v>0</v>
      </c>
      <c r="F256" s="105">
        <v>1.1999999999999999E-3</v>
      </c>
      <c r="G256" s="105">
        <v>571666.44299999997</v>
      </c>
      <c r="H256" s="105">
        <v>31513.823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79400.145600000003</v>
      </c>
      <c r="C257" s="105">
        <v>136.09370000000001</v>
      </c>
      <c r="D257" s="105">
        <v>314.18369999999999</v>
      </c>
      <c r="E257" s="105">
        <v>0</v>
      </c>
      <c r="F257" s="105">
        <v>1.1999999999999999E-3</v>
      </c>
      <c r="G257" s="105">
        <v>558716.92870000005</v>
      </c>
      <c r="H257" s="105">
        <v>33393.156799999997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942035.61109999998</v>
      </c>
      <c r="C259" s="105">
        <v>1729.6421</v>
      </c>
      <c r="D259" s="105">
        <v>4291.2004999999999</v>
      </c>
      <c r="E259" s="105">
        <v>0</v>
      </c>
      <c r="F259" s="105">
        <v>1.5800000000000002E-2</v>
      </c>
      <c r="G259" s="106">
        <v>7632400</v>
      </c>
      <c r="H259" s="105">
        <v>406807.90299999999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69209.739700000006</v>
      </c>
      <c r="C260" s="105">
        <v>127.2092</v>
      </c>
      <c r="D260" s="105">
        <v>290.315</v>
      </c>
      <c r="E260" s="105">
        <v>0</v>
      </c>
      <c r="F260" s="105">
        <v>1.1000000000000001E-3</v>
      </c>
      <c r="G260" s="105">
        <v>516256.17050000001</v>
      </c>
      <c r="H260" s="105">
        <v>30385.9696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93663.104200000002</v>
      </c>
      <c r="C261" s="105">
        <v>179.21940000000001</v>
      </c>
      <c r="D261" s="105">
        <v>462.18610000000001</v>
      </c>
      <c r="E261" s="105">
        <v>0</v>
      </c>
      <c r="F261" s="105">
        <v>1.6999999999999999E-3</v>
      </c>
      <c r="G261" s="105">
        <v>822123.36250000005</v>
      </c>
      <c r="H261" s="105">
        <v>41116.7307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327638000000</v>
      </c>
      <c r="C264" s="105">
        <v>281848.16600000003</v>
      </c>
      <c r="D264" s="105" t="s">
        <v>770</v>
      </c>
      <c r="E264" s="105">
        <v>120876.129</v>
      </c>
      <c r="F264" s="105">
        <v>75091.737999999998</v>
      </c>
      <c r="G264" s="105">
        <v>21109.366000000002</v>
      </c>
      <c r="H264" s="105">
        <v>0</v>
      </c>
      <c r="I264" s="105">
        <v>62343.523999999998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2427.41</v>
      </c>
      <c r="R264" s="105">
        <v>0</v>
      </c>
      <c r="S264" s="105">
        <v>0</v>
      </c>
    </row>
    <row r="265" spans="1:19">
      <c r="A265" s="105" t="s">
        <v>597</v>
      </c>
      <c r="B265" s="106">
        <v>297668000000</v>
      </c>
      <c r="C265" s="105">
        <v>273322.636</v>
      </c>
      <c r="D265" s="105" t="s">
        <v>771</v>
      </c>
      <c r="E265" s="105">
        <v>120876.129</v>
      </c>
      <c r="F265" s="105">
        <v>75091.737999999998</v>
      </c>
      <c r="G265" s="105">
        <v>20140.397000000001</v>
      </c>
      <c r="H265" s="105">
        <v>0</v>
      </c>
      <c r="I265" s="105">
        <v>54821.188000000002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2393.1840000000002</v>
      </c>
      <c r="R265" s="105">
        <v>0</v>
      </c>
      <c r="S265" s="105">
        <v>0</v>
      </c>
    </row>
    <row r="266" spans="1:19">
      <c r="A266" s="105" t="s">
        <v>598</v>
      </c>
      <c r="B266" s="106">
        <v>352995000000</v>
      </c>
      <c r="C266" s="105">
        <v>325379.62300000002</v>
      </c>
      <c r="D266" s="105" t="s">
        <v>684</v>
      </c>
      <c r="E266" s="105">
        <v>120876.129</v>
      </c>
      <c r="F266" s="105">
        <v>73092.044999999998</v>
      </c>
      <c r="G266" s="105">
        <v>28383.201000000001</v>
      </c>
      <c r="H266" s="105">
        <v>0</v>
      </c>
      <c r="I266" s="105">
        <v>100462.08199999999</v>
      </c>
      <c r="J266" s="105">
        <v>0</v>
      </c>
      <c r="K266" s="105">
        <v>1.0999999999999999E-2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2566.1550000000002</v>
      </c>
      <c r="R266" s="105">
        <v>0</v>
      </c>
      <c r="S266" s="105">
        <v>0</v>
      </c>
    </row>
    <row r="267" spans="1:19">
      <c r="A267" s="105" t="s">
        <v>599</v>
      </c>
      <c r="B267" s="106">
        <v>356464000000</v>
      </c>
      <c r="C267" s="105">
        <v>370643.48800000001</v>
      </c>
      <c r="D267" s="105" t="s">
        <v>653</v>
      </c>
      <c r="E267" s="105">
        <v>120876.129</v>
      </c>
      <c r="F267" s="105">
        <v>75091.737999999998</v>
      </c>
      <c r="G267" s="105">
        <v>27422.999</v>
      </c>
      <c r="H267" s="105">
        <v>0</v>
      </c>
      <c r="I267" s="105">
        <v>144661.386</v>
      </c>
      <c r="J267" s="105">
        <v>0</v>
      </c>
      <c r="K267" s="105">
        <v>7.0000000000000001E-3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2591.2280000000001</v>
      </c>
      <c r="R267" s="105">
        <v>0</v>
      </c>
      <c r="S267" s="105">
        <v>0</v>
      </c>
    </row>
    <row r="268" spans="1:19">
      <c r="A268" s="105" t="s">
        <v>316</v>
      </c>
      <c r="B268" s="106">
        <v>420679000000</v>
      </c>
      <c r="C268" s="105">
        <v>433148.141</v>
      </c>
      <c r="D268" s="105" t="s">
        <v>729</v>
      </c>
      <c r="E268" s="105">
        <v>120876.129</v>
      </c>
      <c r="F268" s="105">
        <v>73092.044999999998</v>
      </c>
      <c r="G268" s="105">
        <v>36784.894</v>
      </c>
      <c r="H268" s="105">
        <v>0</v>
      </c>
      <c r="I268" s="105">
        <v>199739.57500000001</v>
      </c>
      <c r="J268" s="105">
        <v>0</v>
      </c>
      <c r="K268" s="105">
        <v>1.9E-2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2655.4789999999998</v>
      </c>
      <c r="R268" s="105">
        <v>0</v>
      </c>
      <c r="S268" s="105">
        <v>0</v>
      </c>
    </row>
    <row r="269" spans="1:19">
      <c r="A269" s="105" t="s">
        <v>600</v>
      </c>
      <c r="B269" s="106">
        <v>474029000000</v>
      </c>
      <c r="C269" s="105">
        <v>476381.59</v>
      </c>
      <c r="D269" s="105" t="s">
        <v>730</v>
      </c>
      <c r="E269" s="105">
        <v>120876.129</v>
      </c>
      <c r="F269" s="105">
        <v>73092.044999999998</v>
      </c>
      <c r="G269" s="105">
        <v>42485.186999999998</v>
      </c>
      <c r="H269" s="105">
        <v>0</v>
      </c>
      <c r="I269" s="105">
        <v>237211.83799999999</v>
      </c>
      <c r="J269" s="105">
        <v>0</v>
      </c>
      <c r="K269" s="105">
        <v>8.9999999999999993E-3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2716.3829999999998</v>
      </c>
      <c r="R269" s="105">
        <v>0</v>
      </c>
      <c r="S269" s="105">
        <v>0</v>
      </c>
    </row>
    <row r="270" spans="1:19">
      <c r="A270" s="105" t="s">
        <v>601</v>
      </c>
      <c r="B270" s="106">
        <v>350483000000</v>
      </c>
      <c r="C270" s="105">
        <v>377925.1</v>
      </c>
      <c r="D270" s="105" t="s">
        <v>772</v>
      </c>
      <c r="E270" s="105">
        <v>67153.404999999999</v>
      </c>
      <c r="F270" s="105">
        <v>40636.785000000003</v>
      </c>
      <c r="G270" s="105">
        <v>28413.992999999999</v>
      </c>
      <c r="H270" s="105">
        <v>0</v>
      </c>
      <c r="I270" s="105">
        <v>239117.125</v>
      </c>
      <c r="J270" s="105">
        <v>0</v>
      </c>
      <c r="K270" s="105">
        <v>0.01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2603.7820000000002</v>
      </c>
      <c r="R270" s="105">
        <v>0</v>
      </c>
      <c r="S270" s="105">
        <v>0</v>
      </c>
    </row>
    <row r="271" spans="1:19">
      <c r="A271" s="105" t="s">
        <v>602</v>
      </c>
      <c r="B271" s="106">
        <v>364653000000</v>
      </c>
      <c r="C271" s="105">
        <v>348641.41499999998</v>
      </c>
      <c r="D271" s="105" t="s">
        <v>685</v>
      </c>
      <c r="E271" s="105">
        <v>67153.404999999999</v>
      </c>
      <c r="F271" s="105">
        <v>41836.601000000002</v>
      </c>
      <c r="G271" s="105">
        <v>23720.761999999999</v>
      </c>
      <c r="H271" s="105">
        <v>0</v>
      </c>
      <c r="I271" s="105">
        <v>213357.79300000001</v>
      </c>
      <c r="J271" s="105">
        <v>0</v>
      </c>
      <c r="K271" s="105">
        <v>4.0000000000000001E-3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2572.8510000000001</v>
      </c>
      <c r="R271" s="105">
        <v>0</v>
      </c>
      <c r="S271" s="105">
        <v>0</v>
      </c>
    </row>
    <row r="272" spans="1:19">
      <c r="A272" s="105" t="s">
        <v>603</v>
      </c>
      <c r="B272" s="106">
        <v>433942000000</v>
      </c>
      <c r="C272" s="105">
        <v>466429.16899999999</v>
      </c>
      <c r="D272" s="105" t="s">
        <v>807</v>
      </c>
      <c r="E272" s="105">
        <v>120876.129</v>
      </c>
      <c r="F272" s="105">
        <v>75091.737999999998</v>
      </c>
      <c r="G272" s="105">
        <v>40079.694000000003</v>
      </c>
      <c r="H272" s="105">
        <v>0</v>
      </c>
      <c r="I272" s="105">
        <v>227724.38800000001</v>
      </c>
      <c r="J272" s="105">
        <v>0</v>
      </c>
      <c r="K272" s="105">
        <v>1.4E-2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2657.2060000000001</v>
      </c>
      <c r="R272" s="105">
        <v>0</v>
      </c>
      <c r="S272" s="105">
        <v>0</v>
      </c>
    </row>
    <row r="273" spans="1:19">
      <c r="A273" s="105" t="s">
        <v>604</v>
      </c>
      <c r="B273" s="106">
        <v>370451000000</v>
      </c>
      <c r="C273" s="105">
        <v>380585.21899999998</v>
      </c>
      <c r="D273" s="105" t="s">
        <v>640</v>
      </c>
      <c r="E273" s="105">
        <v>120876.129</v>
      </c>
      <c r="F273" s="105">
        <v>73092.044999999998</v>
      </c>
      <c r="G273" s="105">
        <v>26099.778999999999</v>
      </c>
      <c r="H273" s="105">
        <v>0</v>
      </c>
      <c r="I273" s="105">
        <v>157920.95300000001</v>
      </c>
      <c r="J273" s="105">
        <v>0</v>
      </c>
      <c r="K273" s="105">
        <v>1.4999999999999999E-2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2596.2979999999998</v>
      </c>
      <c r="R273" s="105">
        <v>0</v>
      </c>
      <c r="S273" s="105">
        <v>0</v>
      </c>
    </row>
    <row r="274" spans="1:19">
      <c r="A274" s="105" t="s">
        <v>605</v>
      </c>
      <c r="B274" s="106">
        <v>329617000000</v>
      </c>
      <c r="C274" s="105">
        <v>299239.78399999999</v>
      </c>
      <c r="D274" s="105" t="s">
        <v>731</v>
      </c>
      <c r="E274" s="105">
        <v>120876.129</v>
      </c>
      <c r="F274" s="105">
        <v>75091.737999999998</v>
      </c>
      <c r="G274" s="105">
        <v>19065.112000000001</v>
      </c>
      <c r="H274" s="105">
        <v>0</v>
      </c>
      <c r="I274" s="105">
        <v>81684.444000000003</v>
      </c>
      <c r="J274" s="105">
        <v>0</v>
      </c>
      <c r="K274" s="105">
        <v>8.0000000000000002E-3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2522.3530000000001</v>
      </c>
      <c r="R274" s="105">
        <v>0</v>
      </c>
      <c r="S274" s="105">
        <v>0</v>
      </c>
    </row>
    <row r="275" spans="1:19">
      <c r="A275" s="105" t="s">
        <v>606</v>
      </c>
      <c r="B275" s="106">
        <v>322151000000</v>
      </c>
      <c r="C275" s="105">
        <v>269834.217</v>
      </c>
      <c r="D275" s="105" t="s">
        <v>808</v>
      </c>
      <c r="E275" s="105">
        <v>120876.129</v>
      </c>
      <c r="F275" s="105">
        <v>75091.737999999998</v>
      </c>
      <c r="G275" s="105">
        <v>17702.55</v>
      </c>
      <c r="H275" s="105">
        <v>0</v>
      </c>
      <c r="I275" s="105">
        <v>53734.739000000001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2429.0610000000001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4400770000000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297668000000</v>
      </c>
      <c r="C278" s="105">
        <v>269834.217</v>
      </c>
      <c r="D278" s="105"/>
      <c r="E278" s="105">
        <v>67153.404999999999</v>
      </c>
      <c r="F278" s="105">
        <v>40636.785000000003</v>
      </c>
      <c r="G278" s="105">
        <v>17702.55</v>
      </c>
      <c r="H278" s="105">
        <v>0</v>
      </c>
      <c r="I278" s="105">
        <v>53734.739000000001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2393.1840000000002</v>
      </c>
      <c r="R278" s="105">
        <v>0</v>
      </c>
      <c r="S278" s="105">
        <v>0</v>
      </c>
    </row>
    <row r="279" spans="1:19">
      <c r="A279" s="105" t="s">
        <v>609</v>
      </c>
      <c r="B279" s="106">
        <v>474029000000</v>
      </c>
      <c r="C279" s="105">
        <v>476381.59</v>
      </c>
      <c r="D279" s="105"/>
      <c r="E279" s="105">
        <v>120876.129</v>
      </c>
      <c r="F279" s="105">
        <v>75091.737999999998</v>
      </c>
      <c r="G279" s="105">
        <v>42485.186999999998</v>
      </c>
      <c r="H279" s="105">
        <v>0</v>
      </c>
      <c r="I279" s="105">
        <v>239117.125</v>
      </c>
      <c r="J279" s="105">
        <v>0</v>
      </c>
      <c r="K279" s="105">
        <v>1.9E-2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2716.3829999999998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118986.1</v>
      </c>
      <c r="C282" s="105">
        <v>16433.45</v>
      </c>
      <c r="D282" s="105">
        <v>0</v>
      </c>
      <c r="E282" s="105">
        <v>135419.54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17.32</v>
      </c>
      <c r="C283" s="105">
        <v>2.39</v>
      </c>
      <c r="D283" s="105">
        <v>0</v>
      </c>
      <c r="E283" s="105">
        <v>19.71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17.32</v>
      </c>
      <c r="C284" s="105">
        <v>2.39</v>
      </c>
      <c r="D284" s="105">
        <v>0</v>
      </c>
      <c r="E284" s="105">
        <v>19.71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  <row r="295" spans="1:7">
      <c r="A295" s="103"/>
      <c r="B295" s="103"/>
      <c r="C295" s="103"/>
      <c r="D295" s="103"/>
      <c r="E295" s="103"/>
      <c r="F295" s="103"/>
      <c r="G295" s="10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2"/>
  <dimension ref="A1:S294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4695.3900000000003</v>
      </c>
      <c r="C2" s="105">
        <v>683.36</v>
      </c>
      <c r="D2" s="105">
        <v>683.36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4695.3900000000003</v>
      </c>
      <c r="C3" s="105">
        <v>683.36</v>
      </c>
      <c r="D3" s="105">
        <v>683.36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13147.1</v>
      </c>
      <c r="C4" s="105">
        <v>1913.42</v>
      </c>
      <c r="D4" s="105">
        <v>1913.42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13147.1</v>
      </c>
      <c r="C5" s="105">
        <v>1913.42</v>
      </c>
      <c r="D5" s="105">
        <v>1913.42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345.72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542.1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123.66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185.13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0.33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111.47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71.540000000000006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4003.86</v>
      </c>
      <c r="C28" s="105">
        <v>691.53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1.306</v>
      </c>
      <c r="E61" s="105">
        <v>1.623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0.56899999999999995</v>
      </c>
      <c r="E63" s="105">
        <v>0.63700000000000001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1.306</v>
      </c>
      <c r="E64" s="105">
        <v>1.623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1.306</v>
      </c>
      <c r="E65" s="105">
        <v>1.623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0.56899999999999995</v>
      </c>
      <c r="E67" s="105">
        <v>0.63700000000000001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1.306</v>
      </c>
      <c r="E68" s="105">
        <v>1.623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0.56899999999999995</v>
      </c>
      <c r="E70" s="105">
        <v>0.63700000000000001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1.306</v>
      </c>
      <c r="E71" s="105">
        <v>1.623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1.306</v>
      </c>
      <c r="E72" s="105">
        <v>1.623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0.56899999999999995</v>
      </c>
      <c r="E74" s="105">
        <v>0.63700000000000001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1.306</v>
      </c>
      <c r="E75" s="105">
        <v>1.623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1.306</v>
      </c>
      <c r="E76" s="105">
        <v>1.623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0.56899999999999995</v>
      </c>
      <c r="E78" s="105">
        <v>0.63700000000000001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1.306</v>
      </c>
      <c r="E79" s="105">
        <v>1.623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1.306</v>
      </c>
      <c r="E80" s="105">
        <v>1.623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0.56899999999999995</v>
      </c>
      <c r="E82" s="105">
        <v>0.63700000000000001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1.306</v>
      </c>
      <c r="E83" s="105">
        <v>1.623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1.306</v>
      </c>
      <c r="E84" s="105">
        <v>1.623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0.56899999999999995</v>
      </c>
      <c r="E86" s="105">
        <v>0.63700000000000001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1.306</v>
      </c>
      <c r="E87" s="105">
        <v>1.623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1.306</v>
      </c>
      <c r="E88" s="105">
        <v>1.623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0.56899999999999995</v>
      </c>
      <c r="E90" s="105">
        <v>0.63700000000000001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1.306</v>
      </c>
      <c r="E91" s="105">
        <v>1.623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1.306</v>
      </c>
      <c r="E92" s="105">
        <v>1.623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0.56899999999999995</v>
      </c>
      <c r="E94" s="105">
        <v>0.63700000000000001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1.306</v>
      </c>
      <c r="E95" s="105">
        <v>1.623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0.56899999999999995</v>
      </c>
      <c r="E97" s="105">
        <v>0.63700000000000001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1.306</v>
      </c>
      <c r="E98" s="105">
        <v>1.623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0.56899999999999995</v>
      </c>
      <c r="E100" s="105">
        <v>0.63700000000000001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1.306</v>
      </c>
      <c r="E101" s="105">
        <v>1.623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0.56899999999999995</v>
      </c>
      <c r="E103" s="105">
        <v>0.63700000000000001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1.306</v>
      </c>
      <c r="E104" s="105">
        <v>1.623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0.56899999999999995</v>
      </c>
      <c r="E106" s="105">
        <v>0.63700000000000001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1.306</v>
      </c>
      <c r="E107" s="105">
        <v>1.623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0.56899999999999995</v>
      </c>
      <c r="E109" s="105">
        <v>0.63700000000000001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1.306</v>
      </c>
      <c r="E110" s="105">
        <v>1.623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1.306</v>
      </c>
      <c r="E111" s="105">
        <v>1.623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0.56899999999999995</v>
      </c>
      <c r="E113" s="105">
        <v>0.63700000000000001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1.306</v>
      </c>
      <c r="E114" s="105">
        <v>1.623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0.56899999999999995</v>
      </c>
      <c r="E116" s="105">
        <v>0.63700000000000001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1.306</v>
      </c>
      <c r="E117" s="105">
        <v>1.623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0.56899999999999995</v>
      </c>
      <c r="E119" s="105">
        <v>0.63700000000000001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0.56899999999999995</v>
      </c>
      <c r="E121" s="105">
        <v>0.63700000000000001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1.306</v>
      </c>
      <c r="E122" s="105">
        <v>1.623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0.56899999999999995</v>
      </c>
      <c r="E124" s="105">
        <v>0.63700000000000001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1.306</v>
      </c>
      <c r="E125" s="105">
        <v>1.623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0.56899999999999995</v>
      </c>
      <c r="E127" s="105">
        <v>0.63700000000000001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1.306</v>
      </c>
      <c r="E128" s="105">
        <v>1.623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0.56899999999999995</v>
      </c>
      <c r="E130" s="105">
        <v>0.63700000000000001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1.306</v>
      </c>
      <c r="E131" s="105">
        <v>1.623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0.56899999999999995</v>
      </c>
      <c r="E133" s="105">
        <v>0.63700000000000001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1.306</v>
      </c>
      <c r="E134" s="105">
        <v>1.623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0.56899999999999995</v>
      </c>
      <c r="E136" s="105">
        <v>0.63700000000000001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1.306</v>
      </c>
      <c r="E137" s="105">
        <v>1.623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0.56899999999999995</v>
      </c>
      <c r="E139" s="105">
        <v>0.63700000000000001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1.306</v>
      </c>
      <c r="E140" s="105">
        <v>1.623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1.306</v>
      </c>
      <c r="E141" s="105">
        <v>1.623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0.56899999999999995</v>
      </c>
      <c r="E143" s="105">
        <v>0.63700000000000001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473775.35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20154.61</v>
      </c>
      <c r="D187" s="105">
        <v>13626.19</v>
      </c>
      <c r="E187" s="105">
        <v>6528.42</v>
      </c>
      <c r="F187" s="105">
        <v>0.68</v>
      </c>
      <c r="G187" s="105">
        <v>3.31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29645.86</v>
      </c>
      <c r="D188" s="105">
        <v>20043.07</v>
      </c>
      <c r="E188" s="105">
        <v>9602.7900000000009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157494.35</v>
      </c>
      <c r="D190" s="105">
        <v>119608.85</v>
      </c>
      <c r="E190" s="105">
        <v>37885.5</v>
      </c>
      <c r="F190" s="105">
        <v>0.76</v>
      </c>
      <c r="G190" s="105">
        <v>3.68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162157.07999999999</v>
      </c>
      <c r="D191" s="105">
        <v>121247.03999999999</v>
      </c>
      <c r="E191" s="105">
        <v>40910.04</v>
      </c>
      <c r="F191" s="105">
        <v>0.75</v>
      </c>
      <c r="G191" s="105">
        <v>3.62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126441.54</v>
      </c>
      <c r="D192" s="105">
        <v>93460.36</v>
      </c>
      <c r="E192" s="105">
        <v>32981.18</v>
      </c>
      <c r="F192" s="105">
        <v>0.74</v>
      </c>
      <c r="G192" s="105">
        <v>3.58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130783.74</v>
      </c>
      <c r="D193" s="105">
        <v>97980.59</v>
      </c>
      <c r="E193" s="105">
        <v>32803.15</v>
      </c>
      <c r="F193" s="105">
        <v>0.75</v>
      </c>
      <c r="G193" s="105">
        <v>3.63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11247.1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8616.83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12117.51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11962.33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11975.83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10712.41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10722.29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10865.73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10033.950000000001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9973.81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10063.01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20226.740000000002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10477.52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22097.41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6547.55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35822.97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35014.449999999997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35148.31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22530.99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22570.7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15549.88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24713.25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32681.119999999999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45957.58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91250.81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24323.02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28789.64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21842.27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23327.09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0.54</v>
      </c>
      <c r="D230" s="105">
        <v>622</v>
      </c>
      <c r="E230" s="105">
        <v>0.81</v>
      </c>
      <c r="F230" s="105">
        <v>941.41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1.19</v>
      </c>
      <c r="F231" s="105">
        <v>1360.01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1109.6500000000001</v>
      </c>
      <c r="E233" s="105">
        <v>8.5</v>
      </c>
      <c r="F233" s="105">
        <v>15945.23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1109.6500000000001</v>
      </c>
      <c r="E234" s="105">
        <v>8.44</v>
      </c>
      <c r="F234" s="105">
        <v>15830.73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6.4</v>
      </c>
      <c r="F235" s="105">
        <v>12010.54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6.84</v>
      </c>
      <c r="F236" s="105">
        <v>12827.01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2608.81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33364.358999999997</v>
      </c>
      <c r="C246" s="105">
        <v>28.818100000000001</v>
      </c>
      <c r="D246" s="105">
        <v>263.61090000000002</v>
      </c>
      <c r="E246" s="105">
        <v>0</v>
      </c>
      <c r="F246" s="105">
        <v>1E-4</v>
      </c>
      <c r="G246" s="106">
        <v>1590430</v>
      </c>
      <c r="H246" s="105">
        <v>12351.727199999999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29747.0831</v>
      </c>
      <c r="C247" s="105">
        <v>25.680800000000001</v>
      </c>
      <c r="D247" s="105">
        <v>237.3552</v>
      </c>
      <c r="E247" s="105">
        <v>0</v>
      </c>
      <c r="F247" s="105">
        <v>1E-4</v>
      </c>
      <c r="G247" s="106">
        <v>1432030</v>
      </c>
      <c r="H247" s="105">
        <v>11019.6767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34436.099600000001</v>
      </c>
      <c r="C248" s="105">
        <v>29.6999</v>
      </c>
      <c r="D248" s="105">
        <v>279.93729999999999</v>
      </c>
      <c r="E248" s="105">
        <v>0</v>
      </c>
      <c r="F248" s="105">
        <v>1E-4</v>
      </c>
      <c r="G248" s="106">
        <v>1688960</v>
      </c>
      <c r="H248" s="105">
        <v>12772.4696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31341.197400000001</v>
      </c>
      <c r="C249" s="105">
        <v>26.9787</v>
      </c>
      <c r="D249" s="105">
        <v>264.08530000000002</v>
      </c>
      <c r="E249" s="105">
        <v>0</v>
      </c>
      <c r="F249" s="105">
        <v>1E-4</v>
      </c>
      <c r="G249" s="106">
        <v>1593360</v>
      </c>
      <c r="H249" s="105">
        <v>11652.955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34140.066899999998</v>
      </c>
      <c r="C250" s="105">
        <v>29.351700000000001</v>
      </c>
      <c r="D250" s="105">
        <v>294.1601</v>
      </c>
      <c r="E250" s="105">
        <v>0</v>
      </c>
      <c r="F250" s="105">
        <v>1E-4</v>
      </c>
      <c r="G250" s="106">
        <v>1774840</v>
      </c>
      <c r="H250" s="105">
        <v>12713.405500000001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34226.714599999999</v>
      </c>
      <c r="C251" s="105">
        <v>29.405100000000001</v>
      </c>
      <c r="D251" s="105">
        <v>298.68040000000002</v>
      </c>
      <c r="E251" s="105">
        <v>0</v>
      </c>
      <c r="F251" s="105">
        <v>1E-4</v>
      </c>
      <c r="G251" s="106">
        <v>1802120</v>
      </c>
      <c r="H251" s="105">
        <v>12757.185600000001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24361.5036</v>
      </c>
      <c r="C252" s="105">
        <v>20.917400000000001</v>
      </c>
      <c r="D252" s="105">
        <v>214.77539999999999</v>
      </c>
      <c r="E252" s="105">
        <v>0</v>
      </c>
      <c r="F252" s="105">
        <v>1E-4</v>
      </c>
      <c r="G252" s="106">
        <v>1295880</v>
      </c>
      <c r="H252" s="105">
        <v>9086.8284999999996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26956.8498</v>
      </c>
      <c r="C253" s="105">
        <v>23.142900000000001</v>
      </c>
      <c r="D253" s="105">
        <v>238.18639999999999</v>
      </c>
      <c r="E253" s="105">
        <v>0</v>
      </c>
      <c r="F253" s="105">
        <v>1E-4</v>
      </c>
      <c r="G253" s="106">
        <v>1437140</v>
      </c>
      <c r="H253" s="105">
        <v>10056.5083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34356.288800000002</v>
      </c>
      <c r="C254" s="105">
        <v>29.4893</v>
      </c>
      <c r="D254" s="105">
        <v>304.65559999999999</v>
      </c>
      <c r="E254" s="105">
        <v>0</v>
      </c>
      <c r="F254" s="105">
        <v>1E-4</v>
      </c>
      <c r="G254" s="106">
        <v>1838190</v>
      </c>
      <c r="H254" s="105">
        <v>12820.261399999999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34450.809500000003</v>
      </c>
      <c r="C255" s="105">
        <v>29.596699999999998</v>
      </c>
      <c r="D255" s="105">
        <v>300.78820000000002</v>
      </c>
      <c r="E255" s="105">
        <v>0</v>
      </c>
      <c r="F255" s="105">
        <v>1E-4</v>
      </c>
      <c r="G255" s="106">
        <v>1814840</v>
      </c>
      <c r="H255" s="105">
        <v>12841.175999999999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33072.209600000002</v>
      </c>
      <c r="C256" s="105">
        <v>28.478400000000001</v>
      </c>
      <c r="D256" s="105">
        <v>276.93819999999999</v>
      </c>
      <c r="E256" s="105">
        <v>0</v>
      </c>
      <c r="F256" s="105">
        <v>1E-4</v>
      </c>
      <c r="G256" s="106">
        <v>1670900</v>
      </c>
      <c r="H256" s="105">
        <v>12291.2749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32590.131700000002</v>
      </c>
      <c r="C257" s="105">
        <v>28.116800000000001</v>
      </c>
      <c r="D257" s="105">
        <v>263.33199999999999</v>
      </c>
      <c r="E257" s="105">
        <v>0</v>
      </c>
      <c r="F257" s="105">
        <v>1E-4</v>
      </c>
      <c r="G257" s="106">
        <v>1588770</v>
      </c>
      <c r="H257" s="105">
        <v>12082.9148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5">
        <v>383043.3137</v>
      </c>
      <c r="C259" s="105">
        <v>329.67570000000001</v>
      </c>
      <c r="D259" s="105">
        <v>3236.5050000000001</v>
      </c>
      <c r="E259" s="105">
        <v>0</v>
      </c>
      <c r="F259" s="105">
        <v>1.5E-3</v>
      </c>
      <c r="G259" s="106">
        <v>19527400</v>
      </c>
      <c r="H259" s="105">
        <v>142446.38370000001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24361.5036</v>
      </c>
      <c r="C260" s="105">
        <v>20.917400000000001</v>
      </c>
      <c r="D260" s="105">
        <v>214.77539999999999</v>
      </c>
      <c r="E260" s="105">
        <v>0</v>
      </c>
      <c r="F260" s="105">
        <v>1E-4</v>
      </c>
      <c r="G260" s="106">
        <v>1295880</v>
      </c>
      <c r="H260" s="105">
        <v>9086.8284999999996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34450.809500000003</v>
      </c>
      <c r="C261" s="105">
        <v>29.6999</v>
      </c>
      <c r="D261" s="105">
        <v>304.65559999999999</v>
      </c>
      <c r="E261" s="105">
        <v>0</v>
      </c>
      <c r="F261" s="105">
        <v>1E-4</v>
      </c>
      <c r="G261" s="106">
        <v>1838190</v>
      </c>
      <c r="H261" s="105">
        <v>12841.175999999999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326098000000</v>
      </c>
      <c r="C264" s="105">
        <v>325947.44099999999</v>
      </c>
      <c r="D264" s="105" t="s">
        <v>641</v>
      </c>
      <c r="E264" s="105">
        <v>120876.129</v>
      </c>
      <c r="F264" s="105">
        <v>79091.122000000003</v>
      </c>
      <c r="G264" s="105">
        <v>25516.037</v>
      </c>
      <c r="H264" s="105">
        <v>0</v>
      </c>
      <c r="I264" s="105">
        <v>97892.657000000007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2571.4949999999999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293620000000</v>
      </c>
      <c r="C265" s="105">
        <v>318906.95400000003</v>
      </c>
      <c r="D265" s="105" t="s">
        <v>642</v>
      </c>
      <c r="E265" s="105">
        <v>120876.129</v>
      </c>
      <c r="F265" s="105">
        <v>79091.122000000003</v>
      </c>
      <c r="G265" s="105">
        <v>24826.891</v>
      </c>
      <c r="H265" s="105">
        <v>0</v>
      </c>
      <c r="I265" s="105">
        <v>91055.97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3056.8409999999999</v>
      </c>
      <c r="R265" s="105">
        <v>0</v>
      </c>
      <c r="S265" s="105">
        <v>0</v>
      </c>
    </row>
    <row r="266" spans="1:19">
      <c r="A266" s="105" t="s">
        <v>598</v>
      </c>
      <c r="B266" s="106">
        <v>346300000000</v>
      </c>
      <c r="C266" s="105">
        <v>315772.59999999998</v>
      </c>
      <c r="D266" s="105" t="s">
        <v>773</v>
      </c>
      <c r="E266" s="105">
        <v>120876.129</v>
      </c>
      <c r="F266" s="105">
        <v>75091.737999999998</v>
      </c>
      <c r="G266" s="105">
        <v>30428.232</v>
      </c>
      <c r="H266" s="105">
        <v>0</v>
      </c>
      <c r="I266" s="105">
        <v>86819.892999999996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2556.6089999999999</v>
      </c>
      <c r="R266" s="105">
        <v>0</v>
      </c>
      <c r="S266" s="105">
        <v>0</v>
      </c>
    </row>
    <row r="267" spans="1:19">
      <c r="A267" s="105" t="s">
        <v>599</v>
      </c>
      <c r="B267" s="106">
        <v>326698000000</v>
      </c>
      <c r="C267" s="105">
        <v>331595.36900000001</v>
      </c>
      <c r="D267" s="105" t="s">
        <v>774</v>
      </c>
      <c r="E267" s="105">
        <v>120876.129</v>
      </c>
      <c r="F267" s="105">
        <v>75091.737999999998</v>
      </c>
      <c r="G267" s="105">
        <v>25335.279999999999</v>
      </c>
      <c r="H267" s="105">
        <v>0</v>
      </c>
      <c r="I267" s="105">
        <v>107757.302</v>
      </c>
      <c r="J267" s="105">
        <v>0</v>
      </c>
      <c r="K267" s="105">
        <v>4.0000000000000001E-3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2534.9169999999999</v>
      </c>
      <c r="R267" s="105">
        <v>0</v>
      </c>
      <c r="S267" s="105">
        <v>0</v>
      </c>
    </row>
    <row r="268" spans="1:19">
      <c r="A268" s="105" t="s">
        <v>316</v>
      </c>
      <c r="B268" s="106">
        <v>363908000000</v>
      </c>
      <c r="C268" s="105">
        <v>351633.35600000003</v>
      </c>
      <c r="D268" s="105" t="s">
        <v>809</v>
      </c>
      <c r="E268" s="105">
        <v>120876.129</v>
      </c>
      <c r="F268" s="105">
        <v>79091.122000000003</v>
      </c>
      <c r="G268" s="105">
        <v>20859.846000000001</v>
      </c>
      <c r="H268" s="105">
        <v>0</v>
      </c>
      <c r="I268" s="105">
        <v>128251.285</v>
      </c>
      <c r="J268" s="105">
        <v>0</v>
      </c>
      <c r="K268" s="105">
        <v>2.4E-2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2554.9499999999998</v>
      </c>
      <c r="R268" s="105">
        <v>0</v>
      </c>
      <c r="S268" s="105">
        <v>0</v>
      </c>
    </row>
    <row r="269" spans="1:19">
      <c r="A269" s="105" t="s">
        <v>600</v>
      </c>
      <c r="B269" s="106">
        <v>369503000000</v>
      </c>
      <c r="C269" s="105">
        <v>350934.81400000001</v>
      </c>
      <c r="D269" s="105" t="s">
        <v>732</v>
      </c>
      <c r="E269" s="105">
        <v>120876.129</v>
      </c>
      <c r="F269" s="105">
        <v>75091.737999999998</v>
      </c>
      <c r="G269" s="105">
        <v>26037.434000000001</v>
      </c>
      <c r="H269" s="105">
        <v>0</v>
      </c>
      <c r="I269" s="105">
        <v>126371.799</v>
      </c>
      <c r="J269" s="105">
        <v>0</v>
      </c>
      <c r="K269" s="105">
        <v>8.0000000000000002E-3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2557.7060000000001</v>
      </c>
      <c r="R269" s="105">
        <v>0</v>
      </c>
      <c r="S269" s="105">
        <v>0</v>
      </c>
    </row>
    <row r="270" spans="1:19">
      <c r="A270" s="105" t="s">
        <v>601</v>
      </c>
      <c r="B270" s="106">
        <v>265704000000</v>
      </c>
      <c r="C270" s="105">
        <v>231174.30300000001</v>
      </c>
      <c r="D270" s="105" t="s">
        <v>775</v>
      </c>
      <c r="E270" s="105">
        <v>67153.404999999999</v>
      </c>
      <c r="F270" s="105">
        <v>41836.601000000002</v>
      </c>
      <c r="G270" s="105">
        <v>16274.804</v>
      </c>
      <c r="H270" s="105">
        <v>0</v>
      </c>
      <c r="I270" s="105">
        <v>103481.045</v>
      </c>
      <c r="J270" s="105">
        <v>0</v>
      </c>
      <c r="K270" s="105">
        <v>1.9E-2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2428.4290000000001</v>
      </c>
      <c r="R270" s="105">
        <v>0</v>
      </c>
      <c r="S270" s="105">
        <v>0</v>
      </c>
    </row>
    <row r="271" spans="1:19">
      <c r="A271" s="105" t="s">
        <v>602</v>
      </c>
      <c r="B271" s="106">
        <v>294667000000</v>
      </c>
      <c r="C271" s="105">
        <v>259354.72099999999</v>
      </c>
      <c r="D271" s="105" t="s">
        <v>810</v>
      </c>
      <c r="E271" s="105">
        <v>67153.404999999999</v>
      </c>
      <c r="F271" s="105">
        <v>41836.601000000002</v>
      </c>
      <c r="G271" s="105">
        <v>19153.269</v>
      </c>
      <c r="H271" s="105">
        <v>0</v>
      </c>
      <c r="I271" s="105">
        <v>128718.558</v>
      </c>
      <c r="J271" s="105">
        <v>0</v>
      </c>
      <c r="K271" s="105">
        <v>1.7000000000000001E-2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2492.8719999999998</v>
      </c>
      <c r="R271" s="105">
        <v>0</v>
      </c>
      <c r="S271" s="105">
        <v>0</v>
      </c>
    </row>
    <row r="272" spans="1:19">
      <c r="A272" s="105" t="s">
        <v>603</v>
      </c>
      <c r="B272" s="106">
        <v>376898000000</v>
      </c>
      <c r="C272" s="105">
        <v>396435.39899999998</v>
      </c>
      <c r="D272" s="105" t="s">
        <v>733</v>
      </c>
      <c r="E272" s="105">
        <v>120876.129</v>
      </c>
      <c r="F272" s="105">
        <v>73092.044999999998</v>
      </c>
      <c r="G272" s="105">
        <v>44609.752</v>
      </c>
      <c r="H272" s="105">
        <v>0</v>
      </c>
      <c r="I272" s="105">
        <v>155240.09299999999</v>
      </c>
      <c r="J272" s="105">
        <v>0</v>
      </c>
      <c r="K272" s="105">
        <v>2E-3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2617.3780000000002</v>
      </c>
      <c r="R272" s="105">
        <v>0</v>
      </c>
      <c r="S272" s="105">
        <v>0</v>
      </c>
    </row>
    <row r="273" spans="1:19">
      <c r="A273" s="105" t="s">
        <v>604</v>
      </c>
      <c r="B273" s="106">
        <v>372110000000</v>
      </c>
      <c r="C273" s="105">
        <v>365808.12199999997</v>
      </c>
      <c r="D273" s="105" t="s">
        <v>777</v>
      </c>
      <c r="E273" s="105">
        <v>120876.129</v>
      </c>
      <c r="F273" s="105">
        <v>75091.737999999998</v>
      </c>
      <c r="G273" s="105">
        <v>39395.925999999999</v>
      </c>
      <c r="H273" s="105">
        <v>0</v>
      </c>
      <c r="I273" s="105">
        <v>127863.827</v>
      </c>
      <c r="J273" s="105">
        <v>0</v>
      </c>
      <c r="K273" s="105">
        <v>7.0000000000000001E-3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2580.4960000000001</v>
      </c>
      <c r="R273" s="105">
        <v>0</v>
      </c>
      <c r="S273" s="105">
        <v>0</v>
      </c>
    </row>
    <row r="274" spans="1:19">
      <c r="A274" s="105" t="s">
        <v>605</v>
      </c>
      <c r="B274" s="106">
        <v>342597000000</v>
      </c>
      <c r="C274" s="105">
        <v>339168.90100000001</v>
      </c>
      <c r="D274" s="105" t="s">
        <v>643</v>
      </c>
      <c r="E274" s="105">
        <v>120876.129</v>
      </c>
      <c r="F274" s="105">
        <v>79091.122000000003</v>
      </c>
      <c r="G274" s="105">
        <v>29167.134999999998</v>
      </c>
      <c r="H274" s="105">
        <v>0</v>
      </c>
      <c r="I274" s="105">
        <v>107435.26700000001</v>
      </c>
      <c r="J274" s="105">
        <v>0</v>
      </c>
      <c r="K274" s="105">
        <v>1.4E-2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2599.2330000000002</v>
      </c>
      <c r="R274" s="105">
        <v>0</v>
      </c>
      <c r="S274" s="105">
        <v>0</v>
      </c>
    </row>
    <row r="275" spans="1:19">
      <c r="A275" s="105" t="s">
        <v>606</v>
      </c>
      <c r="B275" s="106">
        <v>325757000000</v>
      </c>
      <c r="C275" s="105">
        <v>334508.48200000002</v>
      </c>
      <c r="D275" s="105" t="s">
        <v>644</v>
      </c>
      <c r="E275" s="105">
        <v>120876.129</v>
      </c>
      <c r="F275" s="105">
        <v>79091.122000000003</v>
      </c>
      <c r="G275" s="105">
        <v>27476.690999999999</v>
      </c>
      <c r="H275" s="105">
        <v>0</v>
      </c>
      <c r="I275" s="105">
        <v>104483.784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2580.7550000000001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4003860000000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265704000000</v>
      </c>
      <c r="C278" s="105">
        <v>231174.30300000001</v>
      </c>
      <c r="D278" s="105"/>
      <c r="E278" s="105">
        <v>67153.404999999999</v>
      </c>
      <c r="F278" s="105">
        <v>41836.601000000002</v>
      </c>
      <c r="G278" s="105">
        <v>16274.804</v>
      </c>
      <c r="H278" s="105">
        <v>0</v>
      </c>
      <c r="I278" s="105">
        <v>86819.892999999996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2428.4290000000001</v>
      </c>
      <c r="R278" s="105">
        <v>0</v>
      </c>
      <c r="S278" s="105">
        <v>0</v>
      </c>
    </row>
    <row r="279" spans="1:19">
      <c r="A279" s="105" t="s">
        <v>609</v>
      </c>
      <c r="B279" s="106">
        <v>376898000000</v>
      </c>
      <c r="C279" s="105">
        <v>396435.39899999998</v>
      </c>
      <c r="D279" s="105"/>
      <c r="E279" s="105">
        <v>120876.129</v>
      </c>
      <c r="F279" s="105">
        <v>79091.122000000003</v>
      </c>
      <c r="G279" s="105">
        <v>44609.752</v>
      </c>
      <c r="H279" s="105">
        <v>0</v>
      </c>
      <c r="I279" s="105">
        <v>155240.09299999999</v>
      </c>
      <c r="J279" s="105">
        <v>0</v>
      </c>
      <c r="K279" s="105">
        <v>2.4E-2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3056.8409999999999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145127.72</v>
      </c>
      <c r="C282" s="105">
        <v>5877.26</v>
      </c>
      <c r="D282" s="105">
        <v>0</v>
      </c>
      <c r="E282" s="105">
        <v>151004.98000000001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21.12</v>
      </c>
      <c r="C283" s="105">
        <v>0.86</v>
      </c>
      <c r="D283" s="105">
        <v>0</v>
      </c>
      <c r="E283" s="105">
        <v>21.98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21.12</v>
      </c>
      <c r="C284" s="105">
        <v>0.86</v>
      </c>
      <c r="D284" s="105">
        <v>0</v>
      </c>
      <c r="E284" s="105">
        <v>21.98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S295"/>
  <sheetViews>
    <sheetView workbookViewId="0"/>
  </sheetViews>
  <sheetFormatPr defaultRowHeight="10.5"/>
  <cols>
    <col min="1" max="1" width="58.5" style="90" customWidth="1"/>
    <col min="2" max="2" width="32.6640625" style="90" customWidth="1"/>
    <col min="3" max="3" width="33.6640625" style="90" customWidth="1"/>
    <col min="4" max="4" width="38.6640625" style="90" customWidth="1"/>
    <col min="5" max="5" width="45.6640625" style="90" customWidth="1"/>
    <col min="6" max="6" width="50" style="90" customWidth="1"/>
    <col min="7" max="7" width="43.6640625" style="90" customWidth="1"/>
    <col min="8" max="8" width="38.33203125" style="90" customWidth="1"/>
    <col min="9" max="9" width="45.5" style="90" customWidth="1"/>
    <col min="10" max="10" width="46.1640625" style="90" customWidth="1"/>
    <col min="11" max="11" width="36.5" style="90" customWidth="1"/>
    <col min="12" max="12" width="45" style="90" customWidth="1"/>
    <col min="13" max="13" width="50.1640625" style="90" customWidth="1"/>
    <col min="14" max="15" width="44.83203125" style="90" customWidth="1"/>
    <col min="16" max="16" width="45.33203125" style="90" customWidth="1"/>
    <col min="17" max="17" width="45.1640625" style="90" customWidth="1"/>
    <col min="18" max="18" width="42.6640625" style="90" customWidth="1"/>
    <col min="19" max="19" width="48.1640625" style="90" customWidth="1"/>
    <col min="20" max="27" width="9.33203125" style="90" customWidth="1"/>
    <col min="28" max="16384" width="9.33203125" style="90"/>
  </cols>
  <sheetData>
    <row r="1" spans="1:19">
      <c r="A1" s="91"/>
      <c r="B1" s="105" t="s">
        <v>350</v>
      </c>
      <c r="C1" s="105" t="s">
        <v>351</v>
      </c>
      <c r="D1" s="105" t="s">
        <v>352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5" t="s">
        <v>353</v>
      </c>
      <c r="B2" s="105">
        <v>5660.03</v>
      </c>
      <c r="C2" s="105">
        <v>823.76</v>
      </c>
      <c r="D2" s="105">
        <v>823.76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5" t="s">
        <v>354</v>
      </c>
      <c r="B3" s="105">
        <v>5660.03</v>
      </c>
      <c r="C3" s="105">
        <v>823.76</v>
      </c>
      <c r="D3" s="105">
        <v>823.76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5" t="s">
        <v>355</v>
      </c>
      <c r="B4" s="105">
        <v>17437.12</v>
      </c>
      <c r="C4" s="105">
        <v>2537.7800000000002</v>
      </c>
      <c r="D4" s="105">
        <v>2537.7800000000002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5" t="s">
        <v>356</v>
      </c>
      <c r="B5" s="105">
        <v>17437.12</v>
      </c>
      <c r="C5" s="105">
        <v>2537.7800000000002</v>
      </c>
      <c r="D5" s="105">
        <v>2537.7800000000002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1"/>
      <c r="B7" s="105" t="s">
        <v>357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5" t="s">
        <v>358</v>
      </c>
      <c r="B8" s="105">
        <v>6871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5" t="s">
        <v>359</v>
      </c>
      <c r="B9" s="105">
        <v>6871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5" t="s">
        <v>360</v>
      </c>
      <c r="B10" s="105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1"/>
      <c r="B12" s="105" t="s">
        <v>361</v>
      </c>
      <c r="C12" s="105" t="s">
        <v>362</v>
      </c>
      <c r="D12" s="105" t="s">
        <v>363</v>
      </c>
      <c r="E12" s="105" t="s">
        <v>364</v>
      </c>
      <c r="F12" s="105" t="s">
        <v>365</v>
      </c>
      <c r="G12" s="105" t="s">
        <v>366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5" t="s">
        <v>67</v>
      </c>
      <c r="B13" s="105">
        <v>0</v>
      </c>
      <c r="C13" s="105">
        <v>795.63</v>
      </c>
      <c r="D13" s="105">
        <v>0</v>
      </c>
      <c r="E13" s="105">
        <v>0</v>
      </c>
      <c r="F13" s="105">
        <v>0</v>
      </c>
      <c r="G13" s="105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5" t="s">
        <v>68</v>
      </c>
      <c r="B14" s="105">
        <v>984.03</v>
      </c>
      <c r="C14" s="105">
        <v>0</v>
      </c>
      <c r="D14" s="105">
        <v>0</v>
      </c>
      <c r="E14" s="105">
        <v>0</v>
      </c>
      <c r="F14" s="105">
        <v>0</v>
      </c>
      <c r="G14" s="105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5" t="s">
        <v>76</v>
      </c>
      <c r="B15" s="105">
        <v>1850.87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5" t="s">
        <v>77</v>
      </c>
      <c r="B16" s="105">
        <v>123.63</v>
      </c>
      <c r="C16" s="105">
        <v>0</v>
      </c>
      <c r="D16" s="105">
        <v>0</v>
      </c>
      <c r="E16" s="105">
        <v>0</v>
      </c>
      <c r="F16" s="105">
        <v>0</v>
      </c>
      <c r="G16" s="105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5" t="s">
        <v>78</v>
      </c>
      <c r="B17" s="105">
        <v>1230.23</v>
      </c>
      <c r="C17" s="105">
        <v>234.34</v>
      </c>
      <c r="D17" s="105">
        <v>0</v>
      </c>
      <c r="E17" s="105">
        <v>0</v>
      </c>
      <c r="F17" s="105">
        <v>0</v>
      </c>
      <c r="G17" s="105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5" t="s">
        <v>79</v>
      </c>
      <c r="B18" s="105">
        <v>0</v>
      </c>
      <c r="C18" s="105">
        <v>0</v>
      </c>
      <c r="D18" s="105">
        <v>0</v>
      </c>
      <c r="E18" s="105">
        <v>0</v>
      </c>
      <c r="F18" s="105">
        <v>0</v>
      </c>
      <c r="G18" s="105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5" t="s">
        <v>80</v>
      </c>
      <c r="B19" s="105">
        <v>267.64999999999998</v>
      </c>
      <c r="C19" s="105">
        <v>0</v>
      </c>
      <c r="D19" s="105">
        <v>0</v>
      </c>
      <c r="E19" s="105">
        <v>0</v>
      </c>
      <c r="F19" s="105">
        <v>0</v>
      </c>
      <c r="G19" s="105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5" t="s">
        <v>81</v>
      </c>
      <c r="B20" s="105">
        <v>0.99</v>
      </c>
      <c r="C20" s="105">
        <v>0</v>
      </c>
      <c r="D20" s="105">
        <v>0</v>
      </c>
      <c r="E20" s="105">
        <v>0</v>
      </c>
      <c r="F20" s="105">
        <v>0</v>
      </c>
      <c r="G20" s="105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5" t="s">
        <v>82</v>
      </c>
      <c r="B21" s="105">
        <v>0</v>
      </c>
      <c r="C21" s="105">
        <v>0</v>
      </c>
      <c r="D21" s="105">
        <v>0</v>
      </c>
      <c r="E21" s="105">
        <v>0</v>
      </c>
      <c r="F21" s="105">
        <v>0</v>
      </c>
      <c r="G21" s="105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5" t="s">
        <v>83</v>
      </c>
      <c r="B22" s="105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5" t="s">
        <v>62</v>
      </c>
      <c r="B23" s="105">
        <v>0</v>
      </c>
      <c r="C23" s="105">
        <v>0</v>
      </c>
      <c r="D23" s="105">
        <v>0</v>
      </c>
      <c r="E23" s="105">
        <v>0</v>
      </c>
      <c r="F23" s="105">
        <v>0</v>
      </c>
      <c r="G23" s="105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5" t="s">
        <v>84</v>
      </c>
      <c r="B24" s="105">
        <v>0</v>
      </c>
      <c r="C24" s="105">
        <v>100.33</v>
      </c>
      <c r="D24" s="105">
        <v>0</v>
      </c>
      <c r="E24" s="105">
        <v>0</v>
      </c>
      <c r="F24" s="105">
        <v>0</v>
      </c>
      <c r="G24" s="105">
        <v>971.75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5" t="s">
        <v>85</v>
      </c>
      <c r="B25" s="105">
        <v>72.33</v>
      </c>
      <c r="C25" s="105">
        <v>0</v>
      </c>
      <c r="D25" s="105">
        <v>0</v>
      </c>
      <c r="E25" s="105">
        <v>0</v>
      </c>
      <c r="F25" s="105">
        <v>0</v>
      </c>
      <c r="G25" s="105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5" t="s">
        <v>86</v>
      </c>
      <c r="B26" s="105">
        <v>0</v>
      </c>
      <c r="C26" s="105">
        <v>0</v>
      </c>
      <c r="D26" s="105">
        <v>0</v>
      </c>
      <c r="E26" s="105">
        <v>0</v>
      </c>
      <c r="F26" s="105">
        <v>0</v>
      </c>
      <c r="G26" s="105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5"/>
      <c r="B27" s="105"/>
      <c r="C27" s="105"/>
      <c r="D27" s="105"/>
      <c r="E27" s="105"/>
      <c r="F27" s="105"/>
      <c r="G27" s="105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5" t="s">
        <v>87</v>
      </c>
      <c r="B28" s="105">
        <v>4529.72</v>
      </c>
      <c r="C28" s="105">
        <v>1130.31</v>
      </c>
      <c r="D28" s="105">
        <v>0</v>
      </c>
      <c r="E28" s="105">
        <v>0</v>
      </c>
      <c r="F28" s="105">
        <v>0</v>
      </c>
      <c r="G28" s="105">
        <v>971.75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1"/>
      <c r="B30" s="105" t="s">
        <v>357</v>
      </c>
      <c r="C30" s="105" t="s">
        <v>1</v>
      </c>
      <c r="D30" s="105" t="s">
        <v>367</v>
      </c>
      <c r="E30" s="105" t="s">
        <v>368</v>
      </c>
      <c r="F30" s="105" t="s">
        <v>369</v>
      </c>
      <c r="G30" s="105" t="s">
        <v>370</v>
      </c>
      <c r="H30" s="105" t="s">
        <v>371</v>
      </c>
      <c r="I30" s="105" t="s">
        <v>372</v>
      </c>
      <c r="J30" s="105" t="s">
        <v>373</v>
      </c>
      <c r="K30"/>
      <c r="L30"/>
      <c r="M30"/>
      <c r="N30"/>
      <c r="O30"/>
      <c r="P30"/>
      <c r="Q30"/>
      <c r="R30"/>
      <c r="S30"/>
    </row>
    <row r="31" spans="1:19">
      <c r="A31" s="105" t="s">
        <v>230</v>
      </c>
      <c r="B31" s="105">
        <v>190</v>
      </c>
      <c r="C31" s="105" t="s">
        <v>2</v>
      </c>
      <c r="D31" s="105">
        <v>760</v>
      </c>
      <c r="E31" s="105">
        <v>1</v>
      </c>
      <c r="F31" s="105">
        <v>40</v>
      </c>
      <c r="G31" s="105">
        <v>14</v>
      </c>
      <c r="H31" s="105">
        <v>9.68</v>
      </c>
      <c r="I31" s="105">
        <v>10</v>
      </c>
      <c r="J31" s="105">
        <v>4</v>
      </c>
      <c r="K31"/>
      <c r="L31"/>
      <c r="M31"/>
      <c r="N31"/>
      <c r="O31"/>
      <c r="P31"/>
      <c r="Q31"/>
      <c r="R31"/>
      <c r="S31"/>
    </row>
    <row r="32" spans="1:19">
      <c r="A32" s="105" t="s">
        <v>234</v>
      </c>
      <c r="B32" s="105">
        <v>315</v>
      </c>
      <c r="C32" s="105" t="s">
        <v>2</v>
      </c>
      <c r="D32" s="105">
        <v>1260</v>
      </c>
      <c r="E32" s="105">
        <v>1</v>
      </c>
      <c r="F32" s="105">
        <v>144</v>
      </c>
      <c r="G32" s="105">
        <v>50.4</v>
      </c>
      <c r="H32" s="105">
        <v>15.06</v>
      </c>
      <c r="I32" s="105">
        <v>1.39</v>
      </c>
      <c r="J32" s="105">
        <v>25.39</v>
      </c>
      <c r="K32"/>
      <c r="L32"/>
      <c r="M32"/>
      <c r="N32"/>
      <c r="O32"/>
      <c r="P32"/>
      <c r="Q32"/>
      <c r="R32"/>
      <c r="S32"/>
    </row>
    <row r="33" spans="1:19">
      <c r="A33" s="105" t="s">
        <v>226</v>
      </c>
      <c r="B33" s="105">
        <v>162</v>
      </c>
      <c r="C33" s="105" t="s">
        <v>2</v>
      </c>
      <c r="D33" s="105">
        <v>648</v>
      </c>
      <c r="E33" s="105">
        <v>1</v>
      </c>
      <c r="F33" s="105">
        <v>72</v>
      </c>
      <c r="G33" s="105">
        <v>25.2</v>
      </c>
      <c r="H33" s="105">
        <v>21.52</v>
      </c>
      <c r="I33" s="105">
        <v>3.33</v>
      </c>
      <c r="J33" s="105">
        <v>20</v>
      </c>
      <c r="K33"/>
      <c r="L33"/>
      <c r="M33"/>
      <c r="N33"/>
      <c r="O33"/>
      <c r="P33"/>
      <c r="Q33"/>
      <c r="R33"/>
      <c r="S33"/>
    </row>
    <row r="34" spans="1:19">
      <c r="A34" s="105" t="s">
        <v>374</v>
      </c>
      <c r="B34" s="105">
        <v>99</v>
      </c>
      <c r="C34" s="105" t="s">
        <v>2</v>
      </c>
      <c r="D34" s="105">
        <v>396</v>
      </c>
      <c r="E34" s="105">
        <v>1</v>
      </c>
      <c r="F34" s="105">
        <v>80</v>
      </c>
      <c r="G34" s="105">
        <v>28</v>
      </c>
      <c r="H34" s="105">
        <v>21.52</v>
      </c>
      <c r="I34" s="105">
        <v>4</v>
      </c>
      <c r="J34" s="105">
        <v>15</v>
      </c>
      <c r="K34"/>
      <c r="L34"/>
      <c r="M34"/>
      <c r="N34"/>
      <c r="O34"/>
      <c r="P34"/>
      <c r="Q34"/>
      <c r="R34"/>
      <c r="S34"/>
    </row>
    <row r="35" spans="1:19">
      <c r="A35" s="105" t="s">
        <v>216</v>
      </c>
      <c r="B35" s="105">
        <v>99</v>
      </c>
      <c r="C35" s="105" t="s">
        <v>2</v>
      </c>
      <c r="D35" s="105">
        <v>396</v>
      </c>
      <c r="E35" s="105">
        <v>1</v>
      </c>
      <c r="F35" s="105">
        <v>80</v>
      </c>
      <c r="G35" s="105">
        <v>28</v>
      </c>
      <c r="H35" s="105">
        <v>21.52</v>
      </c>
      <c r="I35" s="105">
        <v>4</v>
      </c>
      <c r="J35" s="105">
        <v>15</v>
      </c>
      <c r="K35"/>
      <c r="L35"/>
      <c r="M35"/>
      <c r="N35"/>
      <c r="O35"/>
      <c r="P35"/>
      <c r="Q35"/>
      <c r="R35"/>
      <c r="S35"/>
    </row>
    <row r="36" spans="1:19">
      <c r="A36" s="105" t="s">
        <v>221</v>
      </c>
      <c r="B36" s="105">
        <v>99</v>
      </c>
      <c r="C36" s="105" t="s">
        <v>2</v>
      </c>
      <c r="D36" s="105">
        <v>396</v>
      </c>
      <c r="E36" s="105">
        <v>1</v>
      </c>
      <c r="F36" s="105">
        <v>80</v>
      </c>
      <c r="G36" s="105">
        <v>28</v>
      </c>
      <c r="H36" s="105">
        <v>21.52</v>
      </c>
      <c r="I36" s="105">
        <v>4</v>
      </c>
      <c r="J36" s="105">
        <v>15</v>
      </c>
      <c r="K36"/>
      <c r="L36"/>
      <c r="M36"/>
      <c r="N36"/>
      <c r="O36"/>
      <c r="P36"/>
      <c r="Q36"/>
      <c r="R36"/>
      <c r="S36"/>
    </row>
    <row r="37" spans="1:19">
      <c r="A37" s="105" t="s">
        <v>214</v>
      </c>
      <c r="B37" s="105">
        <v>99</v>
      </c>
      <c r="C37" s="105" t="s">
        <v>2</v>
      </c>
      <c r="D37" s="105">
        <v>396</v>
      </c>
      <c r="E37" s="105">
        <v>1</v>
      </c>
      <c r="F37" s="105">
        <v>80</v>
      </c>
      <c r="G37" s="105">
        <v>28</v>
      </c>
      <c r="H37" s="105">
        <v>21.52</v>
      </c>
      <c r="I37" s="105">
        <v>4</v>
      </c>
      <c r="J37" s="105">
        <v>15</v>
      </c>
      <c r="K37"/>
      <c r="L37"/>
      <c r="M37"/>
      <c r="N37"/>
      <c r="O37"/>
      <c r="P37"/>
      <c r="Q37"/>
      <c r="R37"/>
      <c r="S37"/>
    </row>
    <row r="38" spans="1:19">
      <c r="A38" s="105" t="s">
        <v>219</v>
      </c>
      <c r="B38" s="105">
        <v>99</v>
      </c>
      <c r="C38" s="105" t="s">
        <v>2</v>
      </c>
      <c r="D38" s="105">
        <v>396</v>
      </c>
      <c r="E38" s="105">
        <v>1</v>
      </c>
      <c r="F38" s="105">
        <v>80</v>
      </c>
      <c r="G38" s="105">
        <v>28</v>
      </c>
      <c r="H38" s="105">
        <v>21.52</v>
      </c>
      <c r="I38" s="105">
        <v>4</v>
      </c>
      <c r="J38" s="105">
        <v>15</v>
      </c>
      <c r="K38"/>
      <c r="L38"/>
      <c r="M38"/>
      <c r="N38"/>
      <c r="O38"/>
      <c r="P38"/>
      <c r="Q38"/>
      <c r="R38"/>
      <c r="S38"/>
    </row>
    <row r="39" spans="1:19">
      <c r="A39" s="105" t="s">
        <v>224</v>
      </c>
      <c r="B39" s="105">
        <v>99</v>
      </c>
      <c r="C39" s="105" t="s">
        <v>2</v>
      </c>
      <c r="D39" s="105">
        <v>396</v>
      </c>
      <c r="E39" s="105">
        <v>1</v>
      </c>
      <c r="F39" s="105">
        <v>80</v>
      </c>
      <c r="G39" s="105">
        <v>28</v>
      </c>
      <c r="H39" s="105">
        <v>21.52</v>
      </c>
      <c r="I39" s="105">
        <v>4</v>
      </c>
      <c r="J39" s="105">
        <v>15</v>
      </c>
      <c r="K39"/>
      <c r="L39"/>
      <c r="M39"/>
      <c r="N39"/>
      <c r="O39"/>
      <c r="P39"/>
      <c r="Q39"/>
      <c r="R39"/>
      <c r="S39"/>
    </row>
    <row r="40" spans="1:19">
      <c r="A40" s="105" t="s">
        <v>213</v>
      </c>
      <c r="B40" s="105">
        <v>192</v>
      </c>
      <c r="C40" s="105" t="s">
        <v>2</v>
      </c>
      <c r="D40" s="105">
        <v>768</v>
      </c>
      <c r="E40" s="105">
        <v>1</v>
      </c>
      <c r="F40" s="105">
        <v>12</v>
      </c>
      <c r="G40" s="105">
        <v>4.2</v>
      </c>
      <c r="H40" s="105">
        <v>21.52</v>
      </c>
      <c r="I40" s="105">
        <v>10</v>
      </c>
      <c r="J40" s="105">
        <v>4</v>
      </c>
      <c r="K40"/>
      <c r="L40"/>
      <c r="M40"/>
      <c r="N40"/>
      <c r="O40"/>
      <c r="P40"/>
      <c r="Q40"/>
      <c r="R40"/>
      <c r="S40"/>
    </row>
    <row r="41" spans="1:19">
      <c r="A41" s="105" t="s">
        <v>218</v>
      </c>
      <c r="B41" s="105">
        <v>192</v>
      </c>
      <c r="C41" s="105" t="s">
        <v>2</v>
      </c>
      <c r="D41" s="105">
        <v>768</v>
      </c>
      <c r="E41" s="105">
        <v>1</v>
      </c>
      <c r="F41" s="105">
        <v>12</v>
      </c>
      <c r="G41" s="105">
        <v>4.2</v>
      </c>
      <c r="H41" s="105">
        <v>21.52</v>
      </c>
      <c r="I41" s="105">
        <v>10</v>
      </c>
      <c r="J41" s="105">
        <v>4</v>
      </c>
      <c r="K41"/>
      <c r="L41"/>
      <c r="M41"/>
      <c r="N41"/>
      <c r="O41"/>
      <c r="P41"/>
      <c r="Q41"/>
      <c r="R41"/>
      <c r="S41"/>
    </row>
    <row r="42" spans="1:19">
      <c r="A42" s="105" t="s">
        <v>223</v>
      </c>
      <c r="B42" s="105">
        <v>192</v>
      </c>
      <c r="C42" s="105" t="s">
        <v>2</v>
      </c>
      <c r="D42" s="105">
        <v>768</v>
      </c>
      <c r="E42" s="105">
        <v>1</v>
      </c>
      <c r="F42" s="105">
        <v>12</v>
      </c>
      <c r="G42" s="105">
        <v>4.2</v>
      </c>
      <c r="H42" s="105">
        <v>21.52</v>
      </c>
      <c r="I42" s="105">
        <v>10</v>
      </c>
      <c r="J42" s="105">
        <v>4</v>
      </c>
      <c r="K42"/>
      <c r="L42"/>
      <c r="M42"/>
      <c r="N42"/>
      <c r="O42"/>
      <c r="P42"/>
      <c r="Q42"/>
      <c r="R42"/>
      <c r="S42"/>
    </row>
    <row r="43" spans="1:19">
      <c r="A43" s="105" t="s">
        <v>232</v>
      </c>
      <c r="B43" s="105">
        <v>357</v>
      </c>
      <c r="C43" s="105" t="s">
        <v>2</v>
      </c>
      <c r="D43" s="105">
        <v>1428</v>
      </c>
      <c r="E43" s="105">
        <v>1</v>
      </c>
      <c r="F43" s="105">
        <v>68</v>
      </c>
      <c r="G43" s="105">
        <v>23.8</v>
      </c>
      <c r="H43" s="105">
        <v>11.47</v>
      </c>
      <c r="I43" s="105">
        <v>3.33</v>
      </c>
      <c r="J43" s="105">
        <v>5</v>
      </c>
      <c r="K43"/>
      <c r="L43"/>
      <c r="M43"/>
      <c r="N43"/>
      <c r="O43"/>
      <c r="P43"/>
      <c r="Q43"/>
      <c r="R43"/>
      <c r="S43"/>
    </row>
    <row r="44" spans="1:19">
      <c r="A44" s="105" t="s">
        <v>233</v>
      </c>
      <c r="B44" s="105">
        <v>168</v>
      </c>
      <c r="C44" s="105" t="s">
        <v>2</v>
      </c>
      <c r="D44" s="105">
        <v>672</v>
      </c>
      <c r="E44" s="105">
        <v>1</v>
      </c>
      <c r="F44" s="105">
        <v>32</v>
      </c>
      <c r="G44" s="105">
        <v>11.2</v>
      </c>
      <c r="H44" s="105">
        <v>17.2</v>
      </c>
      <c r="I44" s="105">
        <v>6.67</v>
      </c>
      <c r="J44" s="105">
        <v>1147.9523999999999</v>
      </c>
      <c r="K44"/>
      <c r="L44"/>
      <c r="M44"/>
      <c r="N44"/>
      <c r="O44"/>
      <c r="P44"/>
      <c r="Q44"/>
      <c r="R44"/>
      <c r="S44"/>
    </row>
    <row r="45" spans="1:19">
      <c r="A45" s="105" t="s">
        <v>235</v>
      </c>
      <c r="B45" s="105">
        <v>399</v>
      </c>
      <c r="C45" s="105" t="s">
        <v>2</v>
      </c>
      <c r="D45" s="105">
        <v>1596</v>
      </c>
      <c r="E45" s="105">
        <v>1</v>
      </c>
      <c r="F45" s="105">
        <v>160</v>
      </c>
      <c r="G45" s="105">
        <v>56</v>
      </c>
      <c r="H45" s="105">
        <v>22.75</v>
      </c>
      <c r="I45" s="105">
        <v>4.3499999999999996</v>
      </c>
      <c r="J45" s="105">
        <v>15</v>
      </c>
      <c r="K45"/>
      <c r="L45"/>
      <c r="M45"/>
      <c r="N45"/>
      <c r="O45"/>
      <c r="P45"/>
      <c r="Q45"/>
      <c r="R45"/>
      <c r="S45"/>
    </row>
    <row r="46" spans="1:19">
      <c r="A46" s="105" t="s">
        <v>228</v>
      </c>
      <c r="B46" s="105">
        <v>171</v>
      </c>
      <c r="C46" s="105" t="s">
        <v>2</v>
      </c>
      <c r="D46" s="105">
        <v>684</v>
      </c>
      <c r="E46" s="105">
        <v>1</v>
      </c>
      <c r="F46" s="105">
        <v>76</v>
      </c>
      <c r="G46" s="105">
        <v>26.6</v>
      </c>
      <c r="H46" s="105">
        <v>12.26</v>
      </c>
      <c r="I46" s="105"/>
      <c r="J46" s="105">
        <v>4</v>
      </c>
      <c r="K46"/>
      <c r="L46"/>
      <c r="M46"/>
      <c r="N46"/>
      <c r="O46"/>
      <c r="P46"/>
      <c r="Q46"/>
      <c r="R46"/>
      <c r="S46"/>
    </row>
    <row r="47" spans="1:19">
      <c r="A47" s="105" t="s">
        <v>227</v>
      </c>
      <c r="B47" s="105">
        <v>546</v>
      </c>
      <c r="C47" s="105" t="s">
        <v>2</v>
      </c>
      <c r="D47" s="105">
        <v>2184</v>
      </c>
      <c r="E47" s="105">
        <v>1</v>
      </c>
      <c r="F47" s="105">
        <v>36</v>
      </c>
      <c r="G47" s="105">
        <v>12.6</v>
      </c>
      <c r="H47" s="105">
        <v>21.52</v>
      </c>
      <c r="I47" s="105">
        <v>10</v>
      </c>
      <c r="J47" s="105">
        <v>4</v>
      </c>
      <c r="K47"/>
      <c r="L47"/>
      <c r="M47"/>
      <c r="N47"/>
      <c r="O47"/>
      <c r="P47"/>
      <c r="Q47"/>
      <c r="R47"/>
      <c r="S47"/>
    </row>
    <row r="48" spans="1:19">
      <c r="A48" s="105" t="s">
        <v>229</v>
      </c>
      <c r="B48" s="105">
        <v>252</v>
      </c>
      <c r="C48" s="105" t="s">
        <v>2</v>
      </c>
      <c r="D48" s="105">
        <v>1008</v>
      </c>
      <c r="E48" s="105">
        <v>1</v>
      </c>
      <c r="F48" s="105">
        <v>0</v>
      </c>
      <c r="G48" s="105">
        <v>0</v>
      </c>
      <c r="H48" s="105">
        <v>8.26</v>
      </c>
      <c r="I48" s="105"/>
      <c r="J48" s="105">
        <v>4</v>
      </c>
      <c r="K48"/>
      <c r="L48"/>
      <c r="M48"/>
      <c r="N48"/>
      <c r="O48"/>
      <c r="P48"/>
      <c r="Q48"/>
      <c r="R48"/>
      <c r="S48"/>
    </row>
    <row r="49" spans="1:19">
      <c r="A49" s="105" t="s">
        <v>212</v>
      </c>
      <c r="B49" s="105">
        <v>477</v>
      </c>
      <c r="C49" s="105" t="s">
        <v>2</v>
      </c>
      <c r="D49" s="105">
        <v>1908</v>
      </c>
      <c r="E49" s="105">
        <v>1</v>
      </c>
      <c r="F49" s="105">
        <v>212</v>
      </c>
      <c r="G49" s="105">
        <v>74.2</v>
      </c>
      <c r="H49" s="105">
        <v>21.52</v>
      </c>
      <c r="I49" s="105">
        <v>4</v>
      </c>
      <c r="J49" s="105">
        <v>15</v>
      </c>
      <c r="K49"/>
      <c r="L49"/>
      <c r="M49"/>
      <c r="N49"/>
      <c r="O49"/>
      <c r="P49"/>
      <c r="Q49"/>
      <c r="R49"/>
      <c r="S49"/>
    </row>
    <row r="50" spans="1:19">
      <c r="A50" s="105" t="s">
        <v>217</v>
      </c>
      <c r="B50" s="105">
        <v>477</v>
      </c>
      <c r="C50" s="105" t="s">
        <v>2</v>
      </c>
      <c r="D50" s="105">
        <v>1908</v>
      </c>
      <c r="E50" s="105">
        <v>1</v>
      </c>
      <c r="F50" s="105">
        <v>212</v>
      </c>
      <c r="G50" s="105">
        <v>74.2</v>
      </c>
      <c r="H50" s="105">
        <v>21.52</v>
      </c>
      <c r="I50" s="105">
        <v>4</v>
      </c>
      <c r="J50" s="105">
        <v>15</v>
      </c>
      <c r="K50"/>
      <c r="L50"/>
      <c r="M50"/>
      <c r="N50"/>
      <c r="O50"/>
      <c r="P50"/>
      <c r="Q50"/>
      <c r="R50"/>
      <c r="S50"/>
    </row>
    <row r="51" spans="1:19">
      <c r="A51" s="105" t="s">
        <v>222</v>
      </c>
      <c r="B51" s="105">
        <v>477</v>
      </c>
      <c r="C51" s="105" t="s">
        <v>2</v>
      </c>
      <c r="D51" s="105">
        <v>1908</v>
      </c>
      <c r="E51" s="105">
        <v>1</v>
      </c>
      <c r="F51" s="105">
        <v>212</v>
      </c>
      <c r="G51" s="105">
        <v>74.2</v>
      </c>
      <c r="H51" s="105">
        <v>21.52</v>
      </c>
      <c r="I51" s="105">
        <v>4</v>
      </c>
      <c r="J51" s="105">
        <v>15</v>
      </c>
      <c r="K51"/>
      <c r="L51"/>
      <c r="M51"/>
      <c r="N51"/>
      <c r="O51"/>
      <c r="P51"/>
      <c r="Q51"/>
      <c r="R51"/>
      <c r="S51"/>
    </row>
    <row r="52" spans="1:19">
      <c r="A52" s="105" t="s">
        <v>215</v>
      </c>
      <c r="B52" s="105">
        <v>477</v>
      </c>
      <c r="C52" s="105" t="s">
        <v>2</v>
      </c>
      <c r="D52" s="105">
        <v>1908</v>
      </c>
      <c r="E52" s="105">
        <v>1</v>
      </c>
      <c r="F52" s="105">
        <v>212</v>
      </c>
      <c r="G52" s="105">
        <v>74.2</v>
      </c>
      <c r="H52" s="105">
        <v>21.52</v>
      </c>
      <c r="I52" s="105">
        <v>4</v>
      </c>
      <c r="J52" s="105">
        <v>15</v>
      </c>
      <c r="K52"/>
      <c r="L52"/>
      <c r="M52"/>
      <c r="N52"/>
      <c r="O52"/>
      <c r="P52"/>
      <c r="Q52"/>
      <c r="R52"/>
      <c r="S52"/>
    </row>
    <row r="53" spans="1:19">
      <c r="A53" s="105" t="s">
        <v>220</v>
      </c>
      <c r="B53" s="105">
        <v>477</v>
      </c>
      <c r="C53" s="105" t="s">
        <v>2</v>
      </c>
      <c r="D53" s="105">
        <v>1908</v>
      </c>
      <c r="E53" s="105">
        <v>1</v>
      </c>
      <c r="F53" s="105">
        <v>212</v>
      </c>
      <c r="G53" s="105">
        <v>74.2</v>
      </c>
      <c r="H53" s="105">
        <v>21.52</v>
      </c>
      <c r="I53" s="105">
        <v>4</v>
      </c>
      <c r="J53" s="105">
        <v>15</v>
      </c>
      <c r="K53"/>
      <c r="L53"/>
      <c r="M53"/>
      <c r="N53"/>
      <c r="O53"/>
      <c r="P53"/>
      <c r="Q53"/>
      <c r="R53"/>
      <c r="S53"/>
    </row>
    <row r="54" spans="1:19">
      <c r="A54" s="105" t="s">
        <v>225</v>
      </c>
      <c r="B54" s="105">
        <v>315</v>
      </c>
      <c r="C54" s="105" t="s">
        <v>2</v>
      </c>
      <c r="D54" s="105">
        <v>1260</v>
      </c>
      <c r="E54" s="105">
        <v>1</v>
      </c>
      <c r="F54" s="105">
        <v>140</v>
      </c>
      <c r="G54" s="105">
        <v>49</v>
      </c>
      <c r="H54" s="105">
        <v>21.52</v>
      </c>
      <c r="I54" s="105">
        <v>4</v>
      </c>
      <c r="J54" s="105">
        <v>15</v>
      </c>
      <c r="K54"/>
      <c r="L54"/>
      <c r="M54"/>
      <c r="N54"/>
      <c r="O54"/>
      <c r="P54"/>
      <c r="Q54"/>
      <c r="R54"/>
      <c r="S54"/>
    </row>
    <row r="55" spans="1:19">
      <c r="A55" s="105" t="s">
        <v>231</v>
      </c>
      <c r="B55" s="105">
        <v>441</v>
      </c>
      <c r="C55" s="105" t="s">
        <v>2</v>
      </c>
      <c r="D55" s="105">
        <v>1764</v>
      </c>
      <c r="E55" s="105">
        <v>1</v>
      </c>
      <c r="F55" s="105">
        <v>168</v>
      </c>
      <c r="G55" s="105">
        <v>58.8</v>
      </c>
      <c r="H55" s="105">
        <v>20.329999999999998</v>
      </c>
      <c r="I55" s="105">
        <v>20</v>
      </c>
      <c r="J55" s="105">
        <v>10.8</v>
      </c>
      <c r="K55"/>
      <c r="L55"/>
      <c r="M55"/>
      <c r="N55"/>
      <c r="O55"/>
      <c r="P55"/>
      <c r="Q55"/>
      <c r="R55"/>
      <c r="S55"/>
    </row>
    <row r="56" spans="1:19">
      <c r="A56" s="105" t="s">
        <v>263</v>
      </c>
      <c r="B56" s="105">
        <v>6871</v>
      </c>
      <c r="C56" s="105"/>
      <c r="D56" s="105">
        <v>27484</v>
      </c>
      <c r="E56" s="105"/>
      <c r="F56" s="105">
        <v>2512</v>
      </c>
      <c r="G56" s="105">
        <v>879.18</v>
      </c>
      <c r="H56" s="105">
        <v>19.546900000000001</v>
      </c>
      <c r="I56" s="105">
        <v>4.6500000000000004</v>
      </c>
      <c r="J56" s="105">
        <v>39.7288</v>
      </c>
      <c r="K56"/>
      <c r="L56"/>
      <c r="M56"/>
      <c r="N56"/>
      <c r="O56"/>
      <c r="P56"/>
      <c r="Q56"/>
      <c r="R56"/>
      <c r="S56"/>
    </row>
    <row r="57" spans="1:19">
      <c r="A57" s="105" t="s">
        <v>375</v>
      </c>
      <c r="B57" s="105">
        <v>6871</v>
      </c>
      <c r="C57" s="105"/>
      <c r="D57" s="105">
        <v>27484</v>
      </c>
      <c r="E57" s="105"/>
      <c r="F57" s="105">
        <v>2512</v>
      </c>
      <c r="G57" s="105">
        <v>879.18</v>
      </c>
      <c r="H57" s="105">
        <v>19.546900000000001</v>
      </c>
      <c r="I57" s="105">
        <v>4.6500000000000004</v>
      </c>
      <c r="J57" s="105">
        <v>39.7288</v>
      </c>
      <c r="K57"/>
      <c r="L57"/>
      <c r="M57"/>
      <c r="N57"/>
      <c r="O57"/>
      <c r="P57"/>
      <c r="Q57"/>
      <c r="R57"/>
      <c r="S57"/>
    </row>
    <row r="58" spans="1:19">
      <c r="A58" s="105" t="s">
        <v>376</v>
      </c>
      <c r="B58" s="105">
        <v>0</v>
      </c>
      <c r="C58" s="105"/>
      <c r="D58" s="105">
        <v>0</v>
      </c>
      <c r="E58" s="105"/>
      <c r="F58" s="105">
        <v>0</v>
      </c>
      <c r="G58" s="105">
        <v>0</v>
      </c>
      <c r="H58" s="105"/>
      <c r="I58" s="105"/>
      <c r="J58" s="105"/>
      <c r="K58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1"/>
      <c r="B60" s="105" t="s">
        <v>48</v>
      </c>
      <c r="C60" s="105" t="s">
        <v>377</v>
      </c>
      <c r="D60" s="105" t="s">
        <v>378</v>
      </c>
      <c r="E60" s="105" t="s">
        <v>379</v>
      </c>
      <c r="F60" s="105" t="s">
        <v>380</v>
      </c>
      <c r="G60" s="105" t="s">
        <v>381</v>
      </c>
      <c r="H60" s="105" t="s">
        <v>382</v>
      </c>
      <c r="I60" s="105" t="s">
        <v>383</v>
      </c>
      <c r="J60"/>
      <c r="K60"/>
      <c r="L60"/>
      <c r="M60"/>
      <c r="N60"/>
      <c r="O60"/>
      <c r="P60"/>
      <c r="Q60"/>
      <c r="R60"/>
      <c r="S60"/>
    </row>
    <row r="61" spans="1:19">
      <c r="A61" s="105" t="s">
        <v>449</v>
      </c>
      <c r="B61" s="105" t="s">
        <v>674</v>
      </c>
      <c r="C61" s="105">
        <v>0.22</v>
      </c>
      <c r="D61" s="105">
        <v>1.306</v>
      </c>
      <c r="E61" s="105">
        <v>1.623</v>
      </c>
      <c r="F61" s="105">
        <v>40</v>
      </c>
      <c r="G61" s="105">
        <v>270</v>
      </c>
      <c r="H61" s="105">
        <v>90</v>
      </c>
      <c r="I61" s="105" t="s">
        <v>387</v>
      </c>
      <c r="J61"/>
      <c r="K61"/>
      <c r="L61"/>
      <c r="M61"/>
      <c r="N61"/>
      <c r="O61"/>
      <c r="P61"/>
      <c r="Q61"/>
      <c r="R61"/>
      <c r="S61"/>
    </row>
    <row r="62" spans="1:19">
      <c r="A62" s="105" t="s">
        <v>450</v>
      </c>
      <c r="B62" s="105" t="s">
        <v>675</v>
      </c>
      <c r="C62" s="105">
        <v>0.3</v>
      </c>
      <c r="D62" s="105">
        <v>1.8620000000000001</v>
      </c>
      <c r="E62" s="105">
        <v>3.4009999999999998</v>
      </c>
      <c r="F62" s="105">
        <v>190</v>
      </c>
      <c r="G62" s="105">
        <v>270</v>
      </c>
      <c r="H62" s="105">
        <v>180</v>
      </c>
      <c r="I62" s="105"/>
      <c r="J62"/>
      <c r="K62"/>
      <c r="L62"/>
      <c r="M62"/>
      <c r="N62"/>
      <c r="O62"/>
      <c r="P62"/>
      <c r="Q62"/>
      <c r="R62"/>
      <c r="S62"/>
    </row>
    <row r="63" spans="1:19">
      <c r="A63" s="105" t="s">
        <v>451</v>
      </c>
      <c r="B63" s="105" t="s">
        <v>676</v>
      </c>
      <c r="C63" s="105">
        <v>0.3</v>
      </c>
      <c r="D63" s="105">
        <v>0.56899999999999995</v>
      </c>
      <c r="E63" s="105">
        <v>0.63700000000000001</v>
      </c>
      <c r="F63" s="105">
        <v>190</v>
      </c>
      <c r="G63" s="105">
        <v>90</v>
      </c>
      <c r="H63" s="105">
        <v>0</v>
      </c>
      <c r="I63" s="105"/>
      <c r="J63"/>
      <c r="K63"/>
      <c r="L63"/>
      <c r="M63"/>
      <c r="N63"/>
      <c r="O63"/>
      <c r="P63"/>
      <c r="Q63"/>
      <c r="R63"/>
      <c r="S63"/>
    </row>
    <row r="64" spans="1:19">
      <c r="A64" s="105" t="s">
        <v>463</v>
      </c>
      <c r="B64" s="105" t="s">
        <v>674</v>
      </c>
      <c r="C64" s="105">
        <v>0.22</v>
      </c>
      <c r="D64" s="105">
        <v>1.306</v>
      </c>
      <c r="E64" s="105">
        <v>1.623</v>
      </c>
      <c r="F64" s="105">
        <v>60</v>
      </c>
      <c r="G64" s="105">
        <v>90</v>
      </c>
      <c r="H64" s="105">
        <v>90</v>
      </c>
      <c r="I64" s="105" t="s">
        <v>454</v>
      </c>
      <c r="J64"/>
      <c r="K64"/>
      <c r="L64"/>
      <c r="M64"/>
      <c r="N64"/>
      <c r="O64"/>
      <c r="P64"/>
      <c r="Q64"/>
      <c r="R64"/>
      <c r="S64"/>
    </row>
    <row r="65" spans="1:19">
      <c r="A65" s="105" t="s">
        <v>464</v>
      </c>
      <c r="B65" s="105" t="s">
        <v>674</v>
      </c>
      <c r="C65" s="105">
        <v>0.22</v>
      </c>
      <c r="D65" s="105">
        <v>1.306</v>
      </c>
      <c r="E65" s="105">
        <v>1.623</v>
      </c>
      <c r="F65" s="105">
        <v>84</v>
      </c>
      <c r="G65" s="105">
        <v>0</v>
      </c>
      <c r="H65" s="105">
        <v>90</v>
      </c>
      <c r="I65" s="105" t="s">
        <v>397</v>
      </c>
      <c r="J65"/>
      <c r="K65"/>
      <c r="L65"/>
      <c r="M65"/>
      <c r="N65"/>
      <c r="O65"/>
      <c r="P65"/>
      <c r="Q65"/>
      <c r="R65"/>
      <c r="S65"/>
    </row>
    <row r="66" spans="1:19">
      <c r="A66" s="105" t="s">
        <v>465</v>
      </c>
      <c r="B66" s="105" t="s">
        <v>675</v>
      </c>
      <c r="C66" s="105">
        <v>0.3</v>
      </c>
      <c r="D66" s="105">
        <v>1.8620000000000001</v>
      </c>
      <c r="E66" s="105">
        <v>3.4009999999999998</v>
      </c>
      <c r="F66" s="105">
        <v>315</v>
      </c>
      <c r="G66" s="105">
        <v>270</v>
      </c>
      <c r="H66" s="105">
        <v>180</v>
      </c>
      <c r="I66" s="105"/>
      <c r="J66"/>
      <c r="K66"/>
      <c r="L66"/>
      <c r="M66"/>
      <c r="N66"/>
      <c r="O66"/>
      <c r="P66"/>
      <c r="Q66"/>
      <c r="R66"/>
      <c r="S66"/>
    </row>
    <row r="67" spans="1:19">
      <c r="A67" s="105" t="s">
        <v>466</v>
      </c>
      <c r="B67" s="105" t="s">
        <v>676</v>
      </c>
      <c r="C67" s="105">
        <v>0.3</v>
      </c>
      <c r="D67" s="105">
        <v>0.56899999999999995</v>
      </c>
      <c r="E67" s="105">
        <v>0.63700000000000001</v>
      </c>
      <c r="F67" s="105">
        <v>315</v>
      </c>
      <c r="G67" s="105">
        <v>90</v>
      </c>
      <c r="H67" s="105">
        <v>0</v>
      </c>
      <c r="I67" s="105"/>
      <c r="J67"/>
      <c r="K67"/>
      <c r="L67"/>
      <c r="M67"/>
      <c r="N67"/>
      <c r="O67"/>
      <c r="P67"/>
      <c r="Q67"/>
      <c r="R67"/>
      <c r="S67"/>
    </row>
    <row r="68" spans="1:19">
      <c r="A68" s="105" t="s">
        <v>438</v>
      </c>
      <c r="B68" s="105" t="s">
        <v>674</v>
      </c>
      <c r="C68" s="105">
        <v>0.22</v>
      </c>
      <c r="D68" s="105">
        <v>1.306</v>
      </c>
      <c r="E68" s="105">
        <v>1.623</v>
      </c>
      <c r="F68" s="105">
        <v>72</v>
      </c>
      <c r="G68" s="105">
        <v>0</v>
      </c>
      <c r="H68" s="105">
        <v>90</v>
      </c>
      <c r="I68" s="105" t="s">
        <v>397</v>
      </c>
      <c r="J68"/>
      <c r="K68"/>
      <c r="L68"/>
      <c r="M68"/>
      <c r="N68"/>
      <c r="O68"/>
      <c r="P68"/>
      <c r="Q68"/>
      <c r="R68"/>
      <c r="S68"/>
    </row>
    <row r="69" spans="1:19">
      <c r="A69" s="105" t="s">
        <v>439</v>
      </c>
      <c r="B69" s="105" t="s">
        <v>675</v>
      </c>
      <c r="C69" s="105">
        <v>0.3</v>
      </c>
      <c r="D69" s="105">
        <v>1.8620000000000001</v>
      </c>
      <c r="E69" s="105">
        <v>3.4009999999999998</v>
      </c>
      <c r="F69" s="105">
        <v>162</v>
      </c>
      <c r="G69" s="105">
        <v>270</v>
      </c>
      <c r="H69" s="105">
        <v>180</v>
      </c>
      <c r="I69" s="105"/>
      <c r="J69"/>
      <c r="K69"/>
      <c r="L69"/>
      <c r="M69"/>
      <c r="N69"/>
      <c r="O69"/>
      <c r="P69"/>
      <c r="Q69"/>
      <c r="R69"/>
      <c r="S69"/>
    </row>
    <row r="70" spans="1:19">
      <c r="A70" s="105" t="s">
        <v>440</v>
      </c>
      <c r="B70" s="105" t="s">
        <v>676</v>
      </c>
      <c r="C70" s="105">
        <v>0.3</v>
      </c>
      <c r="D70" s="105">
        <v>0.56899999999999995</v>
      </c>
      <c r="E70" s="105">
        <v>0.63700000000000001</v>
      </c>
      <c r="F70" s="105">
        <v>162</v>
      </c>
      <c r="G70" s="105">
        <v>90</v>
      </c>
      <c r="H70" s="105">
        <v>0</v>
      </c>
      <c r="I70" s="105"/>
      <c r="J70"/>
      <c r="K70"/>
      <c r="L70"/>
      <c r="M70"/>
      <c r="N70"/>
      <c r="O70"/>
      <c r="P70"/>
      <c r="Q70"/>
      <c r="R70"/>
      <c r="S70"/>
    </row>
    <row r="71" spans="1:19">
      <c r="A71" s="105" t="s">
        <v>384</v>
      </c>
      <c r="B71" s="105" t="s">
        <v>674</v>
      </c>
      <c r="C71" s="105">
        <v>0.22</v>
      </c>
      <c r="D71" s="105">
        <v>1.306</v>
      </c>
      <c r="E71" s="105">
        <v>1.623</v>
      </c>
      <c r="F71" s="105">
        <v>44</v>
      </c>
      <c r="G71" s="105">
        <v>180</v>
      </c>
      <c r="H71" s="105">
        <v>90</v>
      </c>
      <c r="I71" s="105" t="s">
        <v>385</v>
      </c>
      <c r="J71"/>
      <c r="K71"/>
      <c r="L71"/>
      <c r="M71"/>
      <c r="N71"/>
      <c r="O71"/>
      <c r="P71"/>
      <c r="Q71"/>
      <c r="R71"/>
      <c r="S71"/>
    </row>
    <row r="72" spans="1:19">
      <c r="A72" s="105" t="s">
        <v>386</v>
      </c>
      <c r="B72" s="105" t="s">
        <v>674</v>
      </c>
      <c r="C72" s="105">
        <v>0.22</v>
      </c>
      <c r="D72" s="105">
        <v>1.306</v>
      </c>
      <c r="E72" s="105">
        <v>1.623</v>
      </c>
      <c r="F72" s="105">
        <v>36</v>
      </c>
      <c r="G72" s="105">
        <v>270</v>
      </c>
      <c r="H72" s="105">
        <v>90</v>
      </c>
      <c r="I72" s="105" t="s">
        <v>387</v>
      </c>
      <c r="J72"/>
      <c r="K72"/>
      <c r="L72"/>
      <c r="M72"/>
      <c r="N72"/>
      <c r="O72"/>
      <c r="P72"/>
      <c r="Q72"/>
      <c r="R72"/>
      <c r="S72"/>
    </row>
    <row r="73" spans="1:19">
      <c r="A73" s="105" t="s">
        <v>388</v>
      </c>
      <c r="B73" s="105" t="s">
        <v>675</v>
      </c>
      <c r="C73" s="105">
        <v>0.3</v>
      </c>
      <c r="D73" s="105">
        <v>1.8620000000000001</v>
      </c>
      <c r="E73" s="105">
        <v>3.4009999999999998</v>
      </c>
      <c r="F73" s="105">
        <v>99</v>
      </c>
      <c r="G73" s="105">
        <v>270</v>
      </c>
      <c r="H73" s="105">
        <v>180</v>
      </c>
      <c r="I73" s="105"/>
      <c r="J73"/>
      <c r="K73"/>
      <c r="L73"/>
      <c r="M73"/>
      <c r="N73"/>
      <c r="O73"/>
      <c r="P73"/>
      <c r="Q73"/>
      <c r="R73"/>
      <c r="S73"/>
    </row>
    <row r="74" spans="1:19">
      <c r="A74" s="105" t="s">
        <v>389</v>
      </c>
      <c r="B74" s="105" t="s">
        <v>676</v>
      </c>
      <c r="C74" s="105">
        <v>0.3</v>
      </c>
      <c r="D74" s="105">
        <v>0.56899999999999995</v>
      </c>
      <c r="E74" s="105">
        <v>0.63700000000000001</v>
      </c>
      <c r="F74" s="105">
        <v>99</v>
      </c>
      <c r="G74" s="105">
        <v>90</v>
      </c>
      <c r="H74" s="105">
        <v>0</v>
      </c>
      <c r="I74" s="105"/>
      <c r="J74"/>
      <c r="K74"/>
      <c r="L74"/>
      <c r="M74"/>
      <c r="N74"/>
      <c r="O74"/>
      <c r="P74"/>
      <c r="Q74"/>
      <c r="R74"/>
      <c r="S74"/>
    </row>
    <row r="75" spans="1:19">
      <c r="A75" s="105" t="s">
        <v>404</v>
      </c>
      <c r="B75" s="105" t="s">
        <v>674</v>
      </c>
      <c r="C75" s="105">
        <v>0.22</v>
      </c>
      <c r="D75" s="105">
        <v>1.306</v>
      </c>
      <c r="E75" s="105">
        <v>1.623</v>
      </c>
      <c r="F75" s="105">
        <v>44</v>
      </c>
      <c r="G75" s="105">
        <v>180</v>
      </c>
      <c r="H75" s="105">
        <v>90</v>
      </c>
      <c r="I75" s="105" t="s">
        <v>385</v>
      </c>
      <c r="J75"/>
      <c r="K75"/>
      <c r="L75"/>
      <c r="M75"/>
      <c r="N75"/>
      <c r="O75"/>
      <c r="P75"/>
      <c r="Q75"/>
      <c r="R75"/>
      <c r="S75"/>
    </row>
    <row r="76" spans="1:19">
      <c r="A76" s="105" t="s">
        <v>405</v>
      </c>
      <c r="B76" s="105" t="s">
        <v>674</v>
      </c>
      <c r="C76" s="105">
        <v>0.22</v>
      </c>
      <c r="D76" s="105">
        <v>1.306</v>
      </c>
      <c r="E76" s="105">
        <v>1.623</v>
      </c>
      <c r="F76" s="105">
        <v>36</v>
      </c>
      <c r="G76" s="105">
        <v>270</v>
      </c>
      <c r="H76" s="105">
        <v>90</v>
      </c>
      <c r="I76" s="105" t="s">
        <v>387</v>
      </c>
      <c r="J76"/>
      <c r="K76"/>
      <c r="L76"/>
      <c r="M76"/>
      <c r="N76"/>
      <c r="O76"/>
      <c r="P76"/>
      <c r="Q76"/>
      <c r="R76"/>
      <c r="S76"/>
    </row>
    <row r="77" spans="1:19">
      <c r="A77" s="105" t="s">
        <v>406</v>
      </c>
      <c r="B77" s="105" t="s">
        <v>675</v>
      </c>
      <c r="C77" s="105">
        <v>0.3</v>
      </c>
      <c r="D77" s="105">
        <v>1.8620000000000001</v>
      </c>
      <c r="E77" s="105">
        <v>3.4009999999999998</v>
      </c>
      <c r="F77" s="105">
        <v>99</v>
      </c>
      <c r="G77" s="105">
        <v>270</v>
      </c>
      <c r="H77" s="105">
        <v>180</v>
      </c>
      <c r="I77" s="105"/>
      <c r="J77"/>
      <c r="K77"/>
      <c r="L77"/>
      <c r="M77"/>
      <c r="N77"/>
      <c r="O77"/>
      <c r="P77"/>
      <c r="Q77"/>
      <c r="R77"/>
      <c r="S77"/>
    </row>
    <row r="78" spans="1:19">
      <c r="A78" s="105" t="s">
        <v>407</v>
      </c>
      <c r="B78" s="105" t="s">
        <v>676</v>
      </c>
      <c r="C78" s="105">
        <v>0.3</v>
      </c>
      <c r="D78" s="105">
        <v>0.56899999999999995</v>
      </c>
      <c r="E78" s="105">
        <v>0.63700000000000001</v>
      </c>
      <c r="F78" s="105">
        <v>99</v>
      </c>
      <c r="G78" s="105">
        <v>90</v>
      </c>
      <c r="H78" s="105">
        <v>0</v>
      </c>
      <c r="I78" s="105"/>
      <c r="J78"/>
      <c r="K78"/>
      <c r="L78"/>
      <c r="M78"/>
      <c r="N78"/>
      <c r="O78"/>
      <c r="P78"/>
      <c r="Q78"/>
      <c r="R78"/>
      <c r="S78"/>
    </row>
    <row r="79" spans="1:19">
      <c r="A79" s="105" t="s">
        <v>421</v>
      </c>
      <c r="B79" s="105" t="s">
        <v>674</v>
      </c>
      <c r="C79" s="105">
        <v>0.22</v>
      </c>
      <c r="D79" s="105">
        <v>1.306</v>
      </c>
      <c r="E79" s="105">
        <v>1.623</v>
      </c>
      <c r="F79" s="105">
        <v>44</v>
      </c>
      <c r="G79" s="105">
        <v>180</v>
      </c>
      <c r="H79" s="105">
        <v>90</v>
      </c>
      <c r="I79" s="105" t="s">
        <v>385</v>
      </c>
      <c r="J79"/>
      <c r="K79"/>
      <c r="L79"/>
      <c r="M79"/>
      <c r="N79"/>
      <c r="O79"/>
      <c r="P79"/>
      <c r="Q79"/>
      <c r="R79"/>
      <c r="S79"/>
    </row>
    <row r="80" spans="1:19">
      <c r="A80" s="105" t="s">
        <v>422</v>
      </c>
      <c r="B80" s="105" t="s">
        <v>674</v>
      </c>
      <c r="C80" s="105">
        <v>0.22</v>
      </c>
      <c r="D80" s="105">
        <v>1.306</v>
      </c>
      <c r="E80" s="105">
        <v>1.623</v>
      </c>
      <c r="F80" s="105">
        <v>36</v>
      </c>
      <c r="G80" s="105">
        <v>270</v>
      </c>
      <c r="H80" s="105">
        <v>90</v>
      </c>
      <c r="I80" s="105" t="s">
        <v>387</v>
      </c>
      <c r="J80"/>
      <c r="K80"/>
      <c r="L80"/>
      <c r="M80"/>
      <c r="N80"/>
      <c r="O80"/>
      <c r="P80"/>
      <c r="Q80"/>
      <c r="R80"/>
      <c r="S80"/>
    </row>
    <row r="81" spans="1:19">
      <c r="A81" s="105" t="s">
        <v>423</v>
      </c>
      <c r="B81" s="105" t="s">
        <v>675</v>
      </c>
      <c r="C81" s="105">
        <v>0.3</v>
      </c>
      <c r="D81" s="105">
        <v>1.8620000000000001</v>
      </c>
      <c r="E81" s="105">
        <v>3.4009999999999998</v>
      </c>
      <c r="F81" s="105">
        <v>99</v>
      </c>
      <c r="G81" s="105">
        <v>270</v>
      </c>
      <c r="H81" s="105">
        <v>180</v>
      </c>
      <c r="I81" s="105"/>
      <c r="J81"/>
      <c r="K81"/>
      <c r="L81"/>
      <c r="M81"/>
      <c r="N81"/>
      <c r="O81"/>
      <c r="P81"/>
      <c r="Q81"/>
      <c r="R81"/>
      <c r="S81"/>
    </row>
    <row r="82" spans="1:19">
      <c r="A82" s="105" t="s">
        <v>424</v>
      </c>
      <c r="B82" s="105" t="s">
        <v>676</v>
      </c>
      <c r="C82" s="105">
        <v>0.3</v>
      </c>
      <c r="D82" s="105">
        <v>0.56899999999999995</v>
      </c>
      <c r="E82" s="105">
        <v>0.63700000000000001</v>
      </c>
      <c r="F82" s="105">
        <v>99</v>
      </c>
      <c r="G82" s="105">
        <v>90</v>
      </c>
      <c r="H82" s="105">
        <v>0</v>
      </c>
      <c r="I82" s="105"/>
      <c r="J82"/>
      <c r="K82"/>
      <c r="L82"/>
      <c r="M82"/>
      <c r="N82"/>
      <c r="O82"/>
      <c r="P82"/>
      <c r="Q82"/>
      <c r="R82"/>
      <c r="S82"/>
    </row>
    <row r="83" spans="1:19">
      <c r="A83" s="105" t="s">
        <v>396</v>
      </c>
      <c r="B83" s="105" t="s">
        <v>674</v>
      </c>
      <c r="C83" s="105">
        <v>0.22</v>
      </c>
      <c r="D83" s="105">
        <v>1.306</v>
      </c>
      <c r="E83" s="105">
        <v>1.623</v>
      </c>
      <c r="F83" s="105">
        <v>44</v>
      </c>
      <c r="G83" s="105">
        <v>0</v>
      </c>
      <c r="H83" s="105">
        <v>90</v>
      </c>
      <c r="I83" s="105" t="s">
        <v>397</v>
      </c>
      <c r="J83"/>
      <c r="K83"/>
      <c r="L83"/>
      <c r="M83"/>
      <c r="N83"/>
      <c r="O83"/>
      <c r="P83"/>
      <c r="Q83"/>
      <c r="R83"/>
      <c r="S83"/>
    </row>
    <row r="84" spans="1:19">
      <c r="A84" s="105" t="s">
        <v>398</v>
      </c>
      <c r="B84" s="105" t="s">
        <v>674</v>
      </c>
      <c r="C84" s="105">
        <v>0.22</v>
      </c>
      <c r="D84" s="105">
        <v>1.306</v>
      </c>
      <c r="E84" s="105">
        <v>1.623</v>
      </c>
      <c r="F84" s="105">
        <v>36</v>
      </c>
      <c r="G84" s="105">
        <v>270</v>
      </c>
      <c r="H84" s="105">
        <v>90</v>
      </c>
      <c r="I84" s="105" t="s">
        <v>387</v>
      </c>
      <c r="J84"/>
      <c r="K84"/>
      <c r="L84"/>
      <c r="M84"/>
      <c r="N84"/>
      <c r="O84"/>
      <c r="P84"/>
      <c r="Q84"/>
      <c r="R84"/>
      <c r="S84"/>
    </row>
    <row r="85" spans="1:19">
      <c r="A85" s="105" t="s">
        <v>399</v>
      </c>
      <c r="B85" s="105" t="s">
        <v>675</v>
      </c>
      <c r="C85" s="105">
        <v>0.3</v>
      </c>
      <c r="D85" s="105">
        <v>1.8620000000000001</v>
      </c>
      <c r="E85" s="105">
        <v>3.4009999999999998</v>
      </c>
      <c r="F85" s="105">
        <v>99</v>
      </c>
      <c r="G85" s="105">
        <v>270</v>
      </c>
      <c r="H85" s="105">
        <v>180</v>
      </c>
      <c r="I85" s="105"/>
      <c r="J85"/>
      <c r="K85"/>
      <c r="L85"/>
      <c r="M85"/>
      <c r="N85"/>
      <c r="O85"/>
      <c r="P85"/>
      <c r="Q85"/>
      <c r="R85"/>
      <c r="S85"/>
    </row>
    <row r="86" spans="1:19">
      <c r="A86" s="105" t="s">
        <v>400</v>
      </c>
      <c r="B86" s="105" t="s">
        <v>676</v>
      </c>
      <c r="C86" s="105">
        <v>0.3</v>
      </c>
      <c r="D86" s="105">
        <v>0.56899999999999995</v>
      </c>
      <c r="E86" s="105">
        <v>0.63700000000000001</v>
      </c>
      <c r="F86" s="105">
        <v>99</v>
      </c>
      <c r="G86" s="105">
        <v>90</v>
      </c>
      <c r="H86" s="105">
        <v>0</v>
      </c>
      <c r="I86" s="105"/>
      <c r="J86"/>
      <c r="K86"/>
      <c r="L86"/>
      <c r="M86"/>
      <c r="N86"/>
      <c r="O86"/>
      <c r="P86"/>
      <c r="Q86"/>
      <c r="R86"/>
      <c r="S86"/>
    </row>
    <row r="87" spans="1:19">
      <c r="A87" s="105" t="s">
        <v>414</v>
      </c>
      <c r="B87" s="105" t="s">
        <v>674</v>
      </c>
      <c r="C87" s="105">
        <v>0.22</v>
      </c>
      <c r="D87" s="105">
        <v>1.306</v>
      </c>
      <c r="E87" s="105">
        <v>1.623</v>
      </c>
      <c r="F87" s="105">
        <v>44</v>
      </c>
      <c r="G87" s="105">
        <v>0</v>
      </c>
      <c r="H87" s="105">
        <v>90</v>
      </c>
      <c r="I87" s="105" t="s">
        <v>397</v>
      </c>
      <c r="J87"/>
      <c r="K87"/>
      <c r="L87"/>
      <c r="M87"/>
      <c r="N87"/>
      <c r="O87"/>
      <c r="P87"/>
      <c r="Q87"/>
      <c r="R87"/>
      <c r="S87"/>
    </row>
    <row r="88" spans="1:19">
      <c r="A88" s="105" t="s">
        <v>415</v>
      </c>
      <c r="B88" s="105" t="s">
        <v>674</v>
      </c>
      <c r="C88" s="105">
        <v>0.22</v>
      </c>
      <c r="D88" s="105">
        <v>1.306</v>
      </c>
      <c r="E88" s="105">
        <v>1.623</v>
      </c>
      <c r="F88" s="105">
        <v>36</v>
      </c>
      <c r="G88" s="105">
        <v>270</v>
      </c>
      <c r="H88" s="105">
        <v>90</v>
      </c>
      <c r="I88" s="105" t="s">
        <v>387</v>
      </c>
      <c r="J88"/>
      <c r="K88"/>
      <c r="L88"/>
      <c r="M88"/>
      <c r="N88"/>
      <c r="O88"/>
      <c r="P88"/>
      <c r="Q88"/>
      <c r="R88"/>
      <c r="S88"/>
    </row>
    <row r="89" spans="1:19">
      <c r="A89" s="105" t="s">
        <v>416</v>
      </c>
      <c r="B89" s="105" t="s">
        <v>675</v>
      </c>
      <c r="C89" s="105">
        <v>0.3</v>
      </c>
      <c r="D89" s="105">
        <v>1.8620000000000001</v>
      </c>
      <c r="E89" s="105">
        <v>3.4009999999999998</v>
      </c>
      <c r="F89" s="105">
        <v>99</v>
      </c>
      <c r="G89" s="105">
        <v>270</v>
      </c>
      <c r="H89" s="105">
        <v>180</v>
      </c>
      <c r="I89" s="105"/>
      <c r="J89"/>
      <c r="K89"/>
      <c r="L89"/>
      <c r="M89"/>
      <c r="N89"/>
      <c r="O89"/>
      <c r="P89"/>
      <c r="Q89"/>
      <c r="R89"/>
      <c r="S89"/>
    </row>
    <row r="90" spans="1:19">
      <c r="A90" s="105" t="s">
        <v>417</v>
      </c>
      <c r="B90" s="105" t="s">
        <v>676</v>
      </c>
      <c r="C90" s="105">
        <v>0.3</v>
      </c>
      <c r="D90" s="105">
        <v>0.56899999999999995</v>
      </c>
      <c r="E90" s="105">
        <v>0.63700000000000001</v>
      </c>
      <c r="F90" s="105">
        <v>99</v>
      </c>
      <c r="G90" s="105">
        <v>90</v>
      </c>
      <c r="H90" s="105">
        <v>0</v>
      </c>
      <c r="I90" s="105"/>
      <c r="J90"/>
      <c r="K90"/>
      <c r="L90"/>
      <c r="M90"/>
      <c r="N90"/>
      <c r="O90"/>
      <c r="P90"/>
      <c r="Q90"/>
      <c r="R90"/>
      <c r="S90"/>
    </row>
    <row r="91" spans="1:19">
      <c r="A91" s="105" t="s">
        <v>431</v>
      </c>
      <c r="B91" s="105" t="s">
        <v>674</v>
      </c>
      <c r="C91" s="105">
        <v>0.22</v>
      </c>
      <c r="D91" s="105">
        <v>1.306</v>
      </c>
      <c r="E91" s="105">
        <v>1.623</v>
      </c>
      <c r="F91" s="105">
        <v>44</v>
      </c>
      <c r="G91" s="105">
        <v>0</v>
      </c>
      <c r="H91" s="105">
        <v>90</v>
      </c>
      <c r="I91" s="105" t="s">
        <v>397</v>
      </c>
      <c r="J91"/>
      <c r="K91"/>
      <c r="L91"/>
      <c r="M91"/>
      <c r="N91"/>
      <c r="O91"/>
      <c r="P91"/>
      <c r="Q91"/>
      <c r="R91"/>
      <c r="S91"/>
    </row>
    <row r="92" spans="1:19">
      <c r="A92" s="105" t="s">
        <v>432</v>
      </c>
      <c r="B92" s="105" t="s">
        <v>674</v>
      </c>
      <c r="C92" s="105">
        <v>0.22</v>
      </c>
      <c r="D92" s="105">
        <v>1.306</v>
      </c>
      <c r="E92" s="105">
        <v>1.623</v>
      </c>
      <c r="F92" s="105">
        <v>36</v>
      </c>
      <c r="G92" s="105">
        <v>270</v>
      </c>
      <c r="H92" s="105">
        <v>90</v>
      </c>
      <c r="I92" s="105" t="s">
        <v>387</v>
      </c>
      <c r="J92"/>
      <c r="K92"/>
      <c r="L92"/>
      <c r="M92"/>
      <c r="N92"/>
      <c r="O92"/>
      <c r="P92"/>
      <c r="Q92"/>
      <c r="R92"/>
      <c r="S92"/>
    </row>
    <row r="93" spans="1:19">
      <c r="A93" s="105" t="s">
        <v>433</v>
      </c>
      <c r="B93" s="105" t="s">
        <v>675</v>
      </c>
      <c r="C93" s="105">
        <v>0.3</v>
      </c>
      <c r="D93" s="105">
        <v>1.8620000000000001</v>
      </c>
      <c r="E93" s="105">
        <v>3.4009999999999998</v>
      </c>
      <c r="F93" s="105">
        <v>99</v>
      </c>
      <c r="G93" s="105">
        <v>270</v>
      </c>
      <c r="H93" s="105">
        <v>180</v>
      </c>
      <c r="I93" s="105"/>
      <c r="J93"/>
      <c r="K93"/>
      <c r="L93"/>
      <c r="M93"/>
      <c r="N93"/>
      <c r="O93"/>
      <c r="P93"/>
      <c r="Q93"/>
      <c r="R93"/>
      <c r="S93"/>
    </row>
    <row r="94" spans="1:19">
      <c r="A94" s="105" t="s">
        <v>434</v>
      </c>
      <c r="B94" s="105" t="s">
        <v>676</v>
      </c>
      <c r="C94" s="105">
        <v>0.3</v>
      </c>
      <c r="D94" s="105">
        <v>0.56899999999999995</v>
      </c>
      <c r="E94" s="105">
        <v>0.63700000000000001</v>
      </c>
      <c r="F94" s="105">
        <v>99</v>
      </c>
      <c r="G94" s="105">
        <v>90</v>
      </c>
      <c r="H94" s="105">
        <v>0</v>
      </c>
      <c r="I94" s="105"/>
      <c r="J94"/>
      <c r="K94"/>
      <c r="L94"/>
      <c r="M94"/>
      <c r="N94"/>
      <c r="O94"/>
      <c r="P94"/>
      <c r="Q94"/>
      <c r="R94"/>
      <c r="S94"/>
    </row>
    <row r="95" spans="1:19">
      <c r="A95" s="105" t="s">
        <v>393</v>
      </c>
      <c r="B95" s="105" t="s">
        <v>674</v>
      </c>
      <c r="C95" s="105">
        <v>0.22</v>
      </c>
      <c r="D95" s="105">
        <v>1.306</v>
      </c>
      <c r="E95" s="105">
        <v>1.623</v>
      </c>
      <c r="F95" s="105">
        <v>12</v>
      </c>
      <c r="G95" s="105">
        <v>270</v>
      </c>
      <c r="H95" s="105">
        <v>90</v>
      </c>
      <c r="I95" s="105" t="s">
        <v>387</v>
      </c>
      <c r="J95"/>
      <c r="K95"/>
      <c r="L95"/>
      <c r="M95"/>
      <c r="N95"/>
      <c r="O95"/>
      <c r="P95"/>
      <c r="Q95"/>
      <c r="R95"/>
      <c r="S95"/>
    </row>
    <row r="96" spans="1:19">
      <c r="A96" s="105" t="s">
        <v>394</v>
      </c>
      <c r="B96" s="105" t="s">
        <v>675</v>
      </c>
      <c r="C96" s="105">
        <v>0.3</v>
      </c>
      <c r="D96" s="105">
        <v>1.8620000000000001</v>
      </c>
      <c r="E96" s="105">
        <v>3.4009999999999998</v>
      </c>
      <c r="F96" s="105">
        <v>192</v>
      </c>
      <c r="G96" s="105">
        <v>270</v>
      </c>
      <c r="H96" s="105">
        <v>180</v>
      </c>
      <c r="I96" s="105"/>
      <c r="J96"/>
      <c r="K96"/>
      <c r="L96"/>
      <c r="M96"/>
      <c r="N96"/>
      <c r="O96"/>
      <c r="P96"/>
      <c r="Q96"/>
      <c r="R96"/>
      <c r="S96"/>
    </row>
    <row r="97" spans="1:19">
      <c r="A97" s="105" t="s">
        <v>395</v>
      </c>
      <c r="B97" s="105" t="s">
        <v>676</v>
      </c>
      <c r="C97" s="105">
        <v>0.3</v>
      </c>
      <c r="D97" s="105">
        <v>0.56899999999999995</v>
      </c>
      <c r="E97" s="105">
        <v>0.63700000000000001</v>
      </c>
      <c r="F97" s="105">
        <v>192</v>
      </c>
      <c r="G97" s="105">
        <v>90</v>
      </c>
      <c r="H97" s="105">
        <v>0</v>
      </c>
      <c r="I97" s="105"/>
      <c r="J97"/>
      <c r="K97"/>
      <c r="L97"/>
      <c r="M97"/>
      <c r="N97"/>
      <c r="O97"/>
      <c r="P97"/>
      <c r="Q97"/>
      <c r="R97"/>
      <c r="S97"/>
    </row>
    <row r="98" spans="1:19">
      <c r="A98" s="105" t="s">
        <v>411</v>
      </c>
      <c r="B98" s="105" t="s">
        <v>674</v>
      </c>
      <c r="C98" s="105">
        <v>0.22</v>
      </c>
      <c r="D98" s="105">
        <v>1.306</v>
      </c>
      <c r="E98" s="105">
        <v>1.623</v>
      </c>
      <c r="F98" s="105">
        <v>12</v>
      </c>
      <c r="G98" s="105">
        <v>270</v>
      </c>
      <c r="H98" s="105">
        <v>90</v>
      </c>
      <c r="I98" s="105" t="s">
        <v>387</v>
      </c>
      <c r="J98"/>
      <c r="K98"/>
      <c r="L98"/>
      <c r="M98"/>
      <c r="N98"/>
      <c r="O98"/>
      <c r="P98"/>
      <c r="Q98"/>
      <c r="R98"/>
      <c r="S98"/>
    </row>
    <row r="99" spans="1:19">
      <c r="A99" s="105" t="s">
        <v>412</v>
      </c>
      <c r="B99" s="105" t="s">
        <v>675</v>
      </c>
      <c r="C99" s="105">
        <v>0.3</v>
      </c>
      <c r="D99" s="105">
        <v>1.8620000000000001</v>
      </c>
      <c r="E99" s="105">
        <v>3.4009999999999998</v>
      </c>
      <c r="F99" s="105">
        <v>192</v>
      </c>
      <c r="G99" s="105">
        <v>270</v>
      </c>
      <c r="H99" s="105">
        <v>180</v>
      </c>
      <c r="I99" s="105"/>
      <c r="J99"/>
      <c r="K99"/>
      <c r="L99"/>
      <c r="M99"/>
      <c r="N99"/>
      <c r="O99"/>
      <c r="P99"/>
      <c r="Q99"/>
      <c r="R99"/>
      <c r="S99"/>
    </row>
    <row r="100" spans="1:19">
      <c r="A100" s="105" t="s">
        <v>413</v>
      </c>
      <c r="B100" s="105" t="s">
        <v>676</v>
      </c>
      <c r="C100" s="105">
        <v>0.3</v>
      </c>
      <c r="D100" s="105">
        <v>0.56899999999999995</v>
      </c>
      <c r="E100" s="105">
        <v>0.63700000000000001</v>
      </c>
      <c r="F100" s="105">
        <v>192</v>
      </c>
      <c r="G100" s="105">
        <v>90</v>
      </c>
      <c r="H100" s="105">
        <v>0</v>
      </c>
      <c r="I100" s="105"/>
      <c r="J100"/>
      <c r="K100"/>
      <c r="L100"/>
      <c r="M100"/>
      <c r="N100"/>
      <c r="O100"/>
      <c r="P100"/>
      <c r="Q100"/>
      <c r="R100"/>
      <c r="S100"/>
    </row>
    <row r="101" spans="1:19">
      <c r="A101" s="105" t="s">
        <v>428</v>
      </c>
      <c r="B101" s="105" t="s">
        <v>674</v>
      </c>
      <c r="C101" s="105">
        <v>0.22</v>
      </c>
      <c r="D101" s="105">
        <v>1.306</v>
      </c>
      <c r="E101" s="105">
        <v>1.623</v>
      </c>
      <c r="F101" s="105">
        <v>12</v>
      </c>
      <c r="G101" s="105">
        <v>270</v>
      </c>
      <c r="H101" s="105">
        <v>90</v>
      </c>
      <c r="I101" s="105" t="s">
        <v>387</v>
      </c>
      <c r="J101"/>
      <c r="K101"/>
      <c r="L101"/>
      <c r="M101"/>
      <c r="N101"/>
      <c r="O101"/>
      <c r="P101"/>
      <c r="Q101"/>
      <c r="R101"/>
      <c r="S101"/>
    </row>
    <row r="102" spans="1:19">
      <c r="A102" s="105" t="s">
        <v>429</v>
      </c>
      <c r="B102" s="105" t="s">
        <v>675</v>
      </c>
      <c r="C102" s="105">
        <v>0.3</v>
      </c>
      <c r="D102" s="105">
        <v>1.8620000000000001</v>
      </c>
      <c r="E102" s="105">
        <v>3.4009999999999998</v>
      </c>
      <c r="F102" s="105">
        <v>192</v>
      </c>
      <c r="G102" s="105">
        <v>270</v>
      </c>
      <c r="H102" s="105">
        <v>180</v>
      </c>
      <c r="I102" s="105"/>
      <c r="J102"/>
      <c r="K102"/>
      <c r="L102"/>
      <c r="M102"/>
      <c r="N102"/>
      <c r="O102"/>
      <c r="P102"/>
      <c r="Q102"/>
      <c r="R102"/>
      <c r="S102"/>
    </row>
    <row r="103" spans="1:19">
      <c r="A103" s="105" t="s">
        <v>430</v>
      </c>
      <c r="B103" s="105" t="s">
        <v>676</v>
      </c>
      <c r="C103" s="105">
        <v>0.3</v>
      </c>
      <c r="D103" s="105">
        <v>0.56899999999999995</v>
      </c>
      <c r="E103" s="105">
        <v>0.63700000000000001</v>
      </c>
      <c r="F103" s="105">
        <v>192</v>
      </c>
      <c r="G103" s="105">
        <v>90</v>
      </c>
      <c r="H103" s="105">
        <v>0</v>
      </c>
      <c r="I103" s="105"/>
      <c r="J103"/>
      <c r="K103"/>
      <c r="L103"/>
      <c r="M103"/>
      <c r="N103"/>
      <c r="O103"/>
      <c r="P103"/>
      <c r="Q103"/>
      <c r="R103"/>
      <c r="S103"/>
    </row>
    <row r="104" spans="1:19">
      <c r="A104" s="105" t="s">
        <v>457</v>
      </c>
      <c r="B104" s="105" t="s">
        <v>674</v>
      </c>
      <c r="C104" s="105">
        <v>0.22</v>
      </c>
      <c r="D104" s="105">
        <v>1.306</v>
      </c>
      <c r="E104" s="105">
        <v>1.623</v>
      </c>
      <c r="F104" s="105">
        <v>68</v>
      </c>
      <c r="G104" s="105">
        <v>90</v>
      </c>
      <c r="H104" s="105">
        <v>90</v>
      </c>
      <c r="I104" s="105" t="s">
        <v>454</v>
      </c>
      <c r="J104"/>
      <c r="K104"/>
      <c r="L104"/>
      <c r="M104"/>
      <c r="N104"/>
      <c r="O104"/>
      <c r="P104"/>
      <c r="Q104"/>
      <c r="R104"/>
      <c r="S104"/>
    </row>
    <row r="105" spans="1:19">
      <c r="A105" s="105" t="s">
        <v>458</v>
      </c>
      <c r="B105" s="105" t="s">
        <v>675</v>
      </c>
      <c r="C105" s="105">
        <v>0.3</v>
      </c>
      <c r="D105" s="105">
        <v>1.8620000000000001</v>
      </c>
      <c r="E105" s="105">
        <v>3.4009999999999998</v>
      </c>
      <c r="F105" s="105">
        <v>357</v>
      </c>
      <c r="G105" s="105">
        <v>270</v>
      </c>
      <c r="H105" s="105">
        <v>180</v>
      </c>
      <c r="I105" s="105"/>
      <c r="J105"/>
      <c r="K105"/>
      <c r="L105"/>
      <c r="M105"/>
      <c r="N105"/>
      <c r="O105"/>
      <c r="P105"/>
      <c r="Q105"/>
      <c r="R105"/>
      <c r="S105"/>
    </row>
    <row r="106" spans="1:19">
      <c r="A106" s="105" t="s">
        <v>459</v>
      </c>
      <c r="B106" s="105" t="s">
        <v>676</v>
      </c>
      <c r="C106" s="105">
        <v>0.3</v>
      </c>
      <c r="D106" s="105">
        <v>0.56899999999999995</v>
      </c>
      <c r="E106" s="105">
        <v>0.63700000000000001</v>
      </c>
      <c r="F106" s="105">
        <v>357</v>
      </c>
      <c r="G106" s="105">
        <v>90</v>
      </c>
      <c r="H106" s="105">
        <v>0</v>
      </c>
      <c r="I106" s="105"/>
      <c r="J106"/>
      <c r="K106"/>
      <c r="L106"/>
      <c r="M106"/>
      <c r="N106"/>
      <c r="O106"/>
      <c r="P106"/>
      <c r="Q106"/>
      <c r="R106"/>
      <c r="S106"/>
    </row>
    <row r="107" spans="1:19">
      <c r="A107" s="105" t="s">
        <v>460</v>
      </c>
      <c r="B107" s="105" t="s">
        <v>674</v>
      </c>
      <c r="C107" s="105">
        <v>0.22</v>
      </c>
      <c r="D107" s="105">
        <v>1.306</v>
      </c>
      <c r="E107" s="105">
        <v>1.623</v>
      </c>
      <c r="F107" s="105">
        <v>32</v>
      </c>
      <c r="G107" s="105">
        <v>90</v>
      </c>
      <c r="H107" s="105">
        <v>90</v>
      </c>
      <c r="I107" s="105" t="s">
        <v>454</v>
      </c>
      <c r="J107"/>
      <c r="K107"/>
      <c r="L107"/>
      <c r="M107"/>
      <c r="N107"/>
      <c r="O107"/>
      <c r="P107"/>
      <c r="Q107"/>
      <c r="R107"/>
      <c r="S107"/>
    </row>
    <row r="108" spans="1:19">
      <c r="A108" s="105" t="s">
        <v>461</v>
      </c>
      <c r="B108" s="105" t="s">
        <v>675</v>
      </c>
      <c r="C108" s="105">
        <v>0.3</v>
      </c>
      <c r="D108" s="105">
        <v>1.8620000000000001</v>
      </c>
      <c r="E108" s="105">
        <v>3.4009999999999998</v>
      </c>
      <c r="F108" s="105">
        <v>168</v>
      </c>
      <c r="G108" s="105">
        <v>270</v>
      </c>
      <c r="H108" s="105">
        <v>180</v>
      </c>
      <c r="I108" s="105"/>
      <c r="J108"/>
      <c r="K108"/>
      <c r="L108"/>
      <c r="M108"/>
      <c r="N108"/>
      <c r="O108"/>
      <c r="P108"/>
      <c r="Q108"/>
      <c r="R108"/>
      <c r="S108"/>
    </row>
    <row r="109" spans="1:19">
      <c r="A109" s="105" t="s">
        <v>462</v>
      </c>
      <c r="B109" s="105" t="s">
        <v>676</v>
      </c>
      <c r="C109" s="105">
        <v>0.3</v>
      </c>
      <c r="D109" s="105">
        <v>0.56899999999999995</v>
      </c>
      <c r="E109" s="105">
        <v>0.63700000000000001</v>
      </c>
      <c r="F109" s="105">
        <v>168</v>
      </c>
      <c r="G109" s="105">
        <v>90</v>
      </c>
      <c r="H109" s="105">
        <v>0</v>
      </c>
      <c r="I109" s="105"/>
      <c r="J109"/>
      <c r="K109"/>
      <c r="L109"/>
      <c r="M109"/>
      <c r="N109"/>
      <c r="O109"/>
      <c r="P109"/>
      <c r="Q109"/>
      <c r="R109"/>
      <c r="S109"/>
    </row>
    <row r="110" spans="1:19">
      <c r="A110" s="105" t="s">
        <v>467</v>
      </c>
      <c r="B110" s="105" t="s">
        <v>674</v>
      </c>
      <c r="C110" s="105">
        <v>0.22</v>
      </c>
      <c r="D110" s="105">
        <v>1.306</v>
      </c>
      <c r="E110" s="105">
        <v>1.623</v>
      </c>
      <c r="F110" s="105">
        <v>84</v>
      </c>
      <c r="G110" s="105">
        <v>90</v>
      </c>
      <c r="H110" s="105">
        <v>90</v>
      </c>
      <c r="I110" s="105" t="s">
        <v>454</v>
      </c>
      <c r="J110"/>
      <c r="K110"/>
      <c r="L110"/>
      <c r="M110"/>
      <c r="N110"/>
      <c r="O110"/>
      <c r="P110"/>
      <c r="Q110"/>
      <c r="R110"/>
      <c r="S110"/>
    </row>
    <row r="111" spans="1:19">
      <c r="A111" s="105" t="s">
        <v>468</v>
      </c>
      <c r="B111" s="105" t="s">
        <v>674</v>
      </c>
      <c r="C111" s="105">
        <v>0.22</v>
      </c>
      <c r="D111" s="105">
        <v>1.306</v>
      </c>
      <c r="E111" s="105">
        <v>1.623</v>
      </c>
      <c r="F111" s="105">
        <v>76</v>
      </c>
      <c r="G111" s="105">
        <v>0</v>
      </c>
      <c r="H111" s="105">
        <v>90</v>
      </c>
      <c r="I111" s="105" t="s">
        <v>397</v>
      </c>
      <c r="J111"/>
      <c r="K111"/>
      <c r="L111"/>
      <c r="M111"/>
      <c r="N111"/>
      <c r="O111"/>
      <c r="P111"/>
      <c r="Q111"/>
      <c r="R111"/>
      <c r="S111"/>
    </row>
    <row r="112" spans="1:19">
      <c r="A112" s="105" t="s">
        <v>469</v>
      </c>
      <c r="B112" s="105" t="s">
        <v>675</v>
      </c>
      <c r="C112" s="105">
        <v>0.3</v>
      </c>
      <c r="D112" s="105">
        <v>1.8620000000000001</v>
      </c>
      <c r="E112" s="105">
        <v>3.4009999999999998</v>
      </c>
      <c r="F112" s="105">
        <v>399</v>
      </c>
      <c r="G112" s="105">
        <v>270</v>
      </c>
      <c r="H112" s="105">
        <v>180</v>
      </c>
      <c r="I112" s="105"/>
      <c r="J112"/>
      <c r="K112"/>
      <c r="L112"/>
      <c r="M112"/>
      <c r="N112"/>
      <c r="O112"/>
      <c r="P112"/>
      <c r="Q112"/>
      <c r="R112"/>
      <c r="S112"/>
    </row>
    <row r="113" spans="1:19">
      <c r="A113" s="105" t="s">
        <v>470</v>
      </c>
      <c r="B113" s="105" t="s">
        <v>676</v>
      </c>
      <c r="C113" s="105">
        <v>0.3</v>
      </c>
      <c r="D113" s="105">
        <v>0.56899999999999995</v>
      </c>
      <c r="E113" s="105">
        <v>0.63700000000000001</v>
      </c>
      <c r="F113" s="105">
        <v>399</v>
      </c>
      <c r="G113" s="105">
        <v>90</v>
      </c>
      <c r="H113" s="105">
        <v>0</v>
      </c>
      <c r="I113" s="105"/>
      <c r="J113"/>
      <c r="K113"/>
      <c r="L113"/>
      <c r="M113"/>
      <c r="N113"/>
      <c r="O113"/>
      <c r="P113"/>
      <c r="Q113"/>
      <c r="R113"/>
      <c r="S113"/>
    </row>
    <row r="114" spans="1:19">
      <c r="A114" s="105" t="s">
        <v>444</v>
      </c>
      <c r="B114" s="105" t="s">
        <v>674</v>
      </c>
      <c r="C114" s="105">
        <v>0.22</v>
      </c>
      <c r="D114" s="105">
        <v>1.306</v>
      </c>
      <c r="E114" s="105">
        <v>1.623</v>
      </c>
      <c r="F114" s="105">
        <v>76</v>
      </c>
      <c r="G114" s="105">
        <v>180</v>
      </c>
      <c r="H114" s="105">
        <v>90</v>
      </c>
      <c r="I114" s="105" t="s">
        <v>385</v>
      </c>
      <c r="J114"/>
      <c r="K114"/>
      <c r="L114"/>
      <c r="M114"/>
      <c r="N114"/>
      <c r="O114"/>
      <c r="P114"/>
      <c r="Q114"/>
      <c r="R114"/>
      <c r="S114"/>
    </row>
    <row r="115" spans="1:19">
      <c r="A115" s="105" t="s">
        <v>445</v>
      </c>
      <c r="B115" s="105" t="s">
        <v>675</v>
      </c>
      <c r="C115" s="105">
        <v>0.3</v>
      </c>
      <c r="D115" s="105">
        <v>1.8620000000000001</v>
      </c>
      <c r="E115" s="105">
        <v>3.4009999999999998</v>
      </c>
      <c r="F115" s="105">
        <v>171</v>
      </c>
      <c r="G115" s="105">
        <v>270</v>
      </c>
      <c r="H115" s="105">
        <v>180</v>
      </c>
      <c r="I115" s="105"/>
      <c r="J115"/>
      <c r="K115"/>
      <c r="L115"/>
      <c r="M115"/>
      <c r="N115"/>
      <c r="O115"/>
      <c r="P115"/>
      <c r="Q115"/>
      <c r="R115"/>
      <c r="S115"/>
    </row>
    <row r="116" spans="1:19">
      <c r="A116" s="105" t="s">
        <v>446</v>
      </c>
      <c r="B116" s="105" t="s">
        <v>676</v>
      </c>
      <c r="C116" s="105">
        <v>0.3</v>
      </c>
      <c r="D116" s="105">
        <v>0.56899999999999995</v>
      </c>
      <c r="E116" s="105">
        <v>0.63700000000000001</v>
      </c>
      <c r="F116" s="105">
        <v>171</v>
      </c>
      <c r="G116" s="105">
        <v>90</v>
      </c>
      <c r="H116" s="105">
        <v>0</v>
      </c>
      <c r="I116" s="105"/>
      <c r="J116"/>
      <c r="K116"/>
      <c r="L116"/>
      <c r="M116"/>
      <c r="N116"/>
      <c r="O116"/>
      <c r="P116"/>
      <c r="Q116"/>
      <c r="R116"/>
      <c r="S116"/>
    </row>
    <row r="117" spans="1:19">
      <c r="A117" s="105" t="s">
        <v>441</v>
      </c>
      <c r="B117" s="105" t="s">
        <v>674</v>
      </c>
      <c r="C117" s="105">
        <v>0.22</v>
      </c>
      <c r="D117" s="105">
        <v>1.306</v>
      </c>
      <c r="E117" s="105">
        <v>1.623</v>
      </c>
      <c r="F117" s="105">
        <v>36</v>
      </c>
      <c r="G117" s="105">
        <v>270</v>
      </c>
      <c r="H117" s="105">
        <v>90</v>
      </c>
      <c r="I117" s="105" t="s">
        <v>387</v>
      </c>
      <c r="J117"/>
      <c r="K117"/>
      <c r="L117"/>
      <c r="M117"/>
      <c r="N117"/>
      <c r="O117"/>
      <c r="P117"/>
      <c r="Q117"/>
      <c r="R117"/>
      <c r="S117"/>
    </row>
    <row r="118" spans="1:19">
      <c r="A118" s="105" t="s">
        <v>442</v>
      </c>
      <c r="B118" s="105" t="s">
        <v>675</v>
      </c>
      <c r="C118" s="105">
        <v>0.3</v>
      </c>
      <c r="D118" s="105">
        <v>1.8620000000000001</v>
      </c>
      <c r="E118" s="105">
        <v>3.4009999999999998</v>
      </c>
      <c r="F118" s="105">
        <v>546</v>
      </c>
      <c r="G118" s="105">
        <v>270</v>
      </c>
      <c r="H118" s="105">
        <v>180</v>
      </c>
      <c r="I118" s="105"/>
      <c r="J118"/>
      <c r="K118"/>
      <c r="L118"/>
      <c r="M118"/>
      <c r="N118"/>
      <c r="O118"/>
      <c r="P118"/>
      <c r="Q118"/>
      <c r="R118"/>
      <c r="S118"/>
    </row>
    <row r="119" spans="1:19">
      <c r="A119" s="105" t="s">
        <v>443</v>
      </c>
      <c r="B119" s="105" t="s">
        <v>676</v>
      </c>
      <c r="C119" s="105">
        <v>0.3</v>
      </c>
      <c r="D119" s="105">
        <v>0.56899999999999995</v>
      </c>
      <c r="E119" s="105">
        <v>0.63700000000000001</v>
      </c>
      <c r="F119" s="105">
        <v>546</v>
      </c>
      <c r="G119" s="105">
        <v>90</v>
      </c>
      <c r="H119" s="105">
        <v>0</v>
      </c>
      <c r="I119" s="105"/>
      <c r="J119"/>
      <c r="K119"/>
      <c r="L119"/>
      <c r="M119"/>
      <c r="N119"/>
      <c r="O119"/>
      <c r="P119"/>
      <c r="Q119"/>
      <c r="R119"/>
      <c r="S119"/>
    </row>
    <row r="120" spans="1:19">
      <c r="A120" s="105" t="s">
        <v>447</v>
      </c>
      <c r="B120" s="105" t="s">
        <v>675</v>
      </c>
      <c r="C120" s="105">
        <v>0.3</v>
      </c>
      <c r="D120" s="105">
        <v>1.8620000000000001</v>
      </c>
      <c r="E120" s="105">
        <v>3.4009999999999998</v>
      </c>
      <c r="F120" s="105">
        <v>252</v>
      </c>
      <c r="G120" s="105">
        <v>270</v>
      </c>
      <c r="H120" s="105">
        <v>180</v>
      </c>
      <c r="I120" s="105"/>
      <c r="J120"/>
      <c r="K120"/>
      <c r="L120"/>
      <c r="M120"/>
      <c r="N120"/>
      <c r="O120"/>
      <c r="P120"/>
      <c r="Q120"/>
      <c r="R120"/>
      <c r="S120"/>
    </row>
    <row r="121" spans="1:19">
      <c r="A121" s="105" t="s">
        <v>448</v>
      </c>
      <c r="B121" s="105" t="s">
        <v>676</v>
      </c>
      <c r="C121" s="105">
        <v>0.3</v>
      </c>
      <c r="D121" s="105">
        <v>0.56899999999999995</v>
      </c>
      <c r="E121" s="105">
        <v>0.63700000000000001</v>
      </c>
      <c r="F121" s="105">
        <v>252</v>
      </c>
      <c r="G121" s="105">
        <v>90</v>
      </c>
      <c r="H121" s="105">
        <v>0</v>
      </c>
      <c r="I121" s="105"/>
      <c r="J121"/>
      <c r="K121"/>
      <c r="L121"/>
      <c r="M121"/>
      <c r="N121"/>
      <c r="O121"/>
      <c r="P121"/>
      <c r="Q121"/>
      <c r="R121"/>
      <c r="S121"/>
    </row>
    <row r="122" spans="1:19">
      <c r="A122" s="105" t="s">
        <v>390</v>
      </c>
      <c r="B122" s="105" t="s">
        <v>674</v>
      </c>
      <c r="C122" s="105">
        <v>0.22</v>
      </c>
      <c r="D122" s="105">
        <v>1.306</v>
      </c>
      <c r="E122" s="105">
        <v>1.623</v>
      </c>
      <c r="F122" s="105">
        <v>212</v>
      </c>
      <c r="G122" s="105">
        <v>180</v>
      </c>
      <c r="H122" s="105">
        <v>90</v>
      </c>
      <c r="I122" s="105" t="s">
        <v>385</v>
      </c>
      <c r="J122"/>
      <c r="K122"/>
      <c r="L122"/>
      <c r="M122"/>
      <c r="N122"/>
      <c r="O122"/>
      <c r="P122"/>
      <c r="Q122"/>
      <c r="R122"/>
      <c r="S122"/>
    </row>
    <row r="123" spans="1:19">
      <c r="A123" s="105" t="s">
        <v>391</v>
      </c>
      <c r="B123" s="105" t="s">
        <v>675</v>
      </c>
      <c r="C123" s="105">
        <v>0.3</v>
      </c>
      <c r="D123" s="105">
        <v>1.8620000000000001</v>
      </c>
      <c r="E123" s="105">
        <v>3.4009999999999998</v>
      </c>
      <c r="F123" s="105">
        <v>477</v>
      </c>
      <c r="G123" s="105">
        <v>270</v>
      </c>
      <c r="H123" s="105">
        <v>180</v>
      </c>
      <c r="I123" s="105"/>
      <c r="J123"/>
      <c r="K123"/>
      <c r="L123"/>
      <c r="M123"/>
      <c r="N123"/>
      <c r="O123"/>
      <c r="P123"/>
      <c r="Q123"/>
      <c r="R123"/>
      <c r="S123"/>
    </row>
    <row r="124" spans="1:19">
      <c r="A124" s="105" t="s">
        <v>392</v>
      </c>
      <c r="B124" s="105" t="s">
        <v>676</v>
      </c>
      <c r="C124" s="105">
        <v>0.3</v>
      </c>
      <c r="D124" s="105">
        <v>0.56899999999999995</v>
      </c>
      <c r="E124" s="105">
        <v>0.63700000000000001</v>
      </c>
      <c r="F124" s="105">
        <v>477</v>
      </c>
      <c r="G124" s="105">
        <v>90</v>
      </c>
      <c r="H124" s="105">
        <v>0</v>
      </c>
      <c r="I124" s="105"/>
      <c r="J124"/>
      <c r="K124"/>
      <c r="L124"/>
      <c r="M124"/>
      <c r="N124"/>
      <c r="O124"/>
      <c r="P124"/>
      <c r="Q124"/>
      <c r="R124"/>
      <c r="S124"/>
    </row>
    <row r="125" spans="1:19">
      <c r="A125" s="105" t="s">
        <v>408</v>
      </c>
      <c r="B125" s="105" t="s">
        <v>674</v>
      </c>
      <c r="C125" s="105">
        <v>0.22</v>
      </c>
      <c r="D125" s="105">
        <v>1.306</v>
      </c>
      <c r="E125" s="105">
        <v>1.623</v>
      </c>
      <c r="F125" s="105">
        <v>212</v>
      </c>
      <c r="G125" s="105">
        <v>180</v>
      </c>
      <c r="H125" s="105">
        <v>90</v>
      </c>
      <c r="I125" s="105" t="s">
        <v>385</v>
      </c>
      <c r="J125"/>
      <c r="K125"/>
      <c r="L125"/>
      <c r="M125"/>
      <c r="N125"/>
      <c r="O125"/>
      <c r="P125"/>
      <c r="Q125"/>
      <c r="R125"/>
      <c r="S125"/>
    </row>
    <row r="126" spans="1:19">
      <c r="A126" s="105" t="s">
        <v>409</v>
      </c>
      <c r="B126" s="105" t="s">
        <v>675</v>
      </c>
      <c r="C126" s="105">
        <v>0.3</v>
      </c>
      <c r="D126" s="105">
        <v>1.8620000000000001</v>
      </c>
      <c r="E126" s="105">
        <v>3.4009999999999998</v>
      </c>
      <c r="F126" s="105">
        <v>477</v>
      </c>
      <c r="G126" s="105">
        <v>270</v>
      </c>
      <c r="H126" s="105">
        <v>180</v>
      </c>
      <c r="I126" s="105"/>
      <c r="J126"/>
      <c r="K126"/>
      <c r="L126"/>
      <c r="M126"/>
      <c r="N126"/>
      <c r="O126"/>
      <c r="P126"/>
      <c r="Q126"/>
      <c r="R126"/>
      <c r="S126"/>
    </row>
    <row r="127" spans="1:19">
      <c r="A127" s="105" t="s">
        <v>410</v>
      </c>
      <c r="B127" s="105" t="s">
        <v>676</v>
      </c>
      <c r="C127" s="105">
        <v>0.3</v>
      </c>
      <c r="D127" s="105">
        <v>0.56899999999999995</v>
      </c>
      <c r="E127" s="105">
        <v>0.63700000000000001</v>
      </c>
      <c r="F127" s="105">
        <v>477</v>
      </c>
      <c r="G127" s="105">
        <v>90</v>
      </c>
      <c r="H127" s="105">
        <v>0</v>
      </c>
      <c r="I127" s="105"/>
      <c r="J127"/>
      <c r="K127"/>
      <c r="L127"/>
      <c r="M127"/>
      <c r="N127"/>
      <c r="O127"/>
      <c r="P127"/>
      <c r="Q127"/>
      <c r="R127"/>
      <c r="S127"/>
    </row>
    <row r="128" spans="1:19">
      <c r="A128" s="105" t="s">
        <v>425</v>
      </c>
      <c r="B128" s="105" t="s">
        <v>674</v>
      </c>
      <c r="C128" s="105">
        <v>0.22</v>
      </c>
      <c r="D128" s="105">
        <v>1.306</v>
      </c>
      <c r="E128" s="105">
        <v>1.623</v>
      </c>
      <c r="F128" s="105">
        <v>212</v>
      </c>
      <c r="G128" s="105">
        <v>180</v>
      </c>
      <c r="H128" s="105">
        <v>90</v>
      </c>
      <c r="I128" s="105" t="s">
        <v>385</v>
      </c>
      <c r="J128"/>
      <c r="K128"/>
      <c r="L128"/>
      <c r="M128"/>
      <c r="N128"/>
      <c r="O128"/>
      <c r="P128"/>
      <c r="Q128"/>
      <c r="R128"/>
      <c r="S128"/>
    </row>
    <row r="129" spans="1:19">
      <c r="A129" s="105" t="s">
        <v>426</v>
      </c>
      <c r="B129" s="105" t="s">
        <v>675</v>
      </c>
      <c r="C129" s="105">
        <v>0.3</v>
      </c>
      <c r="D129" s="105">
        <v>1.8620000000000001</v>
      </c>
      <c r="E129" s="105">
        <v>3.4009999999999998</v>
      </c>
      <c r="F129" s="105">
        <v>477</v>
      </c>
      <c r="G129" s="105">
        <v>270</v>
      </c>
      <c r="H129" s="105">
        <v>180</v>
      </c>
      <c r="I129" s="105"/>
      <c r="J129"/>
      <c r="K129"/>
      <c r="L129"/>
      <c r="M129"/>
      <c r="N129"/>
      <c r="O129"/>
      <c r="P129"/>
      <c r="Q129"/>
      <c r="R129"/>
      <c r="S129"/>
    </row>
    <row r="130" spans="1:19">
      <c r="A130" s="105" t="s">
        <v>427</v>
      </c>
      <c r="B130" s="105" t="s">
        <v>676</v>
      </c>
      <c r="C130" s="105">
        <v>0.3</v>
      </c>
      <c r="D130" s="105">
        <v>0.56899999999999995</v>
      </c>
      <c r="E130" s="105">
        <v>0.63700000000000001</v>
      </c>
      <c r="F130" s="105">
        <v>477</v>
      </c>
      <c r="G130" s="105">
        <v>90</v>
      </c>
      <c r="H130" s="105">
        <v>0</v>
      </c>
      <c r="I130" s="105"/>
      <c r="J130"/>
      <c r="K130"/>
      <c r="L130"/>
      <c r="M130"/>
      <c r="N130"/>
      <c r="O130"/>
      <c r="P130"/>
      <c r="Q130"/>
      <c r="R130"/>
      <c r="S130"/>
    </row>
    <row r="131" spans="1:19">
      <c r="A131" s="105" t="s">
        <v>401</v>
      </c>
      <c r="B131" s="105" t="s">
        <v>674</v>
      </c>
      <c r="C131" s="105">
        <v>0.22</v>
      </c>
      <c r="D131" s="105">
        <v>1.306</v>
      </c>
      <c r="E131" s="105">
        <v>1.623</v>
      </c>
      <c r="F131" s="105">
        <v>212</v>
      </c>
      <c r="G131" s="105">
        <v>0</v>
      </c>
      <c r="H131" s="105">
        <v>90</v>
      </c>
      <c r="I131" s="105" t="s">
        <v>397</v>
      </c>
      <c r="J131"/>
      <c r="K131"/>
      <c r="L131"/>
      <c r="M131"/>
      <c r="N131"/>
      <c r="O131"/>
      <c r="P131"/>
      <c r="Q131"/>
      <c r="R131"/>
      <c r="S131"/>
    </row>
    <row r="132" spans="1:19">
      <c r="A132" s="105" t="s">
        <v>402</v>
      </c>
      <c r="B132" s="105" t="s">
        <v>675</v>
      </c>
      <c r="C132" s="105">
        <v>0.3</v>
      </c>
      <c r="D132" s="105">
        <v>1.8620000000000001</v>
      </c>
      <c r="E132" s="105">
        <v>3.4009999999999998</v>
      </c>
      <c r="F132" s="105">
        <v>477</v>
      </c>
      <c r="G132" s="105">
        <v>270</v>
      </c>
      <c r="H132" s="105">
        <v>180</v>
      </c>
      <c r="I132" s="105"/>
      <c r="J132"/>
      <c r="K132"/>
      <c r="L132"/>
      <c r="M132"/>
      <c r="N132"/>
      <c r="O132"/>
      <c r="P132"/>
      <c r="Q132"/>
      <c r="R132"/>
      <c r="S132"/>
    </row>
    <row r="133" spans="1:19">
      <c r="A133" s="105" t="s">
        <v>403</v>
      </c>
      <c r="B133" s="105" t="s">
        <v>676</v>
      </c>
      <c r="C133" s="105">
        <v>0.3</v>
      </c>
      <c r="D133" s="105">
        <v>0.56899999999999995</v>
      </c>
      <c r="E133" s="105">
        <v>0.63700000000000001</v>
      </c>
      <c r="F133" s="105">
        <v>477</v>
      </c>
      <c r="G133" s="105">
        <v>90</v>
      </c>
      <c r="H133" s="105">
        <v>0</v>
      </c>
      <c r="I133" s="105"/>
      <c r="J133"/>
      <c r="K133"/>
      <c r="L133"/>
      <c r="M133"/>
      <c r="N133"/>
      <c r="O133"/>
      <c r="P133"/>
      <c r="Q133"/>
      <c r="R133"/>
      <c r="S133"/>
    </row>
    <row r="134" spans="1:19">
      <c r="A134" s="105" t="s">
        <v>418</v>
      </c>
      <c r="B134" s="105" t="s">
        <v>674</v>
      </c>
      <c r="C134" s="105">
        <v>0.22</v>
      </c>
      <c r="D134" s="105">
        <v>1.306</v>
      </c>
      <c r="E134" s="105">
        <v>1.623</v>
      </c>
      <c r="F134" s="105">
        <v>212</v>
      </c>
      <c r="G134" s="105">
        <v>0</v>
      </c>
      <c r="H134" s="105">
        <v>90</v>
      </c>
      <c r="I134" s="105" t="s">
        <v>397</v>
      </c>
      <c r="J134"/>
      <c r="K134"/>
      <c r="L134"/>
      <c r="M134"/>
      <c r="N134"/>
      <c r="O134"/>
      <c r="P134"/>
      <c r="Q134"/>
      <c r="R134"/>
      <c r="S134"/>
    </row>
    <row r="135" spans="1:19">
      <c r="A135" s="105" t="s">
        <v>419</v>
      </c>
      <c r="B135" s="105" t="s">
        <v>675</v>
      </c>
      <c r="C135" s="105">
        <v>0.3</v>
      </c>
      <c r="D135" s="105">
        <v>1.8620000000000001</v>
      </c>
      <c r="E135" s="105">
        <v>3.4009999999999998</v>
      </c>
      <c r="F135" s="105">
        <v>477</v>
      </c>
      <c r="G135" s="105">
        <v>270</v>
      </c>
      <c r="H135" s="105">
        <v>180</v>
      </c>
      <c r="I135" s="105"/>
      <c r="J135"/>
      <c r="K135"/>
      <c r="L135"/>
      <c r="M135"/>
      <c r="N135"/>
      <c r="O135"/>
      <c r="P135"/>
      <c r="Q135"/>
      <c r="R135"/>
      <c r="S135"/>
    </row>
    <row r="136" spans="1:19">
      <c r="A136" s="105" t="s">
        <v>420</v>
      </c>
      <c r="B136" s="105" t="s">
        <v>676</v>
      </c>
      <c r="C136" s="105">
        <v>0.3</v>
      </c>
      <c r="D136" s="105">
        <v>0.56899999999999995</v>
      </c>
      <c r="E136" s="105">
        <v>0.63700000000000001</v>
      </c>
      <c r="F136" s="105">
        <v>477</v>
      </c>
      <c r="G136" s="105">
        <v>90</v>
      </c>
      <c r="H136" s="105">
        <v>0</v>
      </c>
      <c r="I136" s="105"/>
      <c r="J136"/>
      <c r="K136"/>
      <c r="L136"/>
      <c r="M136"/>
      <c r="N136"/>
      <c r="O136"/>
      <c r="P136"/>
      <c r="Q136"/>
      <c r="R136"/>
      <c r="S136"/>
    </row>
    <row r="137" spans="1:19">
      <c r="A137" s="105" t="s">
        <v>435</v>
      </c>
      <c r="B137" s="105" t="s">
        <v>674</v>
      </c>
      <c r="C137" s="105">
        <v>0.22</v>
      </c>
      <c r="D137" s="105">
        <v>1.306</v>
      </c>
      <c r="E137" s="105">
        <v>1.623</v>
      </c>
      <c r="F137" s="105">
        <v>140</v>
      </c>
      <c r="G137" s="105">
        <v>0</v>
      </c>
      <c r="H137" s="105">
        <v>90</v>
      </c>
      <c r="I137" s="105" t="s">
        <v>397</v>
      </c>
      <c r="J137"/>
      <c r="K137"/>
      <c r="L137"/>
      <c r="M137"/>
      <c r="N137"/>
      <c r="O137"/>
      <c r="P137"/>
      <c r="Q137"/>
      <c r="R137"/>
      <c r="S137"/>
    </row>
    <row r="138" spans="1:19">
      <c r="A138" s="105" t="s">
        <v>436</v>
      </c>
      <c r="B138" s="105" t="s">
        <v>675</v>
      </c>
      <c r="C138" s="105">
        <v>0.3</v>
      </c>
      <c r="D138" s="105">
        <v>1.8620000000000001</v>
      </c>
      <c r="E138" s="105">
        <v>3.4009999999999998</v>
      </c>
      <c r="F138" s="105">
        <v>315</v>
      </c>
      <c r="G138" s="105">
        <v>270</v>
      </c>
      <c r="H138" s="105">
        <v>180</v>
      </c>
      <c r="I138" s="105"/>
      <c r="J138"/>
      <c r="K138"/>
      <c r="L138"/>
      <c r="M138"/>
      <c r="N138"/>
      <c r="O138"/>
      <c r="P138"/>
      <c r="Q138"/>
      <c r="R138"/>
      <c r="S138"/>
    </row>
    <row r="139" spans="1:19">
      <c r="A139" s="105" t="s">
        <v>437</v>
      </c>
      <c r="B139" s="105" t="s">
        <v>676</v>
      </c>
      <c r="C139" s="105">
        <v>0.3</v>
      </c>
      <c r="D139" s="105">
        <v>0.56899999999999995</v>
      </c>
      <c r="E139" s="105">
        <v>0.63700000000000001</v>
      </c>
      <c r="F139" s="105">
        <v>315</v>
      </c>
      <c r="G139" s="105">
        <v>90</v>
      </c>
      <c r="H139" s="105">
        <v>0</v>
      </c>
      <c r="I139" s="105"/>
      <c r="J139"/>
      <c r="K139"/>
      <c r="L139"/>
      <c r="M139"/>
      <c r="N139"/>
      <c r="O139"/>
      <c r="P139"/>
      <c r="Q139"/>
      <c r="R139"/>
      <c r="S139"/>
    </row>
    <row r="140" spans="1:19">
      <c r="A140" s="105" t="s">
        <v>452</v>
      </c>
      <c r="B140" s="105" t="s">
        <v>674</v>
      </c>
      <c r="C140" s="105">
        <v>0.22</v>
      </c>
      <c r="D140" s="105">
        <v>1.306</v>
      </c>
      <c r="E140" s="105">
        <v>1.623</v>
      </c>
      <c r="F140" s="105">
        <v>84</v>
      </c>
      <c r="G140" s="105">
        <v>180</v>
      </c>
      <c r="H140" s="105">
        <v>90</v>
      </c>
      <c r="I140" s="105" t="s">
        <v>385</v>
      </c>
      <c r="J140"/>
      <c r="K140"/>
      <c r="L140"/>
      <c r="M140"/>
      <c r="N140"/>
      <c r="O140"/>
      <c r="P140"/>
      <c r="Q140"/>
      <c r="R140"/>
      <c r="S140"/>
    </row>
    <row r="141" spans="1:19">
      <c r="A141" s="105" t="s">
        <v>453</v>
      </c>
      <c r="B141" s="105" t="s">
        <v>674</v>
      </c>
      <c r="C141" s="105">
        <v>0.22</v>
      </c>
      <c r="D141" s="105">
        <v>1.306</v>
      </c>
      <c r="E141" s="105">
        <v>1.623</v>
      </c>
      <c r="F141" s="105">
        <v>84</v>
      </c>
      <c r="G141" s="105">
        <v>90</v>
      </c>
      <c r="H141" s="105">
        <v>90</v>
      </c>
      <c r="I141" s="105" t="s">
        <v>454</v>
      </c>
      <c r="J141"/>
      <c r="K141"/>
      <c r="L141"/>
      <c r="M141"/>
      <c r="N141"/>
      <c r="O141"/>
      <c r="P141"/>
      <c r="Q141"/>
      <c r="R141"/>
      <c r="S141"/>
    </row>
    <row r="142" spans="1:19">
      <c r="A142" s="105" t="s">
        <v>455</v>
      </c>
      <c r="B142" s="105" t="s">
        <v>675</v>
      </c>
      <c r="C142" s="105">
        <v>0.3</v>
      </c>
      <c r="D142" s="105">
        <v>1.8620000000000001</v>
      </c>
      <c r="E142" s="105">
        <v>3.4009999999999998</v>
      </c>
      <c r="F142" s="105">
        <v>441</v>
      </c>
      <c r="G142" s="105">
        <v>270</v>
      </c>
      <c r="H142" s="105">
        <v>180</v>
      </c>
      <c r="I142" s="105"/>
      <c r="J142"/>
      <c r="K142"/>
      <c r="L142"/>
      <c r="M142"/>
      <c r="N142"/>
      <c r="O142"/>
      <c r="P142"/>
      <c r="Q142"/>
      <c r="R142"/>
      <c r="S142"/>
    </row>
    <row r="143" spans="1:19">
      <c r="A143" s="105" t="s">
        <v>456</v>
      </c>
      <c r="B143" s="105" t="s">
        <v>676</v>
      </c>
      <c r="C143" s="105">
        <v>0.3</v>
      </c>
      <c r="D143" s="105">
        <v>0.56899999999999995</v>
      </c>
      <c r="E143" s="105">
        <v>0.63700000000000001</v>
      </c>
      <c r="F143" s="105">
        <v>441</v>
      </c>
      <c r="G143" s="105">
        <v>90</v>
      </c>
      <c r="H143" s="105">
        <v>0</v>
      </c>
      <c r="I143" s="105"/>
      <c r="J143"/>
      <c r="K143"/>
      <c r="L143"/>
      <c r="M143"/>
      <c r="N143"/>
      <c r="O143"/>
      <c r="P143"/>
      <c r="Q143"/>
      <c r="R143"/>
      <c r="S143"/>
    </row>
    <row r="144" spans="1:1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1:19">
      <c r="A145" s="91"/>
      <c r="B145" s="105" t="s">
        <v>48</v>
      </c>
      <c r="C145" s="105" t="s">
        <v>471</v>
      </c>
      <c r="D145" s="105" t="s">
        <v>472</v>
      </c>
      <c r="E145" s="105" t="s">
        <v>473</v>
      </c>
      <c r="F145" s="105" t="s">
        <v>42</v>
      </c>
      <c r="G145" s="105" t="s">
        <v>474</v>
      </c>
      <c r="H145" s="105" t="s">
        <v>475</v>
      </c>
      <c r="I145" s="105" t="s">
        <v>476</v>
      </c>
      <c r="J145" s="105" t="s">
        <v>381</v>
      </c>
      <c r="K145" s="105" t="s">
        <v>383</v>
      </c>
      <c r="L145"/>
      <c r="M145"/>
      <c r="N145"/>
      <c r="O145"/>
      <c r="P145"/>
      <c r="Q145"/>
      <c r="R145"/>
      <c r="S145"/>
    </row>
    <row r="146" spans="1:19">
      <c r="A146" s="105" t="s">
        <v>502</v>
      </c>
      <c r="B146" s="105" t="s">
        <v>803</v>
      </c>
      <c r="C146" s="105">
        <v>14</v>
      </c>
      <c r="D146" s="105">
        <v>14</v>
      </c>
      <c r="E146" s="105">
        <v>5.835</v>
      </c>
      <c r="F146" s="105">
        <v>0.54</v>
      </c>
      <c r="G146" s="105">
        <v>0.38400000000000001</v>
      </c>
      <c r="H146" s="105" t="s">
        <v>478</v>
      </c>
      <c r="I146" s="105" t="s">
        <v>449</v>
      </c>
      <c r="J146" s="105">
        <v>270</v>
      </c>
      <c r="K146" s="105" t="s">
        <v>387</v>
      </c>
      <c r="L146"/>
      <c r="M146"/>
      <c r="N146"/>
      <c r="O146"/>
      <c r="P146"/>
      <c r="Q146"/>
      <c r="R146"/>
      <c r="S146"/>
    </row>
    <row r="147" spans="1:19">
      <c r="A147" s="105" t="s">
        <v>507</v>
      </c>
      <c r="B147" s="105" t="s">
        <v>803</v>
      </c>
      <c r="C147" s="105">
        <v>21</v>
      </c>
      <c r="D147" s="105">
        <v>21</v>
      </c>
      <c r="E147" s="105">
        <v>5.835</v>
      </c>
      <c r="F147" s="105">
        <v>0.54</v>
      </c>
      <c r="G147" s="105">
        <v>0.38400000000000001</v>
      </c>
      <c r="H147" s="105" t="s">
        <v>478</v>
      </c>
      <c r="I147" s="105" t="s">
        <v>463</v>
      </c>
      <c r="J147" s="105">
        <v>90</v>
      </c>
      <c r="K147" s="105" t="s">
        <v>454</v>
      </c>
      <c r="L147"/>
      <c r="M147"/>
      <c r="N147"/>
      <c r="O147"/>
      <c r="P147"/>
      <c r="Q147"/>
      <c r="R147"/>
      <c r="S147"/>
    </row>
    <row r="148" spans="1:19">
      <c r="A148" s="105" t="s">
        <v>508</v>
      </c>
      <c r="B148" s="105" t="s">
        <v>803</v>
      </c>
      <c r="C148" s="105">
        <v>29.4</v>
      </c>
      <c r="D148" s="105">
        <v>29.4</v>
      </c>
      <c r="E148" s="105">
        <v>5.835</v>
      </c>
      <c r="F148" s="105">
        <v>0.54</v>
      </c>
      <c r="G148" s="105">
        <v>0.38400000000000001</v>
      </c>
      <c r="H148" s="105" t="s">
        <v>478</v>
      </c>
      <c r="I148" s="105" t="s">
        <v>464</v>
      </c>
      <c r="J148" s="105">
        <v>0</v>
      </c>
      <c r="K148" s="105" t="s">
        <v>397</v>
      </c>
      <c r="L148"/>
      <c r="M148"/>
      <c r="N148"/>
      <c r="O148"/>
      <c r="P148"/>
      <c r="Q148"/>
      <c r="R148"/>
      <c r="S148"/>
    </row>
    <row r="149" spans="1:19">
      <c r="A149" s="105" t="s">
        <v>499</v>
      </c>
      <c r="B149" s="105" t="s">
        <v>803</v>
      </c>
      <c r="C149" s="105">
        <v>25.2</v>
      </c>
      <c r="D149" s="105">
        <v>25.2</v>
      </c>
      <c r="E149" s="105">
        <v>5.835</v>
      </c>
      <c r="F149" s="105">
        <v>0.54</v>
      </c>
      <c r="G149" s="105">
        <v>0.38400000000000001</v>
      </c>
      <c r="H149" s="105" t="s">
        <v>478</v>
      </c>
      <c r="I149" s="105" t="s">
        <v>438</v>
      </c>
      <c r="J149" s="105">
        <v>0</v>
      </c>
      <c r="K149" s="105" t="s">
        <v>397</v>
      </c>
      <c r="L149"/>
      <c r="M149"/>
      <c r="N149"/>
      <c r="O149"/>
      <c r="P149"/>
      <c r="Q149"/>
      <c r="R149"/>
      <c r="S149"/>
    </row>
    <row r="150" spans="1:19">
      <c r="A150" s="105" t="s">
        <v>477</v>
      </c>
      <c r="B150" s="105" t="s">
        <v>803</v>
      </c>
      <c r="C150" s="105">
        <v>15.4</v>
      </c>
      <c r="D150" s="105">
        <v>15.4</v>
      </c>
      <c r="E150" s="105">
        <v>5.835</v>
      </c>
      <c r="F150" s="105">
        <v>0.54</v>
      </c>
      <c r="G150" s="105">
        <v>0.38400000000000001</v>
      </c>
      <c r="H150" s="105" t="s">
        <v>478</v>
      </c>
      <c r="I150" s="105" t="s">
        <v>384</v>
      </c>
      <c r="J150" s="105">
        <v>180</v>
      </c>
      <c r="K150" s="105" t="s">
        <v>385</v>
      </c>
      <c r="L150"/>
      <c r="M150"/>
      <c r="N150"/>
      <c r="O150"/>
      <c r="P150"/>
      <c r="Q150"/>
      <c r="R150"/>
      <c r="S150"/>
    </row>
    <row r="151" spans="1:19">
      <c r="A151" s="105" t="s">
        <v>479</v>
      </c>
      <c r="B151" s="105" t="s">
        <v>803</v>
      </c>
      <c r="C151" s="105">
        <v>12.6</v>
      </c>
      <c r="D151" s="105">
        <v>12.6</v>
      </c>
      <c r="E151" s="105">
        <v>5.835</v>
      </c>
      <c r="F151" s="105">
        <v>0.54</v>
      </c>
      <c r="G151" s="105">
        <v>0.38400000000000001</v>
      </c>
      <c r="H151" s="105" t="s">
        <v>478</v>
      </c>
      <c r="I151" s="105" t="s">
        <v>386</v>
      </c>
      <c r="J151" s="105">
        <v>270</v>
      </c>
      <c r="K151" s="105" t="s">
        <v>387</v>
      </c>
      <c r="L151"/>
      <c r="M151"/>
      <c r="N151"/>
      <c r="O151"/>
      <c r="P151"/>
      <c r="Q151"/>
      <c r="R151"/>
      <c r="S151"/>
    </row>
    <row r="152" spans="1:19">
      <c r="A152" s="105" t="s">
        <v>485</v>
      </c>
      <c r="B152" s="105" t="s">
        <v>803</v>
      </c>
      <c r="C152" s="105">
        <v>15.4</v>
      </c>
      <c r="D152" s="105">
        <v>15.4</v>
      </c>
      <c r="E152" s="105">
        <v>5.835</v>
      </c>
      <c r="F152" s="105">
        <v>0.54</v>
      </c>
      <c r="G152" s="105">
        <v>0.38400000000000001</v>
      </c>
      <c r="H152" s="105" t="s">
        <v>478</v>
      </c>
      <c r="I152" s="105" t="s">
        <v>404</v>
      </c>
      <c r="J152" s="105">
        <v>180</v>
      </c>
      <c r="K152" s="105" t="s">
        <v>385</v>
      </c>
      <c r="L152"/>
      <c r="M152"/>
      <c r="N152"/>
      <c r="O152"/>
      <c r="P152"/>
      <c r="Q152"/>
      <c r="R152"/>
      <c r="S152"/>
    </row>
    <row r="153" spans="1:19">
      <c r="A153" s="105" t="s">
        <v>486</v>
      </c>
      <c r="B153" s="105" t="s">
        <v>803</v>
      </c>
      <c r="C153" s="105">
        <v>12.6</v>
      </c>
      <c r="D153" s="105">
        <v>12.6</v>
      </c>
      <c r="E153" s="105">
        <v>5.835</v>
      </c>
      <c r="F153" s="105">
        <v>0.54</v>
      </c>
      <c r="G153" s="105">
        <v>0.38400000000000001</v>
      </c>
      <c r="H153" s="105" t="s">
        <v>478</v>
      </c>
      <c r="I153" s="105" t="s">
        <v>405</v>
      </c>
      <c r="J153" s="105">
        <v>270</v>
      </c>
      <c r="K153" s="105" t="s">
        <v>387</v>
      </c>
      <c r="L153"/>
      <c r="M153"/>
      <c r="N153"/>
      <c r="O153"/>
      <c r="P153"/>
      <c r="Q153"/>
      <c r="R153"/>
      <c r="S153"/>
    </row>
    <row r="154" spans="1:19">
      <c r="A154" s="105" t="s">
        <v>492</v>
      </c>
      <c r="B154" s="105" t="s">
        <v>803</v>
      </c>
      <c r="C154" s="105">
        <v>15.4</v>
      </c>
      <c r="D154" s="105">
        <v>15.4</v>
      </c>
      <c r="E154" s="105">
        <v>5.835</v>
      </c>
      <c r="F154" s="105">
        <v>0.54</v>
      </c>
      <c r="G154" s="105">
        <v>0.38400000000000001</v>
      </c>
      <c r="H154" s="105" t="s">
        <v>478</v>
      </c>
      <c r="I154" s="105" t="s">
        <v>421</v>
      </c>
      <c r="J154" s="105">
        <v>180</v>
      </c>
      <c r="K154" s="105" t="s">
        <v>385</v>
      </c>
      <c r="L154"/>
      <c r="M154"/>
      <c r="N154"/>
      <c r="O154"/>
      <c r="P154"/>
      <c r="Q154"/>
      <c r="R154"/>
      <c r="S154"/>
    </row>
    <row r="155" spans="1:19">
      <c r="A155" s="105" t="s">
        <v>493</v>
      </c>
      <c r="B155" s="105" t="s">
        <v>803</v>
      </c>
      <c r="C155" s="105">
        <v>12.6</v>
      </c>
      <c r="D155" s="105">
        <v>12.6</v>
      </c>
      <c r="E155" s="105">
        <v>5.835</v>
      </c>
      <c r="F155" s="105">
        <v>0.54</v>
      </c>
      <c r="G155" s="105">
        <v>0.38400000000000001</v>
      </c>
      <c r="H155" s="105" t="s">
        <v>478</v>
      </c>
      <c r="I155" s="105" t="s">
        <v>422</v>
      </c>
      <c r="J155" s="105">
        <v>270</v>
      </c>
      <c r="K155" s="105" t="s">
        <v>387</v>
      </c>
      <c r="L155"/>
      <c r="M155"/>
      <c r="N155"/>
      <c r="O155"/>
      <c r="P155"/>
      <c r="Q155"/>
      <c r="R155"/>
      <c r="S155"/>
    </row>
    <row r="156" spans="1:19">
      <c r="A156" s="105" t="s">
        <v>482</v>
      </c>
      <c r="B156" s="105" t="s">
        <v>803</v>
      </c>
      <c r="C156" s="105">
        <v>15.4</v>
      </c>
      <c r="D156" s="105">
        <v>15.4</v>
      </c>
      <c r="E156" s="105">
        <v>5.835</v>
      </c>
      <c r="F156" s="105">
        <v>0.54</v>
      </c>
      <c r="G156" s="105">
        <v>0.38400000000000001</v>
      </c>
      <c r="H156" s="105" t="s">
        <v>478</v>
      </c>
      <c r="I156" s="105" t="s">
        <v>396</v>
      </c>
      <c r="J156" s="105">
        <v>0</v>
      </c>
      <c r="K156" s="105" t="s">
        <v>397</v>
      </c>
      <c r="L156"/>
      <c r="M156"/>
      <c r="N156"/>
      <c r="O156"/>
      <c r="P156"/>
      <c r="Q156"/>
      <c r="R156"/>
      <c r="S156"/>
    </row>
    <row r="157" spans="1:19">
      <c r="A157" s="105" t="s">
        <v>483</v>
      </c>
      <c r="B157" s="105" t="s">
        <v>803</v>
      </c>
      <c r="C157" s="105">
        <v>12.6</v>
      </c>
      <c r="D157" s="105">
        <v>12.6</v>
      </c>
      <c r="E157" s="105">
        <v>5.835</v>
      </c>
      <c r="F157" s="105">
        <v>0.54</v>
      </c>
      <c r="G157" s="105">
        <v>0.38400000000000001</v>
      </c>
      <c r="H157" s="105" t="s">
        <v>478</v>
      </c>
      <c r="I157" s="105" t="s">
        <v>398</v>
      </c>
      <c r="J157" s="105">
        <v>270</v>
      </c>
      <c r="K157" s="105" t="s">
        <v>387</v>
      </c>
      <c r="L157"/>
      <c r="M157"/>
      <c r="N157"/>
      <c r="O157"/>
      <c r="P157"/>
      <c r="Q157"/>
      <c r="R157"/>
      <c r="S157"/>
    </row>
    <row r="158" spans="1:19">
      <c r="A158" s="105" t="s">
        <v>489</v>
      </c>
      <c r="B158" s="105" t="s">
        <v>803</v>
      </c>
      <c r="C158" s="105">
        <v>15.4</v>
      </c>
      <c r="D158" s="105">
        <v>15.4</v>
      </c>
      <c r="E158" s="105">
        <v>5.835</v>
      </c>
      <c r="F158" s="105">
        <v>0.54</v>
      </c>
      <c r="G158" s="105">
        <v>0.38400000000000001</v>
      </c>
      <c r="H158" s="105" t="s">
        <v>478</v>
      </c>
      <c r="I158" s="105" t="s">
        <v>414</v>
      </c>
      <c r="J158" s="105">
        <v>0</v>
      </c>
      <c r="K158" s="105" t="s">
        <v>397</v>
      </c>
      <c r="L158"/>
      <c r="M158"/>
      <c r="N158"/>
      <c r="O158"/>
      <c r="P158"/>
      <c r="Q158"/>
      <c r="R158"/>
      <c r="S158"/>
    </row>
    <row r="159" spans="1:19">
      <c r="A159" s="105" t="s">
        <v>490</v>
      </c>
      <c r="B159" s="105" t="s">
        <v>803</v>
      </c>
      <c r="C159" s="105">
        <v>12.6</v>
      </c>
      <c r="D159" s="105">
        <v>12.6</v>
      </c>
      <c r="E159" s="105">
        <v>5.835</v>
      </c>
      <c r="F159" s="105">
        <v>0.54</v>
      </c>
      <c r="G159" s="105">
        <v>0.38400000000000001</v>
      </c>
      <c r="H159" s="105" t="s">
        <v>478</v>
      </c>
      <c r="I159" s="105" t="s">
        <v>415</v>
      </c>
      <c r="J159" s="105">
        <v>270</v>
      </c>
      <c r="K159" s="105" t="s">
        <v>387</v>
      </c>
      <c r="L159"/>
      <c r="M159"/>
      <c r="N159"/>
      <c r="O159"/>
      <c r="P159"/>
      <c r="Q159"/>
      <c r="R159"/>
      <c r="S159"/>
    </row>
    <row r="160" spans="1:19">
      <c r="A160" s="105" t="s">
        <v>496</v>
      </c>
      <c r="B160" s="105" t="s">
        <v>803</v>
      </c>
      <c r="C160" s="105">
        <v>15.4</v>
      </c>
      <c r="D160" s="105">
        <v>15.4</v>
      </c>
      <c r="E160" s="105">
        <v>5.835</v>
      </c>
      <c r="F160" s="105">
        <v>0.54</v>
      </c>
      <c r="G160" s="105">
        <v>0.38400000000000001</v>
      </c>
      <c r="H160" s="105" t="s">
        <v>478</v>
      </c>
      <c r="I160" s="105" t="s">
        <v>431</v>
      </c>
      <c r="J160" s="105">
        <v>0</v>
      </c>
      <c r="K160" s="105" t="s">
        <v>397</v>
      </c>
      <c r="L160"/>
      <c r="M160"/>
      <c r="N160"/>
      <c r="O160"/>
      <c r="P160"/>
      <c r="Q160"/>
      <c r="R160"/>
      <c r="S160"/>
    </row>
    <row r="161" spans="1:19">
      <c r="A161" s="105" t="s">
        <v>497</v>
      </c>
      <c r="B161" s="105" t="s">
        <v>803</v>
      </c>
      <c r="C161" s="105">
        <v>12.6</v>
      </c>
      <c r="D161" s="105">
        <v>12.6</v>
      </c>
      <c r="E161" s="105">
        <v>5.835</v>
      </c>
      <c r="F161" s="105">
        <v>0.54</v>
      </c>
      <c r="G161" s="105">
        <v>0.38400000000000001</v>
      </c>
      <c r="H161" s="105" t="s">
        <v>478</v>
      </c>
      <c r="I161" s="105" t="s">
        <v>432</v>
      </c>
      <c r="J161" s="105">
        <v>270</v>
      </c>
      <c r="K161" s="105" t="s">
        <v>387</v>
      </c>
      <c r="L161"/>
      <c r="M161"/>
      <c r="N161"/>
      <c r="O161"/>
      <c r="P161"/>
      <c r="Q161"/>
      <c r="R161"/>
      <c r="S161"/>
    </row>
    <row r="162" spans="1:19">
      <c r="A162" s="105" t="s">
        <v>481</v>
      </c>
      <c r="B162" s="105" t="s">
        <v>803</v>
      </c>
      <c r="C162" s="105">
        <v>4.2</v>
      </c>
      <c r="D162" s="105">
        <v>4.2</v>
      </c>
      <c r="E162" s="105">
        <v>5.835</v>
      </c>
      <c r="F162" s="105">
        <v>0.54</v>
      </c>
      <c r="G162" s="105">
        <v>0.38400000000000001</v>
      </c>
      <c r="H162" s="105" t="s">
        <v>478</v>
      </c>
      <c r="I162" s="105" t="s">
        <v>393</v>
      </c>
      <c r="J162" s="105">
        <v>270</v>
      </c>
      <c r="K162" s="105" t="s">
        <v>387</v>
      </c>
      <c r="L162"/>
      <c r="M162"/>
      <c r="N162"/>
      <c r="O162"/>
      <c r="P162"/>
      <c r="Q162"/>
      <c r="R162"/>
      <c r="S162"/>
    </row>
    <row r="163" spans="1:19">
      <c r="A163" s="105" t="s">
        <v>488</v>
      </c>
      <c r="B163" s="105" t="s">
        <v>803</v>
      </c>
      <c r="C163" s="105">
        <v>4.2</v>
      </c>
      <c r="D163" s="105">
        <v>4.2</v>
      </c>
      <c r="E163" s="105">
        <v>5.835</v>
      </c>
      <c r="F163" s="105">
        <v>0.54</v>
      </c>
      <c r="G163" s="105">
        <v>0.38400000000000001</v>
      </c>
      <c r="H163" s="105" t="s">
        <v>478</v>
      </c>
      <c r="I163" s="105" t="s">
        <v>411</v>
      </c>
      <c r="J163" s="105">
        <v>270</v>
      </c>
      <c r="K163" s="105" t="s">
        <v>387</v>
      </c>
      <c r="L163"/>
      <c r="M163"/>
      <c r="N163"/>
      <c r="O163"/>
      <c r="P163"/>
      <c r="Q163"/>
      <c r="R163"/>
      <c r="S163"/>
    </row>
    <row r="164" spans="1:19">
      <c r="A164" s="105" t="s">
        <v>495</v>
      </c>
      <c r="B164" s="105" t="s">
        <v>803</v>
      </c>
      <c r="C164" s="105">
        <v>4.2</v>
      </c>
      <c r="D164" s="105">
        <v>4.2</v>
      </c>
      <c r="E164" s="105">
        <v>5.835</v>
      </c>
      <c r="F164" s="105">
        <v>0.54</v>
      </c>
      <c r="G164" s="105">
        <v>0.38400000000000001</v>
      </c>
      <c r="H164" s="105" t="s">
        <v>478</v>
      </c>
      <c r="I164" s="105" t="s">
        <v>428</v>
      </c>
      <c r="J164" s="105">
        <v>270</v>
      </c>
      <c r="K164" s="105" t="s">
        <v>387</v>
      </c>
      <c r="L164"/>
      <c r="M164"/>
      <c r="N164"/>
      <c r="O164"/>
      <c r="P164"/>
      <c r="Q164"/>
      <c r="R164"/>
      <c r="S164"/>
    </row>
    <row r="165" spans="1:19">
      <c r="A165" s="105" t="s">
        <v>505</v>
      </c>
      <c r="B165" s="105" t="s">
        <v>803</v>
      </c>
      <c r="C165" s="105">
        <v>23.8</v>
      </c>
      <c r="D165" s="105">
        <v>23.8</v>
      </c>
      <c r="E165" s="105">
        <v>5.835</v>
      </c>
      <c r="F165" s="105">
        <v>0.54</v>
      </c>
      <c r="G165" s="105">
        <v>0.38400000000000001</v>
      </c>
      <c r="H165" s="105" t="s">
        <v>478</v>
      </c>
      <c r="I165" s="105" t="s">
        <v>457</v>
      </c>
      <c r="J165" s="105">
        <v>90</v>
      </c>
      <c r="K165" s="105" t="s">
        <v>454</v>
      </c>
      <c r="L165"/>
      <c r="M165"/>
      <c r="N165"/>
      <c r="O165"/>
      <c r="P165"/>
      <c r="Q165"/>
      <c r="R165"/>
      <c r="S165"/>
    </row>
    <row r="166" spans="1:19">
      <c r="A166" s="105" t="s">
        <v>506</v>
      </c>
      <c r="B166" s="105" t="s">
        <v>803</v>
      </c>
      <c r="C166" s="105">
        <v>11.2</v>
      </c>
      <c r="D166" s="105">
        <v>11.2</v>
      </c>
      <c r="E166" s="105">
        <v>5.835</v>
      </c>
      <c r="F166" s="105">
        <v>0.54</v>
      </c>
      <c r="G166" s="105">
        <v>0.38400000000000001</v>
      </c>
      <c r="H166" s="105" t="s">
        <v>478</v>
      </c>
      <c r="I166" s="105" t="s">
        <v>460</v>
      </c>
      <c r="J166" s="105">
        <v>90</v>
      </c>
      <c r="K166" s="105" t="s">
        <v>454</v>
      </c>
      <c r="L166"/>
      <c r="M166"/>
      <c r="N166"/>
      <c r="O166"/>
      <c r="P166"/>
      <c r="Q166"/>
      <c r="R166"/>
      <c r="S166"/>
    </row>
    <row r="167" spans="1:19">
      <c r="A167" s="105" t="s">
        <v>509</v>
      </c>
      <c r="B167" s="105" t="s">
        <v>803</v>
      </c>
      <c r="C167" s="105">
        <v>29.4</v>
      </c>
      <c r="D167" s="105">
        <v>29.4</v>
      </c>
      <c r="E167" s="105">
        <v>5.835</v>
      </c>
      <c r="F167" s="105">
        <v>0.54</v>
      </c>
      <c r="G167" s="105">
        <v>0.38400000000000001</v>
      </c>
      <c r="H167" s="105" t="s">
        <v>478</v>
      </c>
      <c r="I167" s="105" t="s">
        <v>467</v>
      </c>
      <c r="J167" s="105">
        <v>90</v>
      </c>
      <c r="K167" s="105" t="s">
        <v>454</v>
      </c>
      <c r="L167"/>
      <c r="M167"/>
      <c r="N167"/>
      <c r="O167"/>
      <c r="P167"/>
      <c r="Q167"/>
      <c r="R167"/>
      <c r="S167"/>
    </row>
    <row r="168" spans="1:19">
      <c r="A168" s="105" t="s">
        <v>510</v>
      </c>
      <c r="B168" s="105" t="s">
        <v>803</v>
      </c>
      <c r="C168" s="105">
        <v>26.6</v>
      </c>
      <c r="D168" s="105">
        <v>26.6</v>
      </c>
      <c r="E168" s="105">
        <v>5.835</v>
      </c>
      <c r="F168" s="105">
        <v>0.54</v>
      </c>
      <c r="G168" s="105">
        <v>0.38400000000000001</v>
      </c>
      <c r="H168" s="105" t="s">
        <v>478</v>
      </c>
      <c r="I168" s="105" t="s">
        <v>468</v>
      </c>
      <c r="J168" s="105">
        <v>0</v>
      </c>
      <c r="K168" s="105" t="s">
        <v>397</v>
      </c>
      <c r="L168"/>
      <c r="M168"/>
      <c r="N168"/>
      <c r="O168"/>
      <c r="P168"/>
      <c r="Q168"/>
      <c r="R168"/>
      <c r="S168"/>
    </row>
    <row r="169" spans="1:19">
      <c r="A169" s="105" t="s">
        <v>501</v>
      </c>
      <c r="B169" s="105" t="s">
        <v>803</v>
      </c>
      <c r="C169" s="105">
        <v>26.6</v>
      </c>
      <c r="D169" s="105">
        <v>26.6</v>
      </c>
      <c r="E169" s="105">
        <v>5.835</v>
      </c>
      <c r="F169" s="105">
        <v>0.54</v>
      </c>
      <c r="G169" s="105">
        <v>0.38400000000000001</v>
      </c>
      <c r="H169" s="105" t="s">
        <v>478</v>
      </c>
      <c r="I169" s="105" t="s">
        <v>444</v>
      </c>
      <c r="J169" s="105">
        <v>180</v>
      </c>
      <c r="K169" s="105" t="s">
        <v>385</v>
      </c>
      <c r="L169"/>
      <c r="M169"/>
      <c r="N169"/>
      <c r="O169"/>
      <c r="P169"/>
      <c r="Q169"/>
      <c r="R169"/>
      <c r="S169"/>
    </row>
    <row r="170" spans="1:19">
      <c r="A170" s="105" t="s">
        <v>500</v>
      </c>
      <c r="B170" s="105" t="s">
        <v>803</v>
      </c>
      <c r="C170" s="105">
        <v>12.6</v>
      </c>
      <c r="D170" s="105">
        <v>12.6</v>
      </c>
      <c r="E170" s="105">
        <v>5.835</v>
      </c>
      <c r="F170" s="105">
        <v>0.54</v>
      </c>
      <c r="G170" s="105">
        <v>0.38400000000000001</v>
      </c>
      <c r="H170" s="105" t="s">
        <v>478</v>
      </c>
      <c r="I170" s="105" t="s">
        <v>441</v>
      </c>
      <c r="J170" s="105">
        <v>270</v>
      </c>
      <c r="K170" s="105" t="s">
        <v>387</v>
      </c>
      <c r="L170"/>
      <c r="M170"/>
      <c r="N170"/>
      <c r="O170"/>
      <c r="P170"/>
      <c r="Q170"/>
      <c r="R170"/>
      <c r="S170"/>
    </row>
    <row r="171" spans="1:19">
      <c r="A171" s="105" t="s">
        <v>480</v>
      </c>
      <c r="B171" s="105" t="s">
        <v>803</v>
      </c>
      <c r="C171" s="105">
        <v>74.2</v>
      </c>
      <c r="D171" s="105">
        <v>74.2</v>
      </c>
      <c r="E171" s="105">
        <v>5.835</v>
      </c>
      <c r="F171" s="105">
        <v>0.54</v>
      </c>
      <c r="G171" s="105">
        <v>0.38400000000000001</v>
      </c>
      <c r="H171" s="105" t="s">
        <v>478</v>
      </c>
      <c r="I171" s="105" t="s">
        <v>390</v>
      </c>
      <c r="J171" s="105">
        <v>180</v>
      </c>
      <c r="K171" s="105" t="s">
        <v>385</v>
      </c>
      <c r="L171"/>
      <c r="M171"/>
      <c r="N171"/>
      <c r="O171"/>
      <c r="P171"/>
      <c r="Q171"/>
      <c r="R171"/>
      <c r="S171"/>
    </row>
    <row r="172" spans="1:19">
      <c r="A172" s="105" t="s">
        <v>487</v>
      </c>
      <c r="B172" s="105" t="s">
        <v>803</v>
      </c>
      <c r="C172" s="105">
        <v>74.2</v>
      </c>
      <c r="D172" s="105">
        <v>74.2</v>
      </c>
      <c r="E172" s="105">
        <v>5.835</v>
      </c>
      <c r="F172" s="105">
        <v>0.54</v>
      </c>
      <c r="G172" s="105">
        <v>0.38400000000000001</v>
      </c>
      <c r="H172" s="105" t="s">
        <v>478</v>
      </c>
      <c r="I172" s="105" t="s">
        <v>408</v>
      </c>
      <c r="J172" s="105">
        <v>180</v>
      </c>
      <c r="K172" s="105" t="s">
        <v>385</v>
      </c>
      <c r="L172"/>
      <c r="M172"/>
      <c r="N172"/>
      <c r="O172"/>
      <c r="P172"/>
      <c r="Q172"/>
      <c r="R172"/>
      <c r="S172"/>
    </row>
    <row r="173" spans="1:19">
      <c r="A173" s="105" t="s">
        <v>494</v>
      </c>
      <c r="B173" s="105" t="s">
        <v>803</v>
      </c>
      <c r="C173" s="105">
        <v>74.2</v>
      </c>
      <c r="D173" s="105">
        <v>74.2</v>
      </c>
      <c r="E173" s="105">
        <v>5.835</v>
      </c>
      <c r="F173" s="105">
        <v>0.54</v>
      </c>
      <c r="G173" s="105">
        <v>0.38400000000000001</v>
      </c>
      <c r="H173" s="105" t="s">
        <v>478</v>
      </c>
      <c r="I173" s="105" t="s">
        <v>425</v>
      </c>
      <c r="J173" s="105">
        <v>180</v>
      </c>
      <c r="K173" s="105" t="s">
        <v>385</v>
      </c>
      <c r="L173"/>
      <c r="M173"/>
      <c r="N173"/>
      <c r="O173"/>
      <c r="P173"/>
      <c r="Q173"/>
      <c r="R173"/>
      <c r="S173"/>
    </row>
    <row r="174" spans="1:19">
      <c r="A174" s="105" t="s">
        <v>484</v>
      </c>
      <c r="B174" s="105" t="s">
        <v>803</v>
      </c>
      <c r="C174" s="105">
        <v>74.2</v>
      </c>
      <c r="D174" s="105">
        <v>74.2</v>
      </c>
      <c r="E174" s="105">
        <v>5.835</v>
      </c>
      <c r="F174" s="105">
        <v>0.54</v>
      </c>
      <c r="G174" s="105">
        <v>0.38400000000000001</v>
      </c>
      <c r="H174" s="105" t="s">
        <v>478</v>
      </c>
      <c r="I174" s="105" t="s">
        <v>401</v>
      </c>
      <c r="J174" s="105">
        <v>0</v>
      </c>
      <c r="K174" s="105" t="s">
        <v>397</v>
      </c>
      <c r="L174"/>
      <c r="M174"/>
      <c r="N174"/>
      <c r="O174"/>
      <c r="P174"/>
      <c r="Q174"/>
      <c r="R174"/>
      <c r="S174"/>
    </row>
    <row r="175" spans="1:19">
      <c r="A175" s="105" t="s">
        <v>491</v>
      </c>
      <c r="B175" s="105" t="s">
        <v>803</v>
      </c>
      <c r="C175" s="105">
        <v>74.2</v>
      </c>
      <c r="D175" s="105">
        <v>74.2</v>
      </c>
      <c r="E175" s="105">
        <v>5.835</v>
      </c>
      <c r="F175" s="105">
        <v>0.54</v>
      </c>
      <c r="G175" s="105">
        <v>0.38400000000000001</v>
      </c>
      <c r="H175" s="105" t="s">
        <v>478</v>
      </c>
      <c r="I175" s="105" t="s">
        <v>418</v>
      </c>
      <c r="J175" s="105">
        <v>0</v>
      </c>
      <c r="K175" s="105" t="s">
        <v>397</v>
      </c>
      <c r="L175"/>
      <c r="M175"/>
      <c r="N175"/>
      <c r="O175"/>
      <c r="P175"/>
      <c r="Q175"/>
      <c r="R175"/>
      <c r="S175"/>
    </row>
    <row r="176" spans="1:19">
      <c r="A176" s="105" t="s">
        <v>498</v>
      </c>
      <c r="B176" s="105" t="s">
        <v>803</v>
      </c>
      <c r="C176" s="105">
        <v>49</v>
      </c>
      <c r="D176" s="105">
        <v>49</v>
      </c>
      <c r="E176" s="105">
        <v>5.835</v>
      </c>
      <c r="F176" s="105">
        <v>0.54</v>
      </c>
      <c r="G176" s="105">
        <v>0.38400000000000001</v>
      </c>
      <c r="H176" s="105" t="s">
        <v>478</v>
      </c>
      <c r="I176" s="105" t="s">
        <v>435</v>
      </c>
      <c r="J176" s="105">
        <v>0</v>
      </c>
      <c r="K176" s="105" t="s">
        <v>397</v>
      </c>
      <c r="L176"/>
      <c r="M176"/>
      <c r="N176"/>
      <c r="O176"/>
      <c r="P176"/>
      <c r="Q176"/>
      <c r="R176"/>
      <c r="S176"/>
    </row>
    <row r="177" spans="1:19">
      <c r="A177" s="105" t="s">
        <v>503</v>
      </c>
      <c r="B177" s="105" t="s">
        <v>803</v>
      </c>
      <c r="C177" s="105">
        <v>29.4</v>
      </c>
      <c r="D177" s="105">
        <v>29.4</v>
      </c>
      <c r="E177" s="105">
        <v>5.835</v>
      </c>
      <c r="F177" s="105">
        <v>0.54</v>
      </c>
      <c r="G177" s="105">
        <v>0.38400000000000001</v>
      </c>
      <c r="H177" s="105" t="s">
        <v>478</v>
      </c>
      <c r="I177" s="105" t="s">
        <v>452</v>
      </c>
      <c r="J177" s="105">
        <v>180</v>
      </c>
      <c r="K177" s="105" t="s">
        <v>385</v>
      </c>
      <c r="L177"/>
      <c r="M177"/>
      <c r="N177"/>
      <c r="O177"/>
      <c r="P177"/>
      <c r="Q177"/>
      <c r="R177"/>
      <c r="S177"/>
    </row>
    <row r="178" spans="1:19">
      <c r="A178" s="105" t="s">
        <v>504</v>
      </c>
      <c r="B178" s="105" t="s">
        <v>803</v>
      </c>
      <c r="C178" s="105">
        <v>29.4</v>
      </c>
      <c r="D178" s="105">
        <v>29.4</v>
      </c>
      <c r="E178" s="105">
        <v>5.835</v>
      </c>
      <c r="F178" s="105">
        <v>0.54</v>
      </c>
      <c r="G178" s="105">
        <v>0.38400000000000001</v>
      </c>
      <c r="H178" s="105" t="s">
        <v>478</v>
      </c>
      <c r="I178" s="105" t="s">
        <v>453</v>
      </c>
      <c r="J178" s="105">
        <v>90</v>
      </c>
      <c r="K178" s="105" t="s">
        <v>454</v>
      </c>
      <c r="L178"/>
      <c r="M178"/>
      <c r="N178"/>
      <c r="O178"/>
      <c r="P178"/>
      <c r="Q178"/>
      <c r="R178"/>
      <c r="S178"/>
    </row>
    <row r="179" spans="1:19">
      <c r="A179" s="105" t="s">
        <v>511</v>
      </c>
      <c r="B179" s="105"/>
      <c r="C179" s="105"/>
      <c r="D179" s="105">
        <v>879.18</v>
      </c>
      <c r="E179" s="105">
        <v>5.83</v>
      </c>
      <c r="F179" s="105">
        <v>0.54</v>
      </c>
      <c r="G179" s="105">
        <v>0.38400000000000001</v>
      </c>
      <c r="H179" s="105"/>
      <c r="I179" s="105"/>
      <c r="J179" s="105"/>
      <c r="K179" s="105"/>
      <c r="L179"/>
      <c r="M179"/>
      <c r="N179"/>
      <c r="O179"/>
      <c r="P179"/>
      <c r="Q179"/>
      <c r="R179"/>
      <c r="S179"/>
    </row>
    <row r="180" spans="1:19">
      <c r="A180" s="105" t="s">
        <v>512</v>
      </c>
      <c r="B180" s="105"/>
      <c r="C180" s="105"/>
      <c r="D180" s="105">
        <v>324.79000000000002</v>
      </c>
      <c r="E180" s="105">
        <v>5.83</v>
      </c>
      <c r="F180" s="105">
        <v>0.54</v>
      </c>
      <c r="G180" s="105">
        <v>0.38400000000000001</v>
      </c>
      <c r="H180" s="105"/>
      <c r="I180" s="105"/>
      <c r="J180" s="105"/>
      <c r="K180" s="105"/>
      <c r="L180"/>
      <c r="M180"/>
      <c r="N180"/>
      <c r="O180"/>
      <c r="P180"/>
      <c r="Q180"/>
      <c r="R180"/>
      <c r="S180"/>
    </row>
    <row r="181" spans="1:19">
      <c r="A181" s="105" t="s">
        <v>513</v>
      </c>
      <c r="B181" s="105"/>
      <c r="C181" s="105"/>
      <c r="D181" s="105">
        <v>554.39</v>
      </c>
      <c r="E181" s="105">
        <v>5.83</v>
      </c>
      <c r="F181" s="105">
        <v>0.54</v>
      </c>
      <c r="G181" s="105">
        <v>0.38400000000000001</v>
      </c>
      <c r="H181" s="105"/>
      <c r="I181" s="105"/>
      <c r="J181" s="105"/>
      <c r="K181" s="105"/>
      <c r="L181"/>
      <c r="M181"/>
      <c r="N181"/>
      <c r="O181"/>
      <c r="P181"/>
      <c r="Q181"/>
      <c r="R181"/>
      <c r="S181"/>
    </row>
    <row r="182" spans="1:1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1:19">
      <c r="A183" s="91"/>
      <c r="B183" s="105" t="s">
        <v>114</v>
      </c>
      <c r="C183" s="105" t="s">
        <v>514</v>
      </c>
      <c r="D183" s="105" t="s">
        <v>515</v>
      </c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1:19">
      <c r="A184" s="105" t="s">
        <v>516</v>
      </c>
      <c r="B184" s="105" t="s">
        <v>517</v>
      </c>
      <c r="C184" s="105">
        <v>577563.62</v>
      </c>
      <c r="D184" s="105">
        <v>0.74</v>
      </c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1:1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1:19">
      <c r="A186" s="91"/>
      <c r="B186" s="105" t="s">
        <v>114</v>
      </c>
      <c r="C186" s="105" t="s">
        <v>518</v>
      </c>
      <c r="D186" s="105" t="s">
        <v>519</v>
      </c>
      <c r="E186" s="105" t="s">
        <v>520</v>
      </c>
      <c r="F186" s="105" t="s">
        <v>521</v>
      </c>
      <c r="G186" s="105" t="s">
        <v>515</v>
      </c>
      <c r="H186"/>
      <c r="I186"/>
      <c r="J186"/>
      <c r="K186"/>
      <c r="L186"/>
      <c r="M186"/>
      <c r="N186"/>
      <c r="O186"/>
      <c r="P186"/>
      <c r="Q186"/>
      <c r="R186"/>
      <c r="S186"/>
    </row>
    <row r="187" spans="1:19">
      <c r="A187" s="105" t="s">
        <v>710</v>
      </c>
      <c r="B187" s="105" t="s">
        <v>527</v>
      </c>
      <c r="C187" s="105">
        <v>22750.16</v>
      </c>
      <c r="D187" s="105">
        <v>15381</v>
      </c>
      <c r="E187" s="105">
        <v>7369.16</v>
      </c>
      <c r="F187" s="105">
        <v>0.68</v>
      </c>
      <c r="G187" s="105">
        <v>3.3</v>
      </c>
      <c r="H187"/>
      <c r="I187"/>
      <c r="J187"/>
      <c r="K187"/>
      <c r="L187"/>
      <c r="M187"/>
      <c r="N187"/>
      <c r="O187"/>
      <c r="P187"/>
      <c r="Q187"/>
      <c r="R187"/>
      <c r="S187"/>
    </row>
    <row r="188" spans="1:19">
      <c r="A188" s="105" t="s">
        <v>711</v>
      </c>
      <c r="B188" s="105" t="s">
        <v>527</v>
      </c>
      <c r="C188" s="105">
        <v>34604.07</v>
      </c>
      <c r="D188" s="105">
        <v>23395.23</v>
      </c>
      <c r="E188" s="105">
        <v>11208.84</v>
      </c>
      <c r="F188" s="105">
        <v>0.68</v>
      </c>
      <c r="G188" s="105">
        <v>3.3</v>
      </c>
      <c r="H188"/>
      <c r="I188"/>
      <c r="J188"/>
      <c r="K188"/>
      <c r="L188"/>
      <c r="M188"/>
      <c r="N188"/>
      <c r="O188"/>
      <c r="P188"/>
      <c r="Q188"/>
      <c r="R188"/>
      <c r="S188"/>
    </row>
    <row r="189" spans="1:19">
      <c r="A189" s="105" t="s">
        <v>712</v>
      </c>
      <c r="B189" s="105" t="s">
        <v>527</v>
      </c>
      <c r="C189" s="105">
        <v>56274.82</v>
      </c>
      <c r="D189" s="105">
        <v>38046.46</v>
      </c>
      <c r="E189" s="105">
        <v>18228.36</v>
      </c>
      <c r="F189" s="105">
        <v>0.68</v>
      </c>
      <c r="G189" s="105">
        <v>3.1</v>
      </c>
      <c r="H189"/>
      <c r="I189"/>
      <c r="J189"/>
      <c r="K189"/>
      <c r="L189"/>
      <c r="M189"/>
      <c r="N189"/>
      <c r="O189"/>
      <c r="P189"/>
      <c r="Q189"/>
      <c r="R189"/>
      <c r="S189"/>
    </row>
    <row r="190" spans="1:19">
      <c r="A190" s="105" t="s">
        <v>526</v>
      </c>
      <c r="B190" s="105" t="s">
        <v>523</v>
      </c>
      <c r="C190" s="105">
        <v>184050.59</v>
      </c>
      <c r="D190" s="105">
        <v>138775.04999999999</v>
      </c>
      <c r="E190" s="105">
        <v>45275.54</v>
      </c>
      <c r="F190" s="105">
        <v>0.75</v>
      </c>
      <c r="G190" s="105">
        <v>3.52</v>
      </c>
      <c r="H190"/>
      <c r="I190"/>
      <c r="J190"/>
      <c r="K190"/>
      <c r="L190"/>
      <c r="M190"/>
      <c r="N190"/>
      <c r="O190"/>
      <c r="P190"/>
      <c r="Q190"/>
      <c r="R190"/>
      <c r="S190"/>
    </row>
    <row r="191" spans="1:19">
      <c r="A191" s="105" t="s">
        <v>522</v>
      </c>
      <c r="B191" s="105" t="s">
        <v>523</v>
      </c>
      <c r="C191" s="105">
        <v>191794.26</v>
      </c>
      <c r="D191" s="105">
        <v>142593.25</v>
      </c>
      <c r="E191" s="105">
        <v>49201.01</v>
      </c>
      <c r="F191" s="105">
        <v>0.74</v>
      </c>
      <c r="G191" s="105">
        <v>3.48</v>
      </c>
      <c r="H191"/>
      <c r="I191"/>
      <c r="J191"/>
      <c r="K191"/>
      <c r="L191"/>
      <c r="M191"/>
      <c r="N191"/>
      <c r="O191"/>
      <c r="P191"/>
      <c r="Q191"/>
      <c r="R191"/>
      <c r="S191"/>
    </row>
    <row r="192" spans="1:19">
      <c r="A192" s="105" t="s">
        <v>524</v>
      </c>
      <c r="B192" s="105" t="s">
        <v>523</v>
      </c>
      <c r="C192" s="105">
        <v>150251.70000000001</v>
      </c>
      <c r="D192" s="105">
        <v>110235</v>
      </c>
      <c r="E192" s="105">
        <v>40016.699999999997</v>
      </c>
      <c r="F192" s="105">
        <v>0.73</v>
      </c>
      <c r="G192" s="105">
        <v>3.55</v>
      </c>
      <c r="H192"/>
      <c r="I192"/>
      <c r="J192"/>
      <c r="K192"/>
      <c r="L192"/>
      <c r="M192"/>
      <c r="N192"/>
      <c r="O192"/>
      <c r="P192"/>
      <c r="Q192"/>
      <c r="R192"/>
      <c r="S192"/>
    </row>
    <row r="193" spans="1:19">
      <c r="A193" s="105" t="s">
        <v>525</v>
      </c>
      <c r="B193" s="105" t="s">
        <v>523</v>
      </c>
      <c r="C193" s="105">
        <v>153375.82</v>
      </c>
      <c r="D193" s="105">
        <v>114150.09</v>
      </c>
      <c r="E193" s="105">
        <v>39225.730000000003</v>
      </c>
      <c r="F193" s="105">
        <v>0.74</v>
      </c>
      <c r="G193" s="105">
        <v>3.6</v>
      </c>
      <c r="H193"/>
      <c r="I193"/>
      <c r="J193"/>
      <c r="K193"/>
      <c r="L193"/>
      <c r="M193"/>
      <c r="N193"/>
      <c r="O193"/>
      <c r="P193"/>
      <c r="Q193"/>
      <c r="R193"/>
      <c r="S193"/>
    </row>
    <row r="194" spans="1:1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1:19">
      <c r="A195" s="91"/>
      <c r="B195" s="105" t="s">
        <v>114</v>
      </c>
      <c r="C195" s="105" t="s">
        <v>518</v>
      </c>
      <c r="D195" s="105" t="s">
        <v>515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1:19">
      <c r="A196" s="105" t="s">
        <v>549</v>
      </c>
      <c r="B196" s="105" t="s">
        <v>529</v>
      </c>
      <c r="C196" s="105">
        <v>11938.92</v>
      </c>
      <c r="D196" s="105" t="s">
        <v>530</v>
      </c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1:19">
      <c r="A197" s="105" t="s">
        <v>545</v>
      </c>
      <c r="B197" s="105" t="s">
        <v>529</v>
      </c>
      <c r="C197" s="105">
        <v>10335.59</v>
      </c>
      <c r="D197" s="105" t="s">
        <v>530</v>
      </c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1:19">
      <c r="A198" s="105" t="s">
        <v>528</v>
      </c>
      <c r="B198" s="105" t="s">
        <v>529</v>
      </c>
      <c r="C198" s="105">
        <v>13156.49</v>
      </c>
      <c r="D198" s="105" t="s">
        <v>530</v>
      </c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1:19">
      <c r="A199" s="105" t="s">
        <v>535</v>
      </c>
      <c r="B199" s="105" t="s">
        <v>529</v>
      </c>
      <c r="C199" s="105">
        <v>12986.69</v>
      </c>
      <c r="D199" s="105" t="s">
        <v>530</v>
      </c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1:19">
      <c r="A200" s="105" t="s">
        <v>540</v>
      </c>
      <c r="B200" s="105" t="s">
        <v>529</v>
      </c>
      <c r="C200" s="105">
        <v>13001.89</v>
      </c>
      <c r="D200" s="105" t="s">
        <v>530</v>
      </c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1:19">
      <c r="A201" s="105" t="s">
        <v>533</v>
      </c>
      <c r="B201" s="105" t="s">
        <v>529</v>
      </c>
      <c r="C201" s="105">
        <v>12822.69</v>
      </c>
      <c r="D201" s="105" t="s">
        <v>530</v>
      </c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1:19">
      <c r="A202" s="105" t="s">
        <v>538</v>
      </c>
      <c r="B202" s="105" t="s">
        <v>529</v>
      </c>
      <c r="C202" s="105">
        <v>12832.58</v>
      </c>
      <c r="D202" s="105" t="s">
        <v>530</v>
      </c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1:19">
      <c r="A203" s="105" t="s">
        <v>543</v>
      </c>
      <c r="B203" s="105" t="s">
        <v>529</v>
      </c>
      <c r="C203" s="105">
        <v>12981.17</v>
      </c>
      <c r="D203" s="105" t="s">
        <v>530</v>
      </c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1:19">
      <c r="A204" s="105" t="s">
        <v>532</v>
      </c>
      <c r="B204" s="105" t="s">
        <v>529</v>
      </c>
      <c r="C204" s="105">
        <v>10174.15</v>
      </c>
      <c r="D204" s="105" t="s">
        <v>530</v>
      </c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1:19">
      <c r="A205" s="105" t="s">
        <v>537</v>
      </c>
      <c r="B205" s="105" t="s">
        <v>529</v>
      </c>
      <c r="C205" s="105">
        <v>10109.040000000001</v>
      </c>
      <c r="D205" s="105" t="s">
        <v>530</v>
      </c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1:19">
      <c r="A206" s="105" t="s">
        <v>542</v>
      </c>
      <c r="B206" s="105" t="s">
        <v>529</v>
      </c>
      <c r="C206" s="105">
        <v>10211.98</v>
      </c>
      <c r="D206" s="105" t="s">
        <v>530</v>
      </c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1:19">
      <c r="A207" s="105" t="s">
        <v>551</v>
      </c>
      <c r="B207" s="105" t="s">
        <v>529</v>
      </c>
      <c r="C207" s="105">
        <v>23906.29</v>
      </c>
      <c r="D207" s="105" t="s">
        <v>530</v>
      </c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1:19">
      <c r="A208" s="105" t="s">
        <v>547</v>
      </c>
      <c r="B208" s="105" t="s">
        <v>529</v>
      </c>
      <c r="C208" s="105">
        <v>10193.52</v>
      </c>
      <c r="D208" s="105" t="s">
        <v>530</v>
      </c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1:19">
      <c r="A209" s="105" t="s">
        <v>546</v>
      </c>
      <c r="B209" s="105" t="s">
        <v>529</v>
      </c>
      <c r="C209" s="105">
        <v>22073</v>
      </c>
      <c r="D209" s="105" t="s">
        <v>530</v>
      </c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1:19">
      <c r="A210" s="105" t="s">
        <v>548</v>
      </c>
      <c r="B210" s="105" t="s">
        <v>529</v>
      </c>
      <c r="C210" s="105">
        <v>6159.77</v>
      </c>
      <c r="D210" s="105" t="s">
        <v>530</v>
      </c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1:19">
      <c r="A211" s="105" t="s">
        <v>531</v>
      </c>
      <c r="B211" s="105" t="s">
        <v>529</v>
      </c>
      <c r="C211" s="105">
        <v>35013.769999999997</v>
      </c>
      <c r="D211" s="105" t="s">
        <v>530</v>
      </c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1:19">
      <c r="A212" s="105" t="s">
        <v>536</v>
      </c>
      <c r="B212" s="105" t="s">
        <v>529</v>
      </c>
      <c r="C212" s="105">
        <v>34238.28</v>
      </c>
      <c r="D212" s="105" t="s">
        <v>530</v>
      </c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1:19">
      <c r="A213" s="105" t="s">
        <v>541</v>
      </c>
      <c r="B213" s="105" t="s">
        <v>529</v>
      </c>
      <c r="C213" s="105">
        <v>34406.25</v>
      </c>
      <c r="D213" s="105" t="s">
        <v>530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1:19">
      <c r="A214" s="105" t="s">
        <v>534</v>
      </c>
      <c r="B214" s="105" t="s">
        <v>529</v>
      </c>
      <c r="C214" s="105">
        <v>27518.69</v>
      </c>
      <c r="D214" s="105" t="s">
        <v>530</v>
      </c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1:19">
      <c r="A215" s="105" t="s">
        <v>539</v>
      </c>
      <c r="B215" s="105" t="s">
        <v>529</v>
      </c>
      <c r="C215" s="105">
        <v>27560.32</v>
      </c>
      <c r="D215" s="105" t="s">
        <v>530</v>
      </c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1:19">
      <c r="A216" s="105" t="s">
        <v>544</v>
      </c>
      <c r="B216" s="105" t="s">
        <v>529</v>
      </c>
      <c r="C216" s="105">
        <v>18925.21</v>
      </c>
      <c r="D216" s="105" t="s">
        <v>530</v>
      </c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1:19">
      <c r="A217" s="105" t="s">
        <v>550</v>
      </c>
      <c r="B217" s="105" t="s">
        <v>529</v>
      </c>
      <c r="C217" s="105">
        <v>26169.69</v>
      </c>
      <c r="D217" s="105" t="s">
        <v>530</v>
      </c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1:19">
      <c r="A218" s="105" t="s">
        <v>713</v>
      </c>
      <c r="B218" s="105" t="s">
        <v>556</v>
      </c>
      <c r="C218" s="105">
        <v>42706.76</v>
      </c>
      <c r="D218" s="105">
        <v>0.78</v>
      </c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1:19">
      <c r="A219" s="105" t="s">
        <v>714</v>
      </c>
      <c r="B219" s="105" t="s">
        <v>556</v>
      </c>
      <c r="C219" s="105">
        <v>56803</v>
      </c>
      <c r="D219" s="105">
        <v>0.78</v>
      </c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1:19">
      <c r="A220" s="105" t="s">
        <v>715</v>
      </c>
      <c r="B220" s="105" t="s">
        <v>556</v>
      </c>
      <c r="C220" s="105">
        <v>105639.5</v>
      </c>
      <c r="D220" s="105">
        <v>0.78</v>
      </c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1:19">
      <c r="A221" s="105" t="s">
        <v>555</v>
      </c>
      <c r="B221" s="105" t="s">
        <v>529</v>
      </c>
      <c r="C221" s="105">
        <v>38963.35</v>
      </c>
      <c r="D221" s="105" t="s">
        <v>530</v>
      </c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1:19">
      <c r="A222" s="105" t="s">
        <v>552</v>
      </c>
      <c r="B222" s="105" t="s">
        <v>529</v>
      </c>
      <c r="C222" s="105">
        <v>45627.839999999997</v>
      </c>
      <c r="D222" s="105" t="s">
        <v>530</v>
      </c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1:19">
      <c r="A223" s="105" t="s">
        <v>553</v>
      </c>
      <c r="B223" s="105" t="s">
        <v>529</v>
      </c>
      <c r="C223" s="105">
        <v>38809.46</v>
      </c>
      <c r="D223" s="105" t="s">
        <v>530</v>
      </c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1:19">
      <c r="A224" s="105" t="s">
        <v>554</v>
      </c>
      <c r="B224" s="105" t="s">
        <v>529</v>
      </c>
      <c r="C224" s="105">
        <v>36455.99</v>
      </c>
      <c r="D224" s="105" t="s">
        <v>530</v>
      </c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1:19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1:19">
      <c r="A226" s="91"/>
      <c r="B226" s="105" t="s">
        <v>114</v>
      </c>
      <c r="C226" s="105" t="s">
        <v>557</v>
      </c>
      <c r="D226" s="105" t="s">
        <v>558</v>
      </c>
      <c r="E226" s="105" t="s">
        <v>559</v>
      </c>
      <c r="F226" s="105" t="s">
        <v>560</v>
      </c>
      <c r="G226" s="105" t="s">
        <v>561</v>
      </c>
      <c r="H226" s="105" t="s">
        <v>562</v>
      </c>
      <c r="I226"/>
      <c r="J226"/>
      <c r="K226"/>
      <c r="L226"/>
      <c r="M226"/>
      <c r="N226"/>
      <c r="O226"/>
      <c r="P226"/>
      <c r="Q226"/>
      <c r="R226"/>
      <c r="S226"/>
    </row>
    <row r="227" spans="1:19">
      <c r="A227" s="105" t="s">
        <v>563</v>
      </c>
      <c r="B227" s="105" t="s">
        <v>564</v>
      </c>
      <c r="C227" s="105">
        <v>0.34</v>
      </c>
      <c r="D227" s="105">
        <v>125</v>
      </c>
      <c r="E227" s="105">
        <v>0.28000000000000003</v>
      </c>
      <c r="F227" s="105">
        <v>104.73</v>
      </c>
      <c r="G227" s="105">
        <v>1</v>
      </c>
      <c r="H227" s="105" t="s">
        <v>565</v>
      </c>
      <c r="I227"/>
      <c r="J227"/>
      <c r="K227"/>
      <c r="L227"/>
      <c r="M227"/>
      <c r="N227"/>
      <c r="O227"/>
      <c r="P227"/>
      <c r="Q227"/>
      <c r="R227"/>
      <c r="S227"/>
    </row>
    <row r="228" spans="1:19">
      <c r="A228" s="105" t="s">
        <v>567</v>
      </c>
      <c r="B228" s="105" t="s">
        <v>564</v>
      </c>
      <c r="C228" s="105">
        <v>1</v>
      </c>
      <c r="D228" s="105">
        <v>0</v>
      </c>
      <c r="E228" s="105">
        <v>1.36</v>
      </c>
      <c r="F228" s="105">
        <v>0</v>
      </c>
      <c r="G228" s="105">
        <v>1</v>
      </c>
      <c r="H228" s="105" t="s">
        <v>565</v>
      </c>
      <c r="I228"/>
      <c r="J228"/>
      <c r="K228"/>
      <c r="L228"/>
      <c r="M228"/>
      <c r="N228"/>
      <c r="O228"/>
      <c r="P228"/>
      <c r="Q228"/>
      <c r="R228"/>
      <c r="S228"/>
    </row>
    <row r="229" spans="1:19">
      <c r="A229" s="105" t="s">
        <v>566</v>
      </c>
      <c r="B229" s="105" t="s">
        <v>564</v>
      </c>
      <c r="C229" s="105">
        <v>1</v>
      </c>
      <c r="D229" s="105">
        <v>0</v>
      </c>
      <c r="E229" s="105">
        <v>0.2</v>
      </c>
      <c r="F229" s="105">
        <v>0</v>
      </c>
      <c r="G229" s="105">
        <v>1</v>
      </c>
      <c r="H229" s="105" t="s">
        <v>565</v>
      </c>
      <c r="I229"/>
      <c r="J229"/>
      <c r="K229"/>
      <c r="L229"/>
      <c r="M229"/>
      <c r="N229"/>
      <c r="O229"/>
      <c r="P229"/>
      <c r="Q229"/>
      <c r="R229"/>
      <c r="S229"/>
    </row>
    <row r="230" spans="1:19">
      <c r="A230" s="105" t="s">
        <v>716</v>
      </c>
      <c r="B230" s="105" t="s">
        <v>717</v>
      </c>
      <c r="C230" s="105">
        <v>0.55000000000000004</v>
      </c>
      <c r="D230" s="105">
        <v>622</v>
      </c>
      <c r="E230" s="105">
        <v>0.92</v>
      </c>
      <c r="F230" s="105">
        <v>1043.67</v>
      </c>
      <c r="G230" s="105">
        <v>1</v>
      </c>
      <c r="H230" s="105" t="s">
        <v>570</v>
      </c>
      <c r="I230"/>
      <c r="J230"/>
      <c r="K230"/>
      <c r="L230"/>
      <c r="M230"/>
      <c r="N230"/>
      <c r="O230"/>
      <c r="P230"/>
      <c r="Q230"/>
      <c r="R230"/>
      <c r="S230"/>
    </row>
    <row r="231" spans="1:19">
      <c r="A231" s="105" t="s">
        <v>718</v>
      </c>
      <c r="B231" s="105" t="s">
        <v>717</v>
      </c>
      <c r="C231" s="105">
        <v>0.55000000000000004</v>
      </c>
      <c r="D231" s="105">
        <v>622</v>
      </c>
      <c r="E231" s="105">
        <v>1.39</v>
      </c>
      <c r="F231" s="105">
        <v>1587.47</v>
      </c>
      <c r="G231" s="105">
        <v>1</v>
      </c>
      <c r="H231" s="105" t="s">
        <v>570</v>
      </c>
      <c r="I231"/>
      <c r="J231"/>
      <c r="K231"/>
      <c r="L231"/>
      <c r="M231"/>
      <c r="N231"/>
      <c r="O231"/>
      <c r="P231"/>
      <c r="Q231"/>
      <c r="R231"/>
      <c r="S231"/>
    </row>
    <row r="232" spans="1:19">
      <c r="A232" s="105" t="s">
        <v>719</v>
      </c>
      <c r="B232" s="105" t="s">
        <v>717</v>
      </c>
      <c r="C232" s="105">
        <v>0.56999999999999995</v>
      </c>
      <c r="D232" s="105">
        <v>622</v>
      </c>
      <c r="E232" s="105">
        <v>2.27</v>
      </c>
      <c r="F232" s="105">
        <v>2478.36</v>
      </c>
      <c r="G232" s="105">
        <v>1</v>
      </c>
      <c r="H232" s="105" t="s">
        <v>570</v>
      </c>
      <c r="I232"/>
      <c r="J232"/>
      <c r="K232"/>
      <c r="L232"/>
      <c r="M232"/>
      <c r="N232"/>
      <c r="O232"/>
      <c r="P232"/>
      <c r="Q232"/>
      <c r="R232"/>
      <c r="S232"/>
    </row>
    <row r="233" spans="1:19">
      <c r="A233" s="105" t="s">
        <v>573</v>
      </c>
      <c r="B233" s="105" t="s">
        <v>569</v>
      </c>
      <c r="C233" s="105">
        <v>0.59</v>
      </c>
      <c r="D233" s="105">
        <v>1017.59</v>
      </c>
      <c r="E233" s="105">
        <v>9.77</v>
      </c>
      <c r="F233" s="105">
        <v>16804.8</v>
      </c>
      <c r="G233" s="105">
        <v>1</v>
      </c>
      <c r="H233" s="105" t="s">
        <v>570</v>
      </c>
      <c r="I233"/>
      <c r="J233"/>
      <c r="K233"/>
      <c r="L233"/>
      <c r="M233"/>
      <c r="N233"/>
      <c r="O233"/>
      <c r="P233"/>
      <c r="Q233"/>
      <c r="R233"/>
      <c r="S233"/>
    </row>
    <row r="234" spans="1:19">
      <c r="A234" s="105" t="s">
        <v>568</v>
      </c>
      <c r="B234" s="105" t="s">
        <v>569</v>
      </c>
      <c r="C234" s="105">
        <v>0.59</v>
      </c>
      <c r="D234" s="105">
        <v>1017.59</v>
      </c>
      <c r="E234" s="105">
        <v>9.85</v>
      </c>
      <c r="F234" s="105">
        <v>16940.669999999998</v>
      </c>
      <c r="G234" s="105">
        <v>1</v>
      </c>
      <c r="H234" s="105" t="s">
        <v>570</v>
      </c>
      <c r="I234"/>
      <c r="J234"/>
      <c r="K234"/>
      <c r="L234"/>
      <c r="M234"/>
      <c r="N234"/>
      <c r="O234"/>
      <c r="P234"/>
      <c r="Q234"/>
      <c r="R234"/>
      <c r="S234"/>
    </row>
    <row r="235" spans="1:19">
      <c r="A235" s="105" t="s">
        <v>571</v>
      </c>
      <c r="B235" s="105" t="s">
        <v>569</v>
      </c>
      <c r="C235" s="105">
        <v>0.59</v>
      </c>
      <c r="D235" s="105">
        <v>1109.6500000000001</v>
      </c>
      <c r="E235" s="105">
        <v>7.47</v>
      </c>
      <c r="F235" s="105">
        <v>14017.99</v>
      </c>
      <c r="G235" s="105">
        <v>1</v>
      </c>
      <c r="H235" s="105" t="s">
        <v>570</v>
      </c>
      <c r="I235"/>
      <c r="J235"/>
      <c r="K235"/>
      <c r="L235"/>
      <c r="M235"/>
      <c r="N235"/>
      <c r="O235"/>
      <c r="P235"/>
      <c r="Q235"/>
      <c r="R235"/>
      <c r="S235"/>
    </row>
    <row r="236" spans="1:19">
      <c r="A236" s="105" t="s">
        <v>572</v>
      </c>
      <c r="B236" s="105" t="s">
        <v>569</v>
      </c>
      <c r="C236" s="105">
        <v>0.59</v>
      </c>
      <c r="D236" s="105">
        <v>1109.6500000000001</v>
      </c>
      <c r="E236" s="105">
        <v>7.89</v>
      </c>
      <c r="F236" s="105">
        <v>14809.75</v>
      </c>
      <c r="G236" s="105">
        <v>1</v>
      </c>
      <c r="H236" s="105" t="s">
        <v>570</v>
      </c>
      <c r="I236"/>
      <c r="J236"/>
      <c r="K236"/>
      <c r="L236"/>
      <c r="M236"/>
      <c r="N236"/>
      <c r="O236"/>
      <c r="P236"/>
      <c r="Q236"/>
      <c r="R236"/>
      <c r="S236"/>
    </row>
    <row r="237" spans="1:19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1:19">
      <c r="A238" s="91"/>
      <c r="B238" s="105" t="s">
        <v>114</v>
      </c>
      <c r="C238" s="105" t="s">
        <v>574</v>
      </c>
      <c r="D238" s="105" t="s">
        <v>575</v>
      </c>
      <c r="E238" s="105" t="s">
        <v>576</v>
      </c>
      <c r="F238" s="105" t="s">
        <v>577</v>
      </c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1:19">
      <c r="A239" s="105" t="s">
        <v>581</v>
      </c>
      <c r="B239" s="105" t="s">
        <v>579</v>
      </c>
      <c r="C239" s="105" t="s">
        <v>580</v>
      </c>
      <c r="D239" s="105">
        <v>179352</v>
      </c>
      <c r="E239" s="105">
        <v>3180.31</v>
      </c>
      <c r="F239" s="105">
        <v>0.9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1:19">
      <c r="A240" s="105" t="s">
        <v>578</v>
      </c>
      <c r="B240" s="105" t="s">
        <v>579</v>
      </c>
      <c r="C240" s="105" t="s">
        <v>580</v>
      </c>
      <c r="D240" s="105">
        <v>1</v>
      </c>
      <c r="E240" s="105">
        <v>0</v>
      </c>
      <c r="F240" s="105">
        <v>1</v>
      </c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1:19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1:19">
      <c r="A242" s="91"/>
      <c r="B242" s="105" t="s">
        <v>114</v>
      </c>
      <c r="C242" s="105" t="s">
        <v>582</v>
      </c>
      <c r="D242" s="105" t="s">
        <v>583</v>
      </c>
      <c r="E242" s="105" t="s">
        <v>584</v>
      </c>
      <c r="F242" s="105" t="s">
        <v>585</v>
      </c>
      <c r="G242" s="105" t="s">
        <v>586</v>
      </c>
      <c r="H242"/>
      <c r="I242"/>
      <c r="J242"/>
      <c r="K242"/>
      <c r="L242"/>
      <c r="M242"/>
      <c r="N242"/>
      <c r="O242"/>
      <c r="P242"/>
      <c r="Q242"/>
      <c r="R242"/>
      <c r="S242"/>
    </row>
    <row r="243" spans="1:19">
      <c r="A243" s="105" t="s">
        <v>587</v>
      </c>
      <c r="B243" s="105" t="s">
        <v>588</v>
      </c>
      <c r="C243" s="105">
        <v>1</v>
      </c>
      <c r="D243" s="105">
        <v>845000</v>
      </c>
      <c r="E243" s="105">
        <v>0.8</v>
      </c>
      <c r="F243" s="105">
        <v>0.68</v>
      </c>
      <c r="G243" s="105">
        <v>0.57999999999999996</v>
      </c>
      <c r="H243"/>
      <c r="I243"/>
      <c r="J243"/>
      <c r="K243"/>
      <c r="L243"/>
      <c r="M243"/>
      <c r="N243"/>
      <c r="O243"/>
      <c r="P243"/>
      <c r="Q243"/>
      <c r="R243"/>
      <c r="S243"/>
    </row>
    <row r="244" spans="1:19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1:19">
      <c r="A245" s="91"/>
      <c r="B245" s="105" t="s">
        <v>589</v>
      </c>
      <c r="C245" s="105" t="s">
        <v>590</v>
      </c>
      <c r="D245" s="105" t="s">
        <v>591</v>
      </c>
      <c r="E245" s="105" t="s">
        <v>592</v>
      </c>
      <c r="F245" s="105" t="s">
        <v>593</v>
      </c>
      <c r="G245" s="105" t="s">
        <v>594</v>
      </c>
      <c r="H245" s="105" t="s">
        <v>595</v>
      </c>
      <c r="I245"/>
      <c r="J245"/>
      <c r="K245"/>
      <c r="L245"/>
      <c r="M245"/>
      <c r="N245"/>
      <c r="O245"/>
      <c r="P245"/>
      <c r="Q245"/>
      <c r="R245"/>
      <c r="S245"/>
    </row>
    <row r="246" spans="1:19">
      <c r="A246" s="105" t="s">
        <v>596</v>
      </c>
      <c r="B246" s="105">
        <v>85548.409</v>
      </c>
      <c r="C246" s="105">
        <v>129.35069999999999</v>
      </c>
      <c r="D246" s="105">
        <v>486.2328</v>
      </c>
      <c r="E246" s="105">
        <v>0</v>
      </c>
      <c r="F246" s="105">
        <v>8.9999999999999998E-4</v>
      </c>
      <c r="G246" s="106">
        <v>2424590</v>
      </c>
      <c r="H246" s="105">
        <v>34981.705600000001</v>
      </c>
      <c r="I246"/>
      <c r="J246"/>
      <c r="K246"/>
      <c r="L246"/>
      <c r="M246"/>
      <c r="N246"/>
      <c r="O246"/>
      <c r="P246"/>
      <c r="Q246"/>
      <c r="R246"/>
      <c r="S246"/>
    </row>
    <row r="247" spans="1:19">
      <c r="A247" s="105" t="s">
        <v>597</v>
      </c>
      <c r="B247" s="105">
        <v>71756.732999999993</v>
      </c>
      <c r="C247" s="105">
        <v>112.73390000000001</v>
      </c>
      <c r="D247" s="105">
        <v>447.66449999999998</v>
      </c>
      <c r="E247" s="105">
        <v>0</v>
      </c>
      <c r="F247" s="105">
        <v>8.9999999999999998E-4</v>
      </c>
      <c r="G247" s="106">
        <v>2232450</v>
      </c>
      <c r="H247" s="105">
        <v>29782.461500000001</v>
      </c>
      <c r="I247"/>
      <c r="J247"/>
      <c r="K247"/>
      <c r="L247"/>
      <c r="M247"/>
      <c r="N247"/>
      <c r="O247"/>
      <c r="P247"/>
      <c r="Q247"/>
      <c r="R247"/>
      <c r="S247"/>
    </row>
    <row r="248" spans="1:19">
      <c r="A248" s="105" t="s">
        <v>598</v>
      </c>
      <c r="B248" s="105">
        <v>83409.301500000001</v>
      </c>
      <c r="C248" s="105">
        <v>131.5891</v>
      </c>
      <c r="D248" s="105">
        <v>525.51520000000005</v>
      </c>
      <c r="E248" s="105">
        <v>0</v>
      </c>
      <c r="F248" s="105">
        <v>1E-3</v>
      </c>
      <c r="G248" s="106">
        <v>2620710</v>
      </c>
      <c r="H248" s="105">
        <v>34675.830900000001</v>
      </c>
      <c r="I248"/>
      <c r="J248"/>
      <c r="K248"/>
      <c r="L248"/>
      <c r="M248"/>
      <c r="N248"/>
      <c r="O248"/>
      <c r="P248"/>
      <c r="Q248"/>
      <c r="R248"/>
      <c r="S248"/>
    </row>
    <row r="249" spans="1:19">
      <c r="A249" s="105" t="s">
        <v>599</v>
      </c>
      <c r="B249" s="105">
        <v>82114.704299999998</v>
      </c>
      <c r="C249" s="105">
        <v>132.69370000000001</v>
      </c>
      <c r="D249" s="105">
        <v>546.93769999999995</v>
      </c>
      <c r="E249" s="105">
        <v>0</v>
      </c>
      <c r="F249" s="105">
        <v>1E-3</v>
      </c>
      <c r="G249" s="106">
        <v>2727660</v>
      </c>
      <c r="H249" s="105">
        <v>34464.712500000001</v>
      </c>
      <c r="I249"/>
      <c r="J249"/>
      <c r="K249"/>
      <c r="L249"/>
      <c r="M249"/>
      <c r="N249"/>
      <c r="O249"/>
      <c r="P249"/>
      <c r="Q249"/>
      <c r="R249"/>
      <c r="S249"/>
    </row>
    <row r="250" spans="1:19">
      <c r="A250" s="105" t="s">
        <v>316</v>
      </c>
      <c r="B250" s="105">
        <v>96539.47</v>
      </c>
      <c r="C250" s="105">
        <v>156.93989999999999</v>
      </c>
      <c r="D250" s="105">
        <v>651.81809999999996</v>
      </c>
      <c r="E250" s="105">
        <v>0</v>
      </c>
      <c r="F250" s="105">
        <v>1.1999999999999999E-3</v>
      </c>
      <c r="G250" s="106">
        <v>3250750</v>
      </c>
      <c r="H250" s="105">
        <v>40616.325400000002</v>
      </c>
      <c r="I250"/>
      <c r="J250"/>
      <c r="K250"/>
      <c r="L250"/>
      <c r="M250"/>
      <c r="N250"/>
      <c r="O250"/>
      <c r="P250"/>
      <c r="Q250"/>
      <c r="R250"/>
      <c r="S250"/>
    </row>
    <row r="251" spans="1:19">
      <c r="A251" s="105" t="s">
        <v>600</v>
      </c>
      <c r="B251" s="105">
        <v>116369.1352</v>
      </c>
      <c r="C251" s="105">
        <v>189.78569999999999</v>
      </c>
      <c r="D251" s="105">
        <v>791.43489999999997</v>
      </c>
      <c r="E251" s="105">
        <v>0</v>
      </c>
      <c r="F251" s="105">
        <v>1.5E-3</v>
      </c>
      <c r="G251" s="106">
        <v>3947070</v>
      </c>
      <c r="H251" s="105">
        <v>49022.476999999999</v>
      </c>
      <c r="I251"/>
      <c r="J251"/>
      <c r="K251"/>
      <c r="L251"/>
      <c r="M251"/>
      <c r="N251"/>
      <c r="O251"/>
      <c r="P251"/>
      <c r="Q251"/>
      <c r="R251"/>
      <c r="S251"/>
    </row>
    <row r="252" spans="1:19">
      <c r="A252" s="105" t="s">
        <v>601</v>
      </c>
      <c r="B252" s="105">
        <v>88484.383900000001</v>
      </c>
      <c r="C252" s="105">
        <v>144.3708</v>
      </c>
      <c r="D252" s="105">
        <v>602.37310000000002</v>
      </c>
      <c r="E252" s="105">
        <v>0</v>
      </c>
      <c r="F252" s="105">
        <v>1.1000000000000001E-3</v>
      </c>
      <c r="G252" s="106">
        <v>3004170</v>
      </c>
      <c r="H252" s="105">
        <v>37282.014000000003</v>
      </c>
      <c r="I252"/>
      <c r="J252"/>
      <c r="K252"/>
      <c r="L252"/>
      <c r="M252"/>
      <c r="N252"/>
      <c r="O252"/>
      <c r="P252"/>
      <c r="Q252"/>
      <c r="R252"/>
      <c r="S252"/>
    </row>
    <row r="253" spans="1:19">
      <c r="A253" s="105" t="s">
        <v>602</v>
      </c>
      <c r="B253" s="105">
        <v>90577.814499999993</v>
      </c>
      <c r="C253" s="105">
        <v>147.7225</v>
      </c>
      <c r="D253" s="105">
        <v>616.02329999999995</v>
      </c>
      <c r="E253" s="105">
        <v>0</v>
      </c>
      <c r="F253" s="105">
        <v>1.1999999999999999E-3</v>
      </c>
      <c r="G253" s="106">
        <v>3072250</v>
      </c>
      <c r="H253" s="105">
        <v>38157.412100000001</v>
      </c>
      <c r="I253"/>
      <c r="J253"/>
      <c r="K253"/>
      <c r="L253"/>
      <c r="M253"/>
      <c r="N253"/>
      <c r="O253"/>
      <c r="P253"/>
      <c r="Q253"/>
      <c r="R253"/>
      <c r="S253"/>
    </row>
    <row r="254" spans="1:19">
      <c r="A254" s="105" t="s">
        <v>603</v>
      </c>
      <c r="B254" s="105">
        <v>101083.3048</v>
      </c>
      <c r="C254" s="105">
        <v>164.72919999999999</v>
      </c>
      <c r="D254" s="105">
        <v>686.28129999999999</v>
      </c>
      <c r="E254" s="105">
        <v>0</v>
      </c>
      <c r="F254" s="105">
        <v>1.2999999999999999E-3</v>
      </c>
      <c r="G254" s="106">
        <v>3422640</v>
      </c>
      <c r="H254" s="105">
        <v>42569.863299999997</v>
      </c>
      <c r="I254"/>
      <c r="J254"/>
      <c r="K254"/>
      <c r="L254"/>
      <c r="M254"/>
      <c r="N254"/>
      <c r="O254"/>
      <c r="P254"/>
      <c r="Q254"/>
      <c r="R254"/>
      <c r="S254"/>
    </row>
    <row r="255" spans="1:19">
      <c r="A255" s="105" t="s">
        <v>604</v>
      </c>
      <c r="B255" s="105">
        <v>88760.967000000004</v>
      </c>
      <c r="C255" s="105">
        <v>143.6763</v>
      </c>
      <c r="D255" s="105">
        <v>593.4864</v>
      </c>
      <c r="E255" s="105">
        <v>0</v>
      </c>
      <c r="F255" s="105">
        <v>1.1000000000000001E-3</v>
      </c>
      <c r="G255" s="106">
        <v>2959810</v>
      </c>
      <c r="H255" s="105">
        <v>37279.4594</v>
      </c>
      <c r="I255"/>
      <c r="J255"/>
      <c r="K255"/>
      <c r="L255"/>
      <c r="M255"/>
      <c r="N255"/>
      <c r="O255"/>
      <c r="P255"/>
      <c r="Q255"/>
      <c r="R255"/>
      <c r="S255"/>
    </row>
    <row r="256" spans="1:19">
      <c r="A256" s="105" t="s">
        <v>605</v>
      </c>
      <c r="B256" s="105">
        <v>77906.794599999994</v>
      </c>
      <c r="C256" s="105">
        <v>123.4246</v>
      </c>
      <c r="D256" s="105">
        <v>495.70069999999998</v>
      </c>
      <c r="E256" s="105">
        <v>0</v>
      </c>
      <c r="F256" s="105">
        <v>8.9999999999999998E-4</v>
      </c>
      <c r="G256" s="106">
        <v>2472040</v>
      </c>
      <c r="H256" s="105">
        <v>32441.940699999999</v>
      </c>
      <c r="I256"/>
      <c r="J256"/>
      <c r="K256"/>
      <c r="L256"/>
      <c r="M256"/>
      <c r="N256"/>
      <c r="O256"/>
      <c r="P256"/>
      <c r="Q256"/>
      <c r="R256"/>
      <c r="S256"/>
    </row>
    <row r="257" spans="1:19">
      <c r="A257" s="105" t="s">
        <v>606</v>
      </c>
      <c r="B257" s="105">
        <v>81483.848899999997</v>
      </c>
      <c r="C257" s="105">
        <v>124.8139</v>
      </c>
      <c r="D257" s="105">
        <v>478.25389999999999</v>
      </c>
      <c r="E257" s="105">
        <v>0</v>
      </c>
      <c r="F257" s="105">
        <v>8.9999999999999998E-4</v>
      </c>
      <c r="G257" s="106">
        <v>2384870</v>
      </c>
      <c r="H257" s="105">
        <v>33486.890899999999</v>
      </c>
      <c r="I257"/>
      <c r="J257"/>
      <c r="K257"/>
      <c r="L257"/>
      <c r="M257"/>
      <c r="N257"/>
      <c r="O257"/>
      <c r="P257"/>
      <c r="Q257"/>
      <c r="R257"/>
      <c r="S257"/>
    </row>
    <row r="258" spans="1:19">
      <c r="A258" s="105"/>
      <c r="B258" s="105"/>
      <c r="C258" s="105"/>
      <c r="D258" s="105"/>
      <c r="E258" s="105"/>
      <c r="F258" s="105"/>
      <c r="G258" s="105"/>
      <c r="H258" s="105"/>
      <c r="I258"/>
      <c r="J258"/>
      <c r="K258"/>
      <c r="L258"/>
      <c r="M258"/>
      <c r="N258"/>
      <c r="O258"/>
      <c r="P258"/>
      <c r="Q258"/>
      <c r="R258"/>
      <c r="S258"/>
    </row>
    <row r="259" spans="1:19">
      <c r="A259" s="105" t="s">
        <v>607</v>
      </c>
      <c r="B259" s="106">
        <v>1064030</v>
      </c>
      <c r="C259" s="105">
        <v>1701.8303000000001</v>
      </c>
      <c r="D259" s="105">
        <v>6921.7218999999996</v>
      </c>
      <c r="E259" s="105">
        <v>0</v>
      </c>
      <c r="F259" s="105">
        <v>1.3100000000000001E-2</v>
      </c>
      <c r="G259" s="106">
        <v>34519000</v>
      </c>
      <c r="H259" s="105">
        <v>444761.09330000001</v>
      </c>
      <c r="I259"/>
      <c r="J259"/>
      <c r="K259"/>
      <c r="L259"/>
      <c r="M259"/>
      <c r="N259"/>
      <c r="O259"/>
      <c r="P259"/>
      <c r="Q259"/>
      <c r="R259"/>
      <c r="S259"/>
    </row>
    <row r="260" spans="1:19">
      <c r="A260" s="105" t="s">
        <v>608</v>
      </c>
      <c r="B260" s="105">
        <v>71756.732999999993</v>
      </c>
      <c r="C260" s="105">
        <v>112.73390000000001</v>
      </c>
      <c r="D260" s="105">
        <v>447.66449999999998</v>
      </c>
      <c r="E260" s="105">
        <v>0</v>
      </c>
      <c r="F260" s="105">
        <v>8.9999999999999998E-4</v>
      </c>
      <c r="G260" s="106">
        <v>2232450</v>
      </c>
      <c r="H260" s="105">
        <v>29782.461500000001</v>
      </c>
      <c r="I260"/>
      <c r="J260"/>
      <c r="K260"/>
      <c r="L260"/>
      <c r="M260"/>
      <c r="N260"/>
      <c r="O260"/>
      <c r="P260"/>
      <c r="Q260"/>
      <c r="R260"/>
      <c r="S260"/>
    </row>
    <row r="261" spans="1:19">
      <c r="A261" s="105" t="s">
        <v>609</v>
      </c>
      <c r="B261" s="105">
        <v>116369.1352</v>
      </c>
      <c r="C261" s="105">
        <v>189.78569999999999</v>
      </c>
      <c r="D261" s="105">
        <v>791.43489999999997</v>
      </c>
      <c r="E261" s="105">
        <v>0</v>
      </c>
      <c r="F261" s="105">
        <v>1.5E-3</v>
      </c>
      <c r="G261" s="106">
        <v>3947070</v>
      </c>
      <c r="H261" s="105">
        <v>49022.476999999999</v>
      </c>
      <c r="I261"/>
      <c r="J261"/>
      <c r="K261"/>
      <c r="L261"/>
      <c r="M261"/>
      <c r="N261"/>
      <c r="O261"/>
      <c r="P261"/>
      <c r="Q261"/>
      <c r="R261"/>
      <c r="S261"/>
    </row>
    <row r="262" spans="1:19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1:19">
      <c r="A263" s="91"/>
      <c r="B263" s="105" t="s">
        <v>610</v>
      </c>
      <c r="C263" s="105" t="s">
        <v>611</v>
      </c>
      <c r="D263" s="105" t="s">
        <v>612</v>
      </c>
      <c r="E263" s="105" t="s">
        <v>613</v>
      </c>
      <c r="F263" s="105" t="s">
        <v>614</v>
      </c>
      <c r="G263" s="105" t="s">
        <v>615</v>
      </c>
      <c r="H263" s="105" t="s">
        <v>616</v>
      </c>
      <c r="I263" s="105" t="s">
        <v>617</v>
      </c>
      <c r="J263" s="105" t="s">
        <v>618</v>
      </c>
      <c r="K263" s="105" t="s">
        <v>619</v>
      </c>
      <c r="L263" s="105" t="s">
        <v>620</v>
      </c>
      <c r="M263" s="105" t="s">
        <v>621</v>
      </c>
      <c r="N263" s="105" t="s">
        <v>622</v>
      </c>
      <c r="O263" s="105" t="s">
        <v>623</v>
      </c>
      <c r="P263" s="105" t="s">
        <v>624</v>
      </c>
      <c r="Q263" s="105" t="s">
        <v>625</v>
      </c>
      <c r="R263" s="105" t="s">
        <v>626</v>
      </c>
      <c r="S263" s="105" t="s">
        <v>627</v>
      </c>
    </row>
    <row r="264" spans="1:19">
      <c r="A264" s="105" t="s">
        <v>596</v>
      </c>
      <c r="B264" s="106">
        <v>318165000000</v>
      </c>
      <c r="C264" s="105">
        <v>261225.18700000001</v>
      </c>
      <c r="D264" s="105" t="s">
        <v>811</v>
      </c>
      <c r="E264" s="105">
        <v>120876.129</v>
      </c>
      <c r="F264" s="105">
        <v>75091.737999999998</v>
      </c>
      <c r="G264" s="105">
        <v>18837.882000000001</v>
      </c>
      <c r="H264" s="105">
        <v>0</v>
      </c>
      <c r="I264" s="105">
        <v>43977.000999999997</v>
      </c>
      <c r="J264" s="105">
        <v>0</v>
      </c>
      <c r="K264" s="105">
        <v>0</v>
      </c>
      <c r="L264" s="105">
        <v>0</v>
      </c>
      <c r="M264" s="105">
        <v>0</v>
      </c>
      <c r="N264" s="105">
        <v>0</v>
      </c>
      <c r="O264" s="105">
        <v>0</v>
      </c>
      <c r="P264" s="105">
        <v>0</v>
      </c>
      <c r="Q264" s="105">
        <v>2442.4369999999999</v>
      </c>
      <c r="R264" s="105">
        <v>0</v>
      </c>
      <c r="S264" s="105">
        <v>0</v>
      </c>
    </row>
    <row r="265" spans="1:19">
      <c r="A265" s="105" t="s">
        <v>597</v>
      </c>
      <c r="B265" s="106">
        <v>292951000000</v>
      </c>
      <c r="C265" s="105">
        <v>283622.52500000002</v>
      </c>
      <c r="D265" s="105" t="s">
        <v>812</v>
      </c>
      <c r="E265" s="105">
        <v>120876.129</v>
      </c>
      <c r="F265" s="105">
        <v>75091.737999999998</v>
      </c>
      <c r="G265" s="105">
        <v>26248.399000000001</v>
      </c>
      <c r="H265" s="105">
        <v>0</v>
      </c>
      <c r="I265" s="105">
        <v>58929.303999999996</v>
      </c>
      <c r="J265" s="105">
        <v>0</v>
      </c>
      <c r="K265" s="105">
        <v>0</v>
      </c>
      <c r="L265" s="105">
        <v>0</v>
      </c>
      <c r="M265" s="105">
        <v>0</v>
      </c>
      <c r="N265" s="105">
        <v>0</v>
      </c>
      <c r="O265" s="105">
        <v>0</v>
      </c>
      <c r="P265" s="105">
        <v>0</v>
      </c>
      <c r="Q265" s="105">
        <v>2476.9549999999999</v>
      </c>
      <c r="R265" s="105">
        <v>0</v>
      </c>
      <c r="S265" s="105">
        <v>0</v>
      </c>
    </row>
    <row r="266" spans="1:19">
      <c r="A266" s="105" t="s">
        <v>598</v>
      </c>
      <c r="B266" s="106">
        <v>343900000000</v>
      </c>
      <c r="C266" s="105">
        <v>310317.17800000001</v>
      </c>
      <c r="D266" s="105" t="s">
        <v>773</v>
      </c>
      <c r="E266" s="105">
        <v>120876.129</v>
      </c>
      <c r="F266" s="105">
        <v>75091.737999999998</v>
      </c>
      <c r="G266" s="105">
        <v>25430.239000000001</v>
      </c>
      <c r="H266" s="105">
        <v>0</v>
      </c>
      <c r="I266" s="105">
        <v>86356.691999999995</v>
      </c>
      <c r="J266" s="105">
        <v>0</v>
      </c>
      <c r="K266" s="105">
        <v>0</v>
      </c>
      <c r="L266" s="105">
        <v>0</v>
      </c>
      <c r="M266" s="105">
        <v>0</v>
      </c>
      <c r="N266" s="105">
        <v>0</v>
      </c>
      <c r="O266" s="105">
        <v>0</v>
      </c>
      <c r="P266" s="105">
        <v>0</v>
      </c>
      <c r="Q266" s="105">
        <v>2562.38</v>
      </c>
      <c r="R266" s="105">
        <v>0</v>
      </c>
      <c r="S266" s="105">
        <v>0</v>
      </c>
    </row>
    <row r="267" spans="1:19">
      <c r="A267" s="105" t="s">
        <v>599</v>
      </c>
      <c r="B267" s="106">
        <v>357934000000</v>
      </c>
      <c r="C267" s="105">
        <v>407848.79700000002</v>
      </c>
      <c r="D267" s="105" t="s">
        <v>725</v>
      </c>
      <c r="E267" s="105">
        <v>120876.129</v>
      </c>
      <c r="F267" s="105">
        <v>73092.044999999998</v>
      </c>
      <c r="G267" s="105">
        <v>44776.722000000002</v>
      </c>
      <c r="H267" s="105">
        <v>0</v>
      </c>
      <c r="I267" s="105">
        <v>166412.81700000001</v>
      </c>
      <c r="J267" s="105">
        <v>0</v>
      </c>
      <c r="K267" s="105">
        <v>0</v>
      </c>
      <c r="L267" s="105">
        <v>0</v>
      </c>
      <c r="M267" s="105">
        <v>0</v>
      </c>
      <c r="N267" s="105">
        <v>0</v>
      </c>
      <c r="O267" s="105">
        <v>0</v>
      </c>
      <c r="P267" s="105">
        <v>0</v>
      </c>
      <c r="Q267" s="105">
        <v>2691.0839999999998</v>
      </c>
      <c r="R267" s="105">
        <v>0</v>
      </c>
      <c r="S267" s="105">
        <v>0</v>
      </c>
    </row>
    <row r="268" spans="1:19">
      <c r="A268" s="105" t="s">
        <v>316</v>
      </c>
      <c r="B268" s="106">
        <v>426576000000</v>
      </c>
      <c r="C268" s="105">
        <v>439104.72700000001</v>
      </c>
      <c r="D268" s="105" t="s">
        <v>737</v>
      </c>
      <c r="E268" s="105">
        <v>120876.129</v>
      </c>
      <c r="F268" s="105">
        <v>73092.044999999998</v>
      </c>
      <c r="G268" s="105">
        <v>46648.879000000001</v>
      </c>
      <c r="H268" s="105">
        <v>0</v>
      </c>
      <c r="I268" s="105">
        <v>195781.24900000001</v>
      </c>
      <c r="J268" s="105">
        <v>0</v>
      </c>
      <c r="K268" s="105">
        <v>0</v>
      </c>
      <c r="L268" s="105">
        <v>0</v>
      </c>
      <c r="M268" s="105">
        <v>0</v>
      </c>
      <c r="N268" s="105">
        <v>0</v>
      </c>
      <c r="O268" s="105">
        <v>0</v>
      </c>
      <c r="P268" s="105">
        <v>0</v>
      </c>
      <c r="Q268" s="105">
        <v>2706.4250000000002</v>
      </c>
      <c r="R268" s="105">
        <v>0</v>
      </c>
      <c r="S268" s="105">
        <v>0</v>
      </c>
    </row>
    <row r="269" spans="1:19">
      <c r="A269" s="105" t="s">
        <v>600</v>
      </c>
      <c r="B269" s="106">
        <v>517950000000</v>
      </c>
      <c r="C269" s="105">
        <v>521779.36099999998</v>
      </c>
      <c r="D269" s="105" t="s">
        <v>645</v>
      </c>
      <c r="E269" s="105">
        <v>120876.129</v>
      </c>
      <c r="F269" s="105">
        <v>73092.044999999998</v>
      </c>
      <c r="G269" s="105">
        <v>62625.675999999999</v>
      </c>
      <c r="H269" s="105">
        <v>0</v>
      </c>
      <c r="I269" s="105">
        <v>262577.239</v>
      </c>
      <c r="J269" s="105">
        <v>0</v>
      </c>
      <c r="K269" s="105">
        <v>0</v>
      </c>
      <c r="L269" s="105">
        <v>0</v>
      </c>
      <c r="M269" s="105">
        <v>0</v>
      </c>
      <c r="N269" s="105">
        <v>0</v>
      </c>
      <c r="O269" s="105">
        <v>0</v>
      </c>
      <c r="P269" s="105">
        <v>0</v>
      </c>
      <c r="Q269" s="105">
        <v>2608.2710000000002</v>
      </c>
      <c r="R269" s="105">
        <v>0</v>
      </c>
      <c r="S269" s="105">
        <v>0</v>
      </c>
    </row>
    <row r="270" spans="1:19">
      <c r="A270" s="105" t="s">
        <v>601</v>
      </c>
      <c r="B270" s="106">
        <v>394220000000</v>
      </c>
      <c r="C270" s="105">
        <v>384876.07</v>
      </c>
      <c r="D270" s="105" t="s">
        <v>778</v>
      </c>
      <c r="E270" s="105">
        <v>67153.404999999999</v>
      </c>
      <c r="F270" s="105">
        <v>40636.785000000003</v>
      </c>
      <c r="G270" s="105">
        <v>36204.580999999998</v>
      </c>
      <c r="H270" s="105">
        <v>0</v>
      </c>
      <c r="I270" s="105">
        <v>238417.74900000001</v>
      </c>
      <c r="J270" s="105">
        <v>0</v>
      </c>
      <c r="K270" s="105">
        <v>0</v>
      </c>
      <c r="L270" s="105">
        <v>0</v>
      </c>
      <c r="M270" s="105">
        <v>0</v>
      </c>
      <c r="N270" s="105">
        <v>0</v>
      </c>
      <c r="O270" s="105">
        <v>0</v>
      </c>
      <c r="P270" s="105">
        <v>0</v>
      </c>
      <c r="Q270" s="105">
        <v>2463.5500000000002</v>
      </c>
      <c r="R270" s="105">
        <v>0</v>
      </c>
      <c r="S270" s="105">
        <v>0</v>
      </c>
    </row>
    <row r="271" spans="1:19">
      <c r="A271" s="105" t="s">
        <v>602</v>
      </c>
      <c r="B271" s="106">
        <v>403153000000</v>
      </c>
      <c r="C271" s="105">
        <v>371675.76699999999</v>
      </c>
      <c r="D271" s="105" t="s">
        <v>779</v>
      </c>
      <c r="E271" s="105">
        <v>67153.404999999999</v>
      </c>
      <c r="F271" s="105">
        <v>40636.785000000003</v>
      </c>
      <c r="G271" s="105">
        <v>34164.553999999996</v>
      </c>
      <c r="H271" s="105">
        <v>0</v>
      </c>
      <c r="I271" s="105">
        <v>227124.571</v>
      </c>
      <c r="J271" s="105">
        <v>0</v>
      </c>
      <c r="K271" s="105">
        <v>5.0000000000000001E-3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2596.4470000000001</v>
      </c>
      <c r="R271" s="105">
        <v>0</v>
      </c>
      <c r="S271" s="105">
        <v>0</v>
      </c>
    </row>
    <row r="272" spans="1:19">
      <c r="A272" s="105" t="s">
        <v>603</v>
      </c>
      <c r="B272" s="106">
        <v>449132000000</v>
      </c>
      <c r="C272" s="105">
        <v>458125.261</v>
      </c>
      <c r="D272" s="105" t="s">
        <v>686</v>
      </c>
      <c r="E272" s="105">
        <v>120876.129</v>
      </c>
      <c r="F272" s="105">
        <v>73092.044999999998</v>
      </c>
      <c r="G272" s="105">
        <v>50995.285000000003</v>
      </c>
      <c r="H272" s="105">
        <v>0</v>
      </c>
      <c r="I272" s="105">
        <v>210449.948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2711.855</v>
      </c>
      <c r="R272" s="105">
        <v>0</v>
      </c>
      <c r="S272" s="105">
        <v>0</v>
      </c>
    </row>
    <row r="273" spans="1:19">
      <c r="A273" s="105" t="s">
        <v>604</v>
      </c>
      <c r="B273" s="106">
        <v>388399000000</v>
      </c>
      <c r="C273" s="105">
        <v>404838.34600000002</v>
      </c>
      <c r="D273" s="105" t="s">
        <v>734</v>
      </c>
      <c r="E273" s="105">
        <v>120876.129</v>
      </c>
      <c r="F273" s="105">
        <v>73092.044999999998</v>
      </c>
      <c r="G273" s="105">
        <v>43287.167000000001</v>
      </c>
      <c r="H273" s="105">
        <v>0</v>
      </c>
      <c r="I273" s="105">
        <v>164896.54699999999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2686.4580000000001</v>
      </c>
      <c r="R273" s="105">
        <v>0</v>
      </c>
      <c r="S273" s="105">
        <v>0</v>
      </c>
    </row>
    <row r="274" spans="1:19">
      <c r="A274" s="105" t="s">
        <v>605</v>
      </c>
      <c r="B274" s="106">
        <v>324391000000</v>
      </c>
      <c r="C274" s="105">
        <v>295213.68699999998</v>
      </c>
      <c r="D274" s="105" t="s">
        <v>646</v>
      </c>
      <c r="E274" s="105">
        <v>120876.129</v>
      </c>
      <c r="F274" s="105">
        <v>79091.122000000003</v>
      </c>
      <c r="G274" s="105">
        <v>23746.183000000001</v>
      </c>
      <c r="H274" s="105">
        <v>0</v>
      </c>
      <c r="I274" s="105">
        <v>69014.819000000003</v>
      </c>
      <c r="J274" s="105">
        <v>0</v>
      </c>
      <c r="K274" s="105">
        <v>0</v>
      </c>
      <c r="L274" s="105">
        <v>0</v>
      </c>
      <c r="M274" s="105">
        <v>0</v>
      </c>
      <c r="N274" s="105">
        <v>0</v>
      </c>
      <c r="O274" s="105">
        <v>0</v>
      </c>
      <c r="P274" s="105">
        <v>0</v>
      </c>
      <c r="Q274" s="105">
        <v>2485.433</v>
      </c>
      <c r="R274" s="105">
        <v>0</v>
      </c>
      <c r="S274" s="105">
        <v>0</v>
      </c>
    </row>
    <row r="275" spans="1:19">
      <c r="A275" s="105" t="s">
        <v>606</v>
      </c>
      <c r="B275" s="106">
        <v>312953000000</v>
      </c>
      <c r="C275" s="105">
        <v>282723.64799999999</v>
      </c>
      <c r="D275" s="105" t="s">
        <v>735</v>
      </c>
      <c r="E275" s="105">
        <v>120876.129</v>
      </c>
      <c r="F275" s="105">
        <v>79091.122000000003</v>
      </c>
      <c r="G275" s="105">
        <v>19795.435000000001</v>
      </c>
      <c r="H275" s="105">
        <v>0</v>
      </c>
      <c r="I275" s="105">
        <v>60499.368999999999</v>
      </c>
      <c r="J275" s="105">
        <v>0</v>
      </c>
      <c r="K275" s="105">
        <v>0</v>
      </c>
      <c r="L275" s="105">
        <v>0</v>
      </c>
      <c r="M275" s="105">
        <v>0</v>
      </c>
      <c r="N275" s="105">
        <v>0</v>
      </c>
      <c r="O275" s="105">
        <v>0</v>
      </c>
      <c r="P275" s="105">
        <v>0</v>
      </c>
      <c r="Q275" s="105">
        <v>2461.5920000000001</v>
      </c>
      <c r="R275" s="105">
        <v>0</v>
      </c>
      <c r="S275" s="105">
        <v>0</v>
      </c>
    </row>
    <row r="276" spans="1:19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</row>
    <row r="277" spans="1:19">
      <c r="A277" s="105" t="s">
        <v>607</v>
      </c>
      <c r="B277" s="106">
        <v>4529720000000</v>
      </c>
      <c r="C277" s="105"/>
      <c r="D277" s="105"/>
      <c r="E277" s="105"/>
      <c r="F277" s="105"/>
      <c r="G277" s="105"/>
      <c r="H277" s="105"/>
      <c r="I277" s="105"/>
      <c r="J277" s="105"/>
      <c r="K277" s="105"/>
      <c r="L277" s="105">
        <v>0</v>
      </c>
      <c r="M277" s="105">
        <v>0</v>
      </c>
      <c r="N277" s="105">
        <v>0</v>
      </c>
      <c r="O277" s="105">
        <v>0</v>
      </c>
      <c r="P277" s="105">
        <v>0</v>
      </c>
      <c r="Q277" s="105"/>
      <c r="R277" s="105">
        <v>0</v>
      </c>
      <c r="S277" s="105">
        <v>0</v>
      </c>
    </row>
    <row r="278" spans="1:19">
      <c r="A278" s="105" t="s">
        <v>608</v>
      </c>
      <c r="B278" s="106">
        <v>292951000000</v>
      </c>
      <c r="C278" s="105">
        <v>261225.18700000001</v>
      </c>
      <c r="D278" s="105"/>
      <c r="E278" s="105">
        <v>67153.404999999999</v>
      </c>
      <c r="F278" s="105">
        <v>40636.785000000003</v>
      </c>
      <c r="G278" s="105">
        <v>18837.882000000001</v>
      </c>
      <c r="H278" s="105">
        <v>0</v>
      </c>
      <c r="I278" s="105">
        <v>43977.000999999997</v>
      </c>
      <c r="J278" s="105">
        <v>0</v>
      </c>
      <c r="K278" s="105">
        <v>0</v>
      </c>
      <c r="L278" s="105">
        <v>0</v>
      </c>
      <c r="M278" s="105">
        <v>0</v>
      </c>
      <c r="N278" s="105">
        <v>0</v>
      </c>
      <c r="O278" s="105">
        <v>0</v>
      </c>
      <c r="P278" s="105">
        <v>0</v>
      </c>
      <c r="Q278" s="105">
        <v>2442.4369999999999</v>
      </c>
      <c r="R278" s="105">
        <v>0</v>
      </c>
      <c r="S278" s="105">
        <v>0</v>
      </c>
    </row>
    <row r="279" spans="1:19">
      <c r="A279" s="105" t="s">
        <v>609</v>
      </c>
      <c r="B279" s="106">
        <v>517950000000</v>
      </c>
      <c r="C279" s="105">
        <v>521779.36099999998</v>
      </c>
      <c r="D279" s="105"/>
      <c r="E279" s="105">
        <v>120876.129</v>
      </c>
      <c r="F279" s="105">
        <v>79091.122000000003</v>
      </c>
      <c r="G279" s="105">
        <v>62625.675999999999</v>
      </c>
      <c r="H279" s="105">
        <v>0</v>
      </c>
      <c r="I279" s="105">
        <v>262577.239</v>
      </c>
      <c r="J279" s="105">
        <v>0</v>
      </c>
      <c r="K279" s="105">
        <v>5.0000000000000001E-3</v>
      </c>
      <c r="L279" s="105">
        <v>0</v>
      </c>
      <c r="M279" s="105">
        <v>0</v>
      </c>
      <c r="N279" s="105">
        <v>0</v>
      </c>
      <c r="O279" s="105">
        <v>0</v>
      </c>
      <c r="P279" s="105">
        <v>0</v>
      </c>
      <c r="Q279" s="105">
        <v>2711.855</v>
      </c>
      <c r="R279" s="105">
        <v>0</v>
      </c>
      <c r="S279" s="105">
        <v>0</v>
      </c>
    </row>
    <row r="280" spans="1:19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1:19">
      <c r="A281" s="91"/>
      <c r="B281" s="105" t="s">
        <v>629</v>
      </c>
      <c r="C281" s="105" t="s">
        <v>630</v>
      </c>
      <c r="D281" s="105" t="s">
        <v>262</v>
      </c>
      <c r="E281" s="105" t="s">
        <v>263</v>
      </c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1:19">
      <c r="A282" s="105" t="s">
        <v>631</v>
      </c>
      <c r="B282" s="105">
        <v>126793.58</v>
      </c>
      <c r="C282" s="105">
        <v>8804.4</v>
      </c>
      <c r="D282" s="105">
        <v>0</v>
      </c>
      <c r="E282" s="105">
        <v>135597.98000000001</v>
      </c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1:19">
      <c r="A283" s="105" t="s">
        <v>632</v>
      </c>
      <c r="B283" s="105">
        <v>18.45</v>
      </c>
      <c r="C283" s="105">
        <v>1.28</v>
      </c>
      <c r="D283" s="105">
        <v>0</v>
      </c>
      <c r="E283" s="105">
        <v>19.73</v>
      </c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1:19">
      <c r="A284" s="105" t="s">
        <v>633</v>
      </c>
      <c r="B284" s="105">
        <v>18.45</v>
      </c>
      <c r="C284" s="105">
        <v>1.28</v>
      </c>
      <c r="D284" s="105">
        <v>0</v>
      </c>
      <c r="E284" s="105">
        <v>19.73</v>
      </c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1:19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</row>
    <row r="286" spans="1:19">
      <c r="A286" s="103"/>
      <c r="B286" s="104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</row>
    <row r="287" spans="1:19">
      <c r="A287" s="103"/>
      <c r="B287" s="104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</row>
    <row r="288" spans="1:19">
      <c r="A288" s="103"/>
      <c r="B288" s="104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</row>
    <row r="290" spans="1:7">
      <c r="B290" s="103"/>
      <c r="C290" s="103"/>
      <c r="D290" s="103"/>
      <c r="E290" s="103"/>
    </row>
    <row r="291" spans="1:7">
      <c r="A291" s="103"/>
      <c r="B291" s="103"/>
      <c r="C291" s="103"/>
      <c r="D291" s="103"/>
      <c r="E291" s="103"/>
    </row>
    <row r="292" spans="1:7">
      <c r="A292" s="103"/>
      <c r="B292" s="103"/>
      <c r="C292" s="103"/>
      <c r="D292" s="103"/>
      <c r="E292" s="103"/>
    </row>
    <row r="293" spans="1:7">
      <c r="A293" s="103"/>
      <c r="B293" s="103"/>
      <c r="C293" s="103"/>
      <c r="D293" s="103"/>
      <c r="E293" s="103"/>
    </row>
    <row r="294" spans="1:7">
      <c r="A294" s="103"/>
      <c r="B294" s="103"/>
      <c r="C294" s="103"/>
      <c r="D294" s="103"/>
      <c r="E294" s="103"/>
      <c r="F294" s="103"/>
      <c r="G294" s="103"/>
    </row>
    <row r="295" spans="1:7">
      <c r="A295" s="103"/>
      <c r="B295" s="103"/>
      <c r="C295" s="103"/>
      <c r="D295" s="103"/>
      <c r="E295" s="103"/>
      <c r="F295" s="103"/>
      <c r="G295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GymCafOccSch</vt:lpstr>
      <vt:lpstr>HeatSch</vt:lpstr>
      <vt:lpstr>CoolSch</vt:lpstr>
      <vt:lpstr>Miami!schpri01miami_12</vt:lpstr>
      <vt:lpstr>Houston!schpri02houston_12</vt:lpstr>
      <vt:lpstr>Phoenix!schpri03phoenix_12</vt:lpstr>
      <vt:lpstr>Atlanta!schpri04atlanta_12</vt:lpstr>
      <vt:lpstr>LosAngeles!schpri05losangeles_12</vt:lpstr>
      <vt:lpstr>LasVegas!schpri06lasvegas_12</vt:lpstr>
      <vt:lpstr>SanFrancisco!schpri07sanfrancisco_12</vt:lpstr>
      <vt:lpstr>Baltimore!schpri08baltimore_12</vt:lpstr>
      <vt:lpstr>Albuquerque!schpri09albuquerque_12</vt:lpstr>
      <vt:lpstr>Seattle!schpri10seattle_12</vt:lpstr>
      <vt:lpstr>Chicago!schpri11chicago_12</vt:lpstr>
      <vt:lpstr>Boulder!schpri12boulder_12</vt:lpstr>
      <vt:lpstr>Minneapolis!schpri13minneapolis_12</vt:lpstr>
      <vt:lpstr>Helena!schpri14helena_12</vt:lpstr>
      <vt:lpstr>Duluth!schpri15duluth_12</vt:lpstr>
      <vt:lpstr>Fairbanks!schpri16fairbanks_12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2008-10-22T22:35:51Z</cp:lastPrinted>
  <dcterms:created xsi:type="dcterms:W3CDTF">2007-11-14T19:26:56Z</dcterms:created>
  <dcterms:modified xsi:type="dcterms:W3CDTF">2010-02-17T04:51:01Z</dcterms:modified>
</cp:coreProperties>
</file>