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heets/sheet13.xml" ContentType="application/vnd.openxmlformats-officedocument.spreadsheetml.chart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chartsheets/sheet11.xml" ContentType="application/vnd.openxmlformats-officedocument.spreadsheetml.chartsheet+xml"/>
  <Override PartName="/xl/queryTables/queryTable15.xml" ContentType="application/vnd.openxmlformats-officedocument.spreadsheetml.queryTable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8.xml" ContentType="application/vnd.openxmlformats-officedocument.spreadsheetml.chartsheet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11.xml" ContentType="application/vnd.openxmlformats-officedocument.drawing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queryTables/queryTable6.xml" ContentType="application/vnd.openxmlformats-officedocument.spreadsheetml.query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queryTables/queryTable2.xml" ContentType="application/vnd.openxmlformats-officedocument.spreadsheetml.queryTable+xml"/>
  <Default Extension="png" ContentType="image/png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queryTables/queryTable16.xml" ContentType="application/vnd.openxmlformats-officedocument.spreadsheetml.queryTable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2.xml" ContentType="application/vnd.openxmlformats-officedocument.spreadsheetml.chartsheet+xml"/>
  <Override PartName="/xl/queryTables/queryTable14.xml" ContentType="application/vnd.openxmlformats-officedocument.spreadsheetml.queryTab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10.xml" ContentType="application/vnd.openxmlformats-officedocument.spreadsheetml.chartsheet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chartsheets/sheet5.xml" ContentType="application/vnd.openxmlformats-officedocument.spreadsheetml.chartsheet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chartsheets/sheet3.xml" ContentType="application/vnd.openxmlformats-officedocument.spreadsheetml.chartsheet+xml"/>
  <Override PartName="/xl/queryTables/queryTable5.xml" ContentType="application/vnd.openxmlformats-officedocument.spreadsheetml.queryTable+xml"/>
  <Override PartName="/xl/drawings/drawing10.xml" ContentType="application/vnd.openxmlformats-officedocument.drawing+xml"/>
  <Override PartName="/xl/charts/chart13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105" windowWidth="13215" windowHeight="7005" tabRatio="734"/>
  </bookViews>
  <sheets>
    <sheet name="BuildingSummary" sheetId="8" r:id="rId1"/>
    <sheet name="ZoneSummary" sheetId="10" r:id="rId2"/>
    <sheet name="LocationSummary" sheetId="7" r:id="rId3"/>
    <sheet name="Miami" sheetId="38" state="veryHidden" r:id="rId4"/>
    <sheet name="Houston" sheetId="37" state="veryHidden" r:id="rId5"/>
    <sheet name="Phoenix" sheetId="36" state="veryHidden" r:id="rId6"/>
    <sheet name="Atlanta" sheetId="35" state="veryHidden" r:id="rId7"/>
    <sheet name="LosAngeles" sheetId="34" state="veryHidden" r:id="rId8"/>
    <sheet name="LasVegas" sheetId="33" state="veryHidden" r:id="rId9"/>
    <sheet name="SanFrancisco" sheetId="32" state="veryHidden" r:id="rId10"/>
    <sheet name="Baltimore" sheetId="31" state="veryHidden" r:id="rId11"/>
    <sheet name="Albuquerque" sheetId="30" state="veryHidden" r:id="rId12"/>
    <sheet name="Seattle" sheetId="29" state="veryHidden" r:id="rId13"/>
    <sheet name="Chicago" sheetId="28" state="veryHidden" r:id="rId14"/>
    <sheet name="Boulder" sheetId="27" state="veryHidden" r:id="rId15"/>
    <sheet name="Minneapolis" sheetId="26" state="veryHidden" r:id="rId16"/>
    <sheet name="Helena" sheetId="25" state="veryHidden" r:id="rId17"/>
    <sheet name="Duluth" sheetId="24" state="veryHidden" r:id="rId18"/>
    <sheet name="Fairbanks" sheetId="23" state="veryHidden" r:id="rId19"/>
    <sheet name="Picture" sheetId="3" r:id="rId20"/>
    <sheet name="Electricity" sheetId="4" r:id="rId21"/>
    <sheet name="Gas" sheetId="11" r:id="rId22"/>
    <sheet name="EUI" sheetId="17" r:id="rId23"/>
    <sheet name="Water" sheetId="39" r:id="rId24"/>
    <sheet name="Carbon" sheetId="22" r:id="rId25"/>
    <sheet name="Schedules" sheetId="2" r:id="rId26"/>
    <sheet name="LghtSch" sheetId="12" r:id="rId27"/>
    <sheet name="KitchElecSch" sheetId="13" r:id="rId28"/>
    <sheet name="KitchGasSch" sheetId="14" r:id="rId29"/>
    <sheet name="OccSch" sheetId="21" r:id="rId30"/>
    <sheet name="DinHeatSch" sheetId="15" r:id="rId31"/>
    <sheet name="DinCoolSch" sheetId="16" r:id="rId32"/>
    <sheet name="KitchHeatSch" sheetId="19" r:id="rId33"/>
    <sheet name="KitchCoolSch" sheetId="20" r:id="rId34"/>
  </sheets>
  <definedNames>
    <definedName name="QkSvcRest01miami" localSheetId="3">Miami!$A$1:$S$119</definedName>
    <definedName name="QkSvcRest02houston" localSheetId="4">Houston!$A$1:$S$119</definedName>
    <definedName name="QkSvcRest03phoenix" localSheetId="5">Phoenix!$A$1:$S$119</definedName>
    <definedName name="QkSvcRest04atlanta" localSheetId="6">Atlanta!$A$1:$S$119</definedName>
    <definedName name="QkSvcRest05losangeles" localSheetId="7">LosAngeles!$A$1:$S$119</definedName>
    <definedName name="QkSvcRest06lasvegas" localSheetId="8">LasVegas!$A$1:$S$119</definedName>
    <definedName name="QkSvcRest07sanfrancisco" localSheetId="9">SanFrancisco!$A$1:$S$119</definedName>
    <definedName name="QkSvcRest08baltimore" localSheetId="10">Baltimore!$A$1:$S$119</definedName>
    <definedName name="QkSvcRest09albuquerque" localSheetId="11">Albuquerque!$A$1:$S$119</definedName>
    <definedName name="QkSvcRest10seattle" localSheetId="12">Seattle!$A$1:$S$119</definedName>
    <definedName name="QkSvcRest11chicago" localSheetId="13">Chicago!$A$1:$S$119</definedName>
    <definedName name="QkSvcRest12boulder" localSheetId="14">Boulder!$A$1:$S$119</definedName>
    <definedName name="QkSvcRest13minneapolis" localSheetId="15">Minneapolis!$A$1:$S$119</definedName>
    <definedName name="QkSvcRest14helena" localSheetId="16">Helena!$A$1:$S$119</definedName>
    <definedName name="QkSvcRest15duluth" localSheetId="17">Duluth!$A$1:$S$119</definedName>
    <definedName name="QkSvcRest16fairbanks" localSheetId="18">Fairbanks!$A$1:$S$119</definedName>
  </definedNames>
  <calcPr calcId="125725"/>
</workbook>
</file>

<file path=xl/calcChain.xml><?xml version="1.0" encoding="utf-8"?>
<calcChain xmlns="http://schemas.openxmlformats.org/spreadsheetml/2006/main">
  <c r="D23" i="7"/>
  <c r="E23"/>
  <c r="F23"/>
  <c r="G23"/>
  <c r="H23"/>
  <c r="I23"/>
  <c r="J23"/>
  <c r="K23"/>
  <c r="L23"/>
  <c r="M23"/>
  <c r="N23"/>
  <c r="O23"/>
  <c r="P23"/>
  <c r="Q23"/>
  <c r="R23"/>
  <c r="D24"/>
  <c r="E24"/>
  <c r="F24"/>
  <c r="G24"/>
  <c r="H24"/>
  <c r="I24"/>
  <c r="J24"/>
  <c r="K24"/>
  <c r="L24"/>
  <c r="M24"/>
  <c r="N24"/>
  <c r="O24"/>
  <c r="P24"/>
  <c r="Q24"/>
  <c r="R24"/>
  <c r="D12"/>
  <c r="E12"/>
  <c r="F12"/>
  <c r="G12"/>
  <c r="H12"/>
  <c r="I12"/>
  <c r="J12"/>
  <c r="K12"/>
  <c r="L12"/>
  <c r="M12"/>
  <c r="N12"/>
  <c r="O12"/>
  <c r="P12"/>
  <c r="Q12"/>
  <c r="R12"/>
  <c r="D9"/>
  <c r="E9"/>
  <c r="F9"/>
  <c r="G9"/>
  <c r="H9"/>
  <c r="I9"/>
  <c r="J9"/>
  <c r="K9"/>
  <c r="L9"/>
  <c r="M9"/>
  <c r="N9"/>
  <c r="O9"/>
  <c r="P9"/>
  <c r="Q9"/>
  <c r="R9"/>
  <c r="C24"/>
  <c r="C23"/>
  <c r="C12"/>
  <c r="C9"/>
  <c r="R232"/>
  <c r="R231"/>
  <c r="R230"/>
  <c r="R229"/>
  <c r="R228"/>
  <c r="R227"/>
  <c r="R226"/>
  <c r="R216"/>
  <c r="R215"/>
  <c r="R214"/>
  <c r="R213"/>
  <c r="R212"/>
  <c r="R211"/>
  <c r="R210"/>
  <c r="R209"/>
  <c r="R208"/>
  <c r="R207"/>
  <c r="R206"/>
  <c r="R205"/>
  <c r="R203"/>
  <c r="R202"/>
  <c r="R201"/>
  <c r="R200"/>
  <c r="R199"/>
  <c r="R198"/>
  <c r="R197"/>
  <c r="R196"/>
  <c r="R195"/>
  <c r="R194"/>
  <c r="R193"/>
  <c r="R192"/>
  <c r="R57"/>
  <c r="R55"/>
  <c r="R54"/>
  <c r="R52"/>
  <c r="R51"/>
  <c r="R48"/>
  <c r="R47"/>
  <c r="R46"/>
  <c r="R45"/>
  <c r="R40"/>
  <c r="R39"/>
  <c r="R37"/>
  <c r="R36"/>
  <c r="R33"/>
  <c r="R32"/>
  <c r="R30"/>
  <c r="R29"/>
  <c r="R25"/>
  <c r="R17"/>
  <c r="R16"/>
  <c r="R15"/>
  <c r="R13"/>
  <c r="Q232"/>
  <c r="Q231"/>
  <c r="Q230"/>
  <c r="Q229"/>
  <c r="Q228"/>
  <c r="Q227"/>
  <c r="Q226"/>
  <c r="Q216"/>
  <c r="Q215"/>
  <c r="Q214"/>
  <c r="Q213"/>
  <c r="Q212"/>
  <c r="Q211"/>
  <c r="Q210"/>
  <c r="Q209"/>
  <c r="Q208"/>
  <c r="Q207"/>
  <c r="Q206"/>
  <c r="Q205"/>
  <c r="Q203"/>
  <c r="Q202"/>
  <c r="Q201"/>
  <c r="Q200"/>
  <c r="Q199"/>
  <c r="Q198"/>
  <c r="Q197"/>
  <c r="Q196"/>
  <c r="Q195"/>
  <c r="Q194"/>
  <c r="Q193"/>
  <c r="Q192"/>
  <c r="Q57"/>
  <c r="Q55"/>
  <c r="Q54"/>
  <c r="Q52"/>
  <c r="Q51"/>
  <c r="Q48"/>
  <c r="Q47"/>
  <c r="Q46"/>
  <c r="Q45"/>
  <c r="Q40"/>
  <c r="Q39"/>
  <c r="Q37"/>
  <c r="Q36"/>
  <c r="Q33"/>
  <c r="Q32"/>
  <c r="Q30"/>
  <c r="Q29"/>
  <c r="Q25"/>
  <c r="Q17"/>
  <c r="Q16"/>
  <c r="Q15"/>
  <c r="Q13"/>
  <c r="P232"/>
  <c r="P231"/>
  <c r="P230"/>
  <c r="P229"/>
  <c r="P228"/>
  <c r="P227"/>
  <c r="P226"/>
  <c r="P216"/>
  <c r="P215"/>
  <c r="P214"/>
  <c r="P213"/>
  <c r="P212"/>
  <c r="P211"/>
  <c r="P210"/>
  <c r="P209"/>
  <c r="P208"/>
  <c r="P207"/>
  <c r="P206"/>
  <c r="P205"/>
  <c r="P203"/>
  <c r="P202"/>
  <c r="P201"/>
  <c r="P200"/>
  <c r="P199"/>
  <c r="P198"/>
  <c r="P197"/>
  <c r="P196"/>
  <c r="P195"/>
  <c r="P194"/>
  <c r="P193"/>
  <c r="P192"/>
  <c r="P57"/>
  <c r="P55"/>
  <c r="P54"/>
  <c r="P52"/>
  <c r="P51"/>
  <c r="P48"/>
  <c r="P47"/>
  <c r="P46"/>
  <c r="P45"/>
  <c r="P40"/>
  <c r="P39"/>
  <c r="P37"/>
  <c r="P36"/>
  <c r="P33"/>
  <c r="P32"/>
  <c r="P30"/>
  <c r="P29"/>
  <c r="P25"/>
  <c r="P17"/>
  <c r="P16"/>
  <c r="P15"/>
  <c r="P13"/>
  <c r="O232"/>
  <c r="O231"/>
  <c r="O230"/>
  <c r="O229"/>
  <c r="O228"/>
  <c r="O227"/>
  <c r="O226"/>
  <c r="O216"/>
  <c r="O215"/>
  <c r="O214"/>
  <c r="O213"/>
  <c r="O212"/>
  <c r="O211"/>
  <c r="O210"/>
  <c r="O209"/>
  <c r="O208"/>
  <c r="O207"/>
  <c r="O206"/>
  <c r="O205"/>
  <c r="O203"/>
  <c r="O202"/>
  <c r="O201"/>
  <c r="O200"/>
  <c r="O199"/>
  <c r="O198"/>
  <c r="O197"/>
  <c r="O196"/>
  <c r="O195"/>
  <c r="O194"/>
  <c r="O193"/>
  <c r="O192"/>
  <c r="O57"/>
  <c r="O55"/>
  <c r="O54"/>
  <c r="O52"/>
  <c r="O51"/>
  <c r="O48"/>
  <c r="O47"/>
  <c r="O46"/>
  <c r="O45"/>
  <c r="O40"/>
  <c r="O39"/>
  <c r="O37"/>
  <c r="O36"/>
  <c r="O33"/>
  <c r="O32"/>
  <c r="O30"/>
  <c r="O29"/>
  <c r="O25"/>
  <c r="O17"/>
  <c r="O16"/>
  <c r="O15"/>
  <c r="O13"/>
  <c r="N232"/>
  <c r="N231"/>
  <c r="N230"/>
  <c r="N229"/>
  <c r="N228"/>
  <c r="N227"/>
  <c r="N226"/>
  <c r="N216"/>
  <c r="N215"/>
  <c r="N214"/>
  <c r="N213"/>
  <c r="N212"/>
  <c r="N211"/>
  <c r="N210"/>
  <c r="N209"/>
  <c r="N208"/>
  <c r="N207"/>
  <c r="N206"/>
  <c r="N205"/>
  <c r="N203"/>
  <c r="N202"/>
  <c r="N201"/>
  <c r="N200"/>
  <c r="N199"/>
  <c r="N198"/>
  <c r="N197"/>
  <c r="N196"/>
  <c r="N195"/>
  <c r="N194"/>
  <c r="N193"/>
  <c r="N192"/>
  <c r="N57"/>
  <c r="N55"/>
  <c r="N54"/>
  <c r="N52"/>
  <c r="N51"/>
  <c r="N48"/>
  <c r="N47"/>
  <c r="N46"/>
  <c r="N45"/>
  <c r="N40"/>
  <c r="N39"/>
  <c r="N37"/>
  <c r="N36"/>
  <c r="N33"/>
  <c r="N32"/>
  <c r="N30"/>
  <c r="N29"/>
  <c r="N25"/>
  <c r="N17"/>
  <c r="N16"/>
  <c r="N15"/>
  <c r="N13"/>
  <c r="M232"/>
  <c r="M231"/>
  <c r="M230"/>
  <c r="M229"/>
  <c r="M228"/>
  <c r="M227"/>
  <c r="M226"/>
  <c r="M216"/>
  <c r="M215"/>
  <c r="M214"/>
  <c r="M213"/>
  <c r="M212"/>
  <c r="M211"/>
  <c r="M210"/>
  <c r="M209"/>
  <c r="M208"/>
  <c r="M207"/>
  <c r="M206"/>
  <c r="M205"/>
  <c r="M203"/>
  <c r="M202"/>
  <c r="M201"/>
  <c r="M200"/>
  <c r="M199"/>
  <c r="M198"/>
  <c r="M197"/>
  <c r="M196"/>
  <c r="M195"/>
  <c r="M194"/>
  <c r="M193"/>
  <c r="M192"/>
  <c r="M57"/>
  <c r="M55"/>
  <c r="M54"/>
  <c r="M52"/>
  <c r="M51"/>
  <c r="M48"/>
  <c r="M47"/>
  <c r="M46"/>
  <c r="M45"/>
  <c r="M40"/>
  <c r="M39"/>
  <c r="M37"/>
  <c r="M36"/>
  <c r="M33"/>
  <c r="M32"/>
  <c r="M30"/>
  <c r="M29"/>
  <c r="M25"/>
  <c r="M17"/>
  <c r="M16"/>
  <c r="M15"/>
  <c r="M13"/>
  <c r="L232"/>
  <c r="L231"/>
  <c r="L230"/>
  <c r="L229"/>
  <c r="L228"/>
  <c r="L227"/>
  <c r="L226"/>
  <c r="L216"/>
  <c r="L215"/>
  <c r="L214"/>
  <c r="L213"/>
  <c r="L212"/>
  <c r="L211"/>
  <c r="L210"/>
  <c r="L209"/>
  <c r="L208"/>
  <c r="L207"/>
  <c r="L206"/>
  <c r="L205"/>
  <c r="L203"/>
  <c r="L202"/>
  <c r="L201"/>
  <c r="L200"/>
  <c r="L199"/>
  <c r="L198"/>
  <c r="L197"/>
  <c r="L196"/>
  <c r="L195"/>
  <c r="L194"/>
  <c r="L193"/>
  <c r="L192"/>
  <c r="L57"/>
  <c r="L55"/>
  <c r="L54"/>
  <c r="L52"/>
  <c r="L51"/>
  <c r="L48"/>
  <c r="L47"/>
  <c r="L46"/>
  <c r="L45"/>
  <c r="L40"/>
  <c r="L39"/>
  <c r="L37"/>
  <c r="L36"/>
  <c r="L33"/>
  <c r="L32"/>
  <c r="L30"/>
  <c r="L29"/>
  <c r="L25"/>
  <c r="L17"/>
  <c r="L16"/>
  <c r="L15"/>
  <c r="L13"/>
  <c r="K232"/>
  <c r="K231"/>
  <c r="K230"/>
  <c r="K229"/>
  <c r="K228"/>
  <c r="K227"/>
  <c r="K226"/>
  <c r="K216"/>
  <c r="K215"/>
  <c r="K214"/>
  <c r="K213"/>
  <c r="K212"/>
  <c r="K211"/>
  <c r="K210"/>
  <c r="K209"/>
  <c r="K208"/>
  <c r="K207"/>
  <c r="K206"/>
  <c r="K205"/>
  <c r="K203"/>
  <c r="K202"/>
  <c r="K201"/>
  <c r="K200"/>
  <c r="K199"/>
  <c r="K198"/>
  <c r="K197"/>
  <c r="K196"/>
  <c r="K195"/>
  <c r="K194"/>
  <c r="K193"/>
  <c r="K192"/>
  <c r="K57"/>
  <c r="K55"/>
  <c r="K54"/>
  <c r="K52"/>
  <c r="K51"/>
  <c r="K48"/>
  <c r="K47"/>
  <c r="K46"/>
  <c r="K45"/>
  <c r="K40"/>
  <c r="K39"/>
  <c r="K37"/>
  <c r="K36"/>
  <c r="K33"/>
  <c r="K32"/>
  <c r="K30"/>
  <c r="K29"/>
  <c r="K25"/>
  <c r="K17"/>
  <c r="K16"/>
  <c r="K15"/>
  <c r="K13"/>
  <c r="J232"/>
  <c r="J231"/>
  <c r="J230"/>
  <c r="J229"/>
  <c r="J228"/>
  <c r="J227"/>
  <c r="J226"/>
  <c r="J216"/>
  <c r="J215"/>
  <c r="J214"/>
  <c r="J213"/>
  <c r="J212"/>
  <c r="J211"/>
  <c r="J210"/>
  <c r="J209"/>
  <c r="J208"/>
  <c r="J207"/>
  <c r="J206"/>
  <c r="J205"/>
  <c r="J203"/>
  <c r="J202"/>
  <c r="J201"/>
  <c r="J200"/>
  <c r="J199"/>
  <c r="J198"/>
  <c r="J197"/>
  <c r="J196"/>
  <c r="J195"/>
  <c r="J194"/>
  <c r="J193"/>
  <c r="J192"/>
  <c r="J57"/>
  <c r="J55"/>
  <c r="J54"/>
  <c r="J52"/>
  <c r="J51"/>
  <c r="J48"/>
  <c r="J47"/>
  <c r="J46"/>
  <c r="J45"/>
  <c r="J40"/>
  <c r="J39"/>
  <c r="J37"/>
  <c r="J36"/>
  <c r="J33"/>
  <c r="J32"/>
  <c r="J30"/>
  <c r="J29"/>
  <c r="J25"/>
  <c r="J17"/>
  <c r="J16"/>
  <c r="J15"/>
  <c r="J13"/>
  <c r="I232"/>
  <c r="I231"/>
  <c r="I230"/>
  <c r="I229"/>
  <c r="I228"/>
  <c r="I227"/>
  <c r="I226"/>
  <c r="I216"/>
  <c r="I215"/>
  <c r="I214"/>
  <c r="I213"/>
  <c r="I212"/>
  <c r="I211"/>
  <c r="I210"/>
  <c r="I209"/>
  <c r="I208"/>
  <c r="I207"/>
  <c r="I206"/>
  <c r="I205"/>
  <c r="I203"/>
  <c r="I202"/>
  <c r="I201"/>
  <c r="I200"/>
  <c r="I199"/>
  <c r="I198"/>
  <c r="I197"/>
  <c r="I196"/>
  <c r="I195"/>
  <c r="I194"/>
  <c r="I193"/>
  <c r="I192"/>
  <c r="I57"/>
  <c r="I55"/>
  <c r="I54"/>
  <c r="I52"/>
  <c r="I51"/>
  <c r="I48"/>
  <c r="I47"/>
  <c r="I46"/>
  <c r="I45"/>
  <c r="I40"/>
  <c r="I39"/>
  <c r="I37"/>
  <c r="I36"/>
  <c r="I33"/>
  <c r="I32"/>
  <c r="I30"/>
  <c r="I29"/>
  <c r="I25"/>
  <c r="I17"/>
  <c r="I16"/>
  <c r="I15"/>
  <c r="I13"/>
  <c r="H232"/>
  <c r="H231"/>
  <c r="H230"/>
  <c r="H229"/>
  <c r="H228"/>
  <c r="H227"/>
  <c r="H226"/>
  <c r="H216"/>
  <c r="H215"/>
  <c r="H214"/>
  <c r="H213"/>
  <c r="H212"/>
  <c r="H211"/>
  <c r="H210"/>
  <c r="H209"/>
  <c r="H208"/>
  <c r="H207"/>
  <c r="H206"/>
  <c r="H205"/>
  <c r="H203"/>
  <c r="H202"/>
  <c r="H201"/>
  <c r="H200"/>
  <c r="H199"/>
  <c r="H198"/>
  <c r="H197"/>
  <c r="H196"/>
  <c r="H195"/>
  <c r="H194"/>
  <c r="H193"/>
  <c r="H192"/>
  <c r="H57"/>
  <c r="H55"/>
  <c r="H54"/>
  <c r="H52"/>
  <c r="H51"/>
  <c r="H48"/>
  <c r="H47"/>
  <c r="H46"/>
  <c r="H45"/>
  <c r="H40"/>
  <c r="H39"/>
  <c r="H37"/>
  <c r="H36"/>
  <c r="H33"/>
  <c r="H32"/>
  <c r="H30"/>
  <c r="H29"/>
  <c r="H25"/>
  <c r="H17"/>
  <c r="H16"/>
  <c r="H15"/>
  <c r="H13"/>
  <c r="G232"/>
  <c r="G231"/>
  <c r="G230"/>
  <c r="G229"/>
  <c r="G228"/>
  <c r="G227"/>
  <c r="G226"/>
  <c r="G216"/>
  <c r="G215"/>
  <c r="G214"/>
  <c r="G213"/>
  <c r="G212"/>
  <c r="G211"/>
  <c r="G210"/>
  <c r="G209"/>
  <c r="G208"/>
  <c r="G207"/>
  <c r="G206"/>
  <c r="G205"/>
  <c r="G203"/>
  <c r="G202"/>
  <c r="G201"/>
  <c r="G200"/>
  <c r="G199"/>
  <c r="G198"/>
  <c r="G197"/>
  <c r="G196"/>
  <c r="G195"/>
  <c r="G194"/>
  <c r="G193"/>
  <c r="G192"/>
  <c r="G57"/>
  <c r="G55"/>
  <c r="G54"/>
  <c r="G52"/>
  <c r="G51"/>
  <c r="G48"/>
  <c r="G47"/>
  <c r="G46"/>
  <c r="G45"/>
  <c r="G40"/>
  <c r="G39"/>
  <c r="G37"/>
  <c r="G36"/>
  <c r="G33"/>
  <c r="G32"/>
  <c r="G30"/>
  <c r="G29"/>
  <c r="G25"/>
  <c r="G17"/>
  <c r="G16"/>
  <c r="G15"/>
  <c r="G13"/>
  <c r="F232"/>
  <c r="F231"/>
  <c r="F230"/>
  <c r="F229"/>
  <c r="F228"/>
  <c r="F227"/>
  <c r="F226"/>
  <c r="F216"/>
  <c r="F215"/>
  <c r="F214"/>
  <c r="F213"/>
  <c r="F212"/>
  <c r="F211"/>
  <c r="F210"/>
  <c r="F209"/>
  <c r="F208"/>
  <c r="F207"/>
  <c r="F206"/>
  <c r="F205"/>
  <c r="F203"/>
  <c r="F202"/>
  <c r="F201"/>
  <c r="F200"/>
  <c r="F199"/>
  <c r="F198"/>
  <c r="F197"/>
  <c r="F196"/>
  <c r="F195"/>
  <c r="F194"/>
  <c r="F193"/>
  <c r="F192"/>
  <c r="F57"/>
  <c r="F55"/>
  <c r="F54"/>
  <c r="F52"/>
  <c r="F51"/>
  <c r="F48"/>
  <c r="F47"/>
  <c r="F46"/>
  <c r="F45"/>
  <c r="F40"/>
  <c r="F39"/>
  <c r="F37"/>
  <c r="F36"/>
  <c r="F33"/>
  <c r="F32"/>
  <c r="F30"/>
  <c r="F29"/>
  <c r="F25"/>
  <c r="F17"/>
  <c r="F16"/>
  <c r="F15"/>
  <c r="F13"/>
  <c r="E232"/>
  <c r="E231"/>
  <c r="E230"/>
  <c r="E229"/>
  <c r="E228"/>
  <c r="E227"/>
  <c r="E226"/>
  <c r="E216"/>
  <c r="E215"/>
  <c r="E214"/>
  <c r="E213"/>
  <c r="E212"/>
  <c r="E211"/>
  <c r="E210"/>
  <c r="E209"/>
  <c r="E208"/>
  <c r="E207"/>
  <c r="E206"/>
  <c r="E205"/>
  <c r="E203"/>
  <c r="E202"/>
  <c r="E201"/>
  <c r="E200"/>
  <c r="E199"/>
  <c r="E198"/>
  <c r="E197"/>
  <c r="E196"/>
  <c r="E195"/>
  <c r="E194"/>
  <c r="E193"/>
  <c r="E192"/>
  <c r="E57"/>
  <c r="E55"/>
  <c r="E54"/>
  <c r="E52"/>
  <c r="E51"/>
  <c r="E48"/>
  <c r="E47"/>
  <c r="E46"/>
  <c r="E45"/>
  <c r="E40"/>
  <c r="E39"/>
  <c r="E37"/>
  <c r="E36"/>
  <c r="E33"/>
  <c r="E32"/>
  <c r="E30"/>
  <c r="E29"/>
  <c r="E25"/>
  <c r="E17"/>
  <c r="E16"/>
  <c r="E15"/>
  <c r="E13"/>
  <c r="D232"/>
  <c r="D231"/>
  <c r="D230"/>
  <c r="D229"/>
  <c r="D228"/>
  <c r="D227"/>
  <c r="D226"/>
  <c r="D216"/>
  <c r="D215"/>
  <c r="D214"/>
  <c r="D213"/>
  <c r="D212"/>
  <c r="D211"/>
  <c r="D210"/>
  <c r="D209"/>
  <c r="D208"/>
  <c r="D207"/>
  <c r="D206"/>
  <c r="D205"/>
  <c r="D203"/>
  <c r="D202"/>
  <c r="D201"/>
  <c r="D200"/>
  <c r="D199"/>
  <c r="D198"/>
  <c r="D197"/>
  <c r="D196"/>
  <c r="D195"/>
  <c r="D194"/>
  <c r="D193"/>
  <c r="D192"/>
  <c r="D57"/>
  <c r="D55"/>
  <c r="D54"/>
  <c r="D52"/>
  <c r="D51"/>
  <c r="D48"/>
  <c r="D47"/>
  <c r="D46"/>
  <c r="D45"/>
  <c r="D40"/>
  <c r="D39"/>
  <c r="D37"/>
  <c r="D36"/>
  <c r="D33"/>
  <c r="D32"/>
  <c r="D30"/>
  <c r="D29"/>
  <c r="D25"/>
  <c r="D17"/>
  <c r="D16"/>
  <c r="D15"/>
  <c r="D13"/>
  <c r="C232"/>
  <c r="C231"/>
  <c r="C230"/>
  <c r="C229"/>
  <c r="C228"/>
  <c r="C227"/>
  <c r="C226"/>
  <c r="C216"/>
  <c r="C215"/>
  <c r="C214"/>
  <c r="C213"/>
  <c r="C212"/>
  <c r="C211"/>
  <c r="C210"/>
  <c r="C209"/>
  <c r="C208"/>
  <c r="C207"/>
  <c r="C206"/>
  <c r="C205"/>
  <c r="C203"/>
  <c r="C202"/>
  <c r="C201"/>
  <c r="C200"/>
  <c r="C199"/>
  <c r="C198"/>
  <c r="C197"/>
  <c r="C196"/>
  <c r="C195"/>
  <c r="C194"/>
  <c r="C193"/>
  <c r="C192"/>
  <c r="C57"/>
  <c r="C55"/>
  <c r="C54"/>
  <c r="C52"/>
  <c r="C51"/>
  <c r="B48"/>
  <c r="B47"/>
  <c r="B46"/>
  <c r="B45"/>
  <c r="B40" l="1"/>
  <c r="B39"/>
  <c r="B37"/>
  <c r="B36"/>
  <c r="B33"/>
  <c r="B32"/>
  <c r="B30"/>
  <c r="B29"/>
  <c r="C17"/>
  <c r="C16"/>
  <c r="C15"/>
  <c r="C25"/>
  <c r="C13"/>
  <c r="C48"/>
  <c r="C47"/>
  <c r="C46"/>
  <c r="C45"/>
  <c r="C40"/>
  <c r="C39"/>
  <c r="C37"/>
  <c r="C36"/>
  <c r="C33"/>
  <c r="C32"/>
  <c r="C30"/>
  <c r="C29"/>
  <c r="R218" l="1"/>
  <c r="Q218"/>
  <c r="P218"/>
  <c r="O218"/>
  <c r="N218"/>
  <c r="M218"/>
  <c r="L218"/>
  <c r="K218"/>
  <c r="J218"/>
  <c r="I218"/>
  <c r="H218"/>
  <c r="G218"/>
  <c r="F218"/>
  <c r="E218"/>
  <c r="D218"/>
  <c r="C218"/>
  <c r="R219"/>
  <c r="Q219"/>
  <c r="P219"/>
  <c r="O219"/>
  <c r="N219"/>
  <c r="M219"/>
  <c r="L219"/>
  <c r="K219"/>
  <c r="J219"/>
  <c r="I219"/>
  <c r="H219"/>
  <c r="G219"/>
  <c r="F219"/>
  <c r="E219"/>
  <c r="D219"/>
  <c r="C219"/>
  <c r="R224" l="1"/>
  <c r="R223"/>
  <c r="R222"/>
  <c r="R221"/>
  <c r="R189"/>
  <c r="R188"/>
  <c r="R187"/>
  <c r="R186"/>
  <c r="R185"/>
  <c r="R184"/>
  <c r="R183"/>
  <c r="R182"/>
  <c r="R181"/>
  <c r="R180"/>
  <c r="R179"/>
  <c r="R178"/>
  <c r="R177"/>
  <c r="R176"/>
  <c r="R175"/>
  <c r="R174"/>
  <c r="R172"/>
  <c r="R171"/>
  <c r="R170"/>
  <c r="R169"/>
  <c r="R168"/>
  <c r="R167"/>
  <c r="R166"/>
  <c r="R165"/>
  <c r="R164"/>
  <c r="R163"/>
  <c r="R162"/>
  <c r="R161"/>
  <c r="R160"/>
  <c r="R159"/>
  <c r="R158"/>
  <c r="R156"/>
  <c r="R155"/>
  <c r="R154"/>
  <c r="R153"/>
  <c r="R152"/>
  <c r="R151"/>
  <c r="R150"/>
  <c r="R149"/>
  <c r="R148"/>
  <c r="R147"/>
  <c r="R146"/>
  <c r="R145"/>
  <c r="R144"/>
  <c r="R143"/>
  <c r="R142"/>
  <c r="R140"/>
  <c r="R139"/>
  <c r="R138"/>
  <c r="R137"/>
  <c r="R136"/>
  <c r="R135"/>
  <c r="R134"/>
  <c r="R133"/>
  <c r="R132"/>
  <c r="R131"/>
  <c r="R130"/>
  <c r="R129"/>
  <c r="R128"/>
  <c r="R127"/>
  <c r="R126"/>
  <c r="R123"/>
  <c r="R122"/>
  <c r="R121"/>
  <c r="R120"/>
  <c r="R119"/>
  <c r="R118"/>
  <c r="R117"/>
  <c r="R116"/>
  <c r="R115"/>
  <c r="R114"/>
  <c r="R113"/>
  <c r="R112"/>
  <c r="R111"/>
  <c r="R110"/>
  <c r="R109"/>
  <c r="R108"/>
  <c r="R106"/>
  <c r="R105"/>
  <c r="R104"/>
  <c r="R103"/>
  <c r="R102"/>
  <c r="R101"/>
  <c r="R100"/>
  <c r="R99"/>
  <c r="R98"/>
  <c r="R97"/>
  <c r="R96"/>
  <c r="R95"/>
  <c r="R94"/>
  <c r="R93"/>
  <c r="R92"/>
  <c r="R90"/>
  <c r="R89"/>
  <c r="R88"/>
  <c r="R87"/>
  <c r="R86"/>
  <c r="R85"/>
  <c r="R84"/>
  <c r="R83"/>
  <c r="R82"/>
  <c r="R81"/>
  <c r="R80"/>
  <c r="R79"/>
  <c r="R78"/>
  <c r="R77"/>
  <c r="R76"/>
  <c r="R74"/>
  <c r="R73"/>
  <c r="R72"/>
  <c r="R71"/>
  <c r="R70"/>
  <c r="R69"/>
  <c r="R68"/>
  <c r="R67"/>
  <c r="R66"/>
  <c r="R65"/>
  <c r="R64"/>
  <c r="R63"/>
  <c r="R62"/>
  <c r="R61"/>
  <c r="R60"/>
  <c r="R43"/>
  <c r="R42"/>
  <c r="R10"/>
  <c r="Q224"/>
  <c r="Q223"/>
  <c r="Q222"/>
  <c r="Q221"/>
  <c r="Q189"/>
  <c r="Q188"/>
  <c r="Q187"/>
  <c r="Q186"/>
  <c r="Q185"/>
  <c r="Q184"/>
  <c r="Q183"/>
  <c r="Q182"/>
  <c r="Q181"/>
  <c r="Q180"/>
  <c r="Q179"/>
  <c r="Q178"/>
  <c r="Q177"/>
  <c r="Q176"/>
  <c r="Q175"/>
  <c r="Q174"/>
  <c r="Q172"/>
  <c r="Q171"/>
  <c r="Q170"/>
  <c r="Q169"/>
  <c r="Q168"/>
  <c r="Q167"/>
  <c r="Q166"/>
  <c r="Q165"/>
  <c r="Q164"/>
  <c r="Q163"/>
  <c r="Q162"/>
  <c r="Q161"/>
  <c r="Q160"/>
  <c r="Q159"/>
  <c r="Q158"/>
  <c r="Q156"/>
  <c r="Q155"/>
  <c r="Q154"/>
  <c r="Q153"/>
  <c r="Q152"/>
  <c r="Q151"/>
  <c r="Q150"/>
  <c r="Q149"/>
  <c r="Q148"/>
  <c r="Q147"/>
  <c r="Q146"/>
  <c r="Q145"/>
  <c r="Q144"/>
  <c r="Q143"/>
  <c r="Q142"/>
  <c r="Q140"/>
  <c r="Q139"/>
  <c r="Q138"/>
  <c r="Q137"/>
  <c r="Q136"/>
  <c r="Q135"/>
  <c r="Q134"/>
  <c r="Q133"/>
  <c r="Q132"/>
  <c r="Q131"/>
  <c r="Q130"/>
  <c r="Q129"/>
  <c r="Q128"/>
  <c r="Q127"/>
  <c r="Q126"/>
  <c r="Q123"/>
  <c r="Q122"/>
  <c r="Q121"/>
  <c r="Q120"/>
  <c r="Q119"/>
  <c r="Q118"/>
  <c r="Q117"/>
  <c r="Q116"/>
  <c r="Q115"/>
  <c r="Q114"/>
  <c r="Q113"/>
  <c r="Q112"/>
  <c r="Q111"/>
  <c r="Q110"/>
  <c r="Q109"/>
  <c r="Q108"/>
  <c r="Q106"/>
  <c r="Q105"/>
  <c r="Q104"/>
  <c r="Q103"/>
  <c r="Q102"/>
  <c r="Q101"/>
  <c r="Q100"/>
  <c r="Q99"/>
  <c r="Q98"/>
  <c r="Q97"/>
  <c r="Q96"/>
  <c r="Q95"/>
  <c r="Q94"/>
  <c r="Q93"/>
  <c r="Q92"/>
  <c r="Q90"/>
  <c r="Q89"/>
  <c r="Q88"/>
  <c r="Q87"/>
  <c r="Q86"/>
  <c r="Q85"/>
  <c r="Q84"/>
  <c r="Q83"/>
  <c r="Q82"/>
  <c r="Q81"/>
  <c r="Q80"/>
  <c r="Q79"/>
  <c r="Q78"/>
  <c r="Q77"/>
  <c r="Q76"/>
  <c r="Q74"/>
  <c r="Q73"/>
  <c r="Q72"/>
  <c r="Q71"/>
  <c r="Q70"/>
  <c r="Q69"/>
  <c r="Q68"/>
  <c r="Q67"/>
  <c r="Q66"/>
  <c r="Q65"/>
  <c r="Q64"/>
  <c r="Q63"/>
  <c r="Q62"/>
  <c r="Q61"/>
  <c r="Q60"/>
  <c r="Q43"/>
  <c r="Q42"/>
  <c r="Q10"/>
  <c r="P224"/>
  <c r="P223"/>
  <c r="P222"/>
  <c r="P221"/>
  <c r="P189"/>
  <c r="P188"/>
  <c r="P187"/>
  <c r="P186"/>
  <c r="P185"/>
  <c r="P184"/>
  <c r="P183"/>
  <c r="P182"/>
  <c r="P181"/>
  <c r="P180"/>
  <c r="P179"/>
  <c r="P178"/>
  <c r="P177"/>
  <c r="P176"/>
  <c r="P175"/>
  <c r="P174"/>
  <c r="P172"/>
  <c r="P171"/>
  <c r="P170"/>
  <c r="P169"/>
  <c r="P168"/>
  <c r="P167"/>
  <c r="P166"/>
  <c r="P165"/>
  <c r="P164"/>
  <c r="P163"/>
  <c r="P162"/>
  <c r="P161"/>
  <c r="P160"/>
  <c r="P159"/>
  <c r="P158"/>
  <c r="P156"/>
  <c r="P155"/>
  <c r="P154"/>
  <c r="P153"/>
  <c r="P152"/>
  <c r="P151"/>
  <c r="P150"/>
  <c r="P149"/>
  <c r="P148"/>
  <c r="P147"/>
  <c r="P146"/>
  <c r="P145"/>
  <c r="P144"/>
  <c r="P143"/>
  <c r="P142"/>
  <c r="P140"/>
  <c r="P139"/>
  <c r="P138"/>
  <c r="P137"/>
  <c r="P136"/>
  <c r="P135"/>
  <c r="P134"/>
  <c r="P133"/>
  <c r="P132"/>
  <c r="P131"/>
  <c r="P130"/>
  <c r="P129"/>
  <c r="P128"/>
  <c r="P127"/>
  <c r="P126"/>
  <c r="P123"/>
  <c r="P122"/>
  <c r="P121"/>
  <c r="P120"/>
  <c r="P119"/>
  <c r="P118"/>
  <c r="P117"/>
  <c r="P116"/>
  <c r="P115"/>
  <c r="P114"/>
  <c r="P113"/>
  <c r="P112"/>
  <c r="P111"/>
  <c r="P110"/>
  <c r="P109"/>
  <c r="P108"/>
  <c r="P106"/>
  <c r="P105"/>
  <c r="P104"/>
  <c r="P103"/>
  <c r="P102"/>
  <c r="P101"/>
  <c r="P100"/>
  <c r="P99"/>
  <c r="P98"/>
  <c r="P97"/>
  <c r="P96"/>
  <c r="P95"/>
  <c r="P94"/>
  <c r="P93"/>
  <c r="P92"/>
  <c r="P90"/>
  <c r="P89"/>
  <c r="P88"/>
  <c r="P87"/>
  <c r="P86"/>
  <c r="P85"/>
  <c r="P84"/>
  <c r="P83"/>
  <c r="P82"/>
  <c r="P81"/>
  <c r="P80"/>
  <c r="P79"/>
  <c r="P78"/>
  <c r="P77"/>
  <c r="P76"/>
  <c r="P74"/>
  <c r="P73"/>
  <c r="P72"/>
  <c r="P71"/>
  <c r="P70"/>
  <c r="P69"/>
  <c r="P68"/>
  <c r="P67"/>
  <c r="P66"/>
  <c r="P65"/>
  <c r="P64"/>
  <c r="P63"/>
  <c r="P62"/>
  <c r="P61"/>
  <c r="P60"/>
  <c r="P43"/>
  <c r="P42"/>
  <c r="P10"/>
  <c r="O224"/>
  <c r="O223"/>
  <c r="O222"/>
  <c r="O221"/>
  <c r="O189"/>
  <c r="O188"/>
  <c r="O187"/>
  <c r="O186"/>
  <c r="O185"/>
  <c r="O184"/>
  <c r="O183"/>
  <c r="O182"/>
  <c r="O181"/>
  <c r="O180"/>
  <c r="O179"/>
  <c r="O178"/>
  <c r="O177"/>
  <c r="O176"/>
  <c r="O175"/>
  <c r="O174"/>
  <c r="O172"/>
  <c r="O171"/>
  <c r="O170"/>
  <c r="O169"/>
  <c r="O168"/>
  <c r="O167"/>
  <c r="O166"/>
  <c r="O165"/>
  <c r="O164"/>
  <c r="O163"/>
  <c r="O162"/>
  <c r="O161"/>
  <c r="O160"/>
  <c r="O159"/>
  <c r="O158"/>
  <c r="O156"/>
  <c r="O155"/>
  <c r="O154"/>
  <c r="O153"/>
  <c r="O152"/>
  <c r="O151"/>
  <c r="O150"/>
  <c r="O149"/>
  <c r="O148"/>
  <c r="O147"/>
  <c r="O146"/>
  <c r="O145"/>
  <c r="O144"/>
  <c r="O143"/>
  <c r="O142"/>
  <c r="O140"/>
  <c r="O139"/>
  <c r="O138"/>
  <c r="O137"/>
  <c r="O136"/>
  <c r="O135"/>
  <c r="O134"/>
  <c r="O133"/>
  <c r="O132"/>
  <c r="O131"/>
  <c r="O130"/>
  <c r="O129"/>
  <c r="O128"/>
  <c r="O127"/>
  <c r="O126"/>
  <c r="O123"/>
  <c r="O122"/>
  <c r="O121"/>
  <c r="O120"/>
  <c r="O119"/>
  <c r="O118"/>
  <c r="O117"/>
  <c r="O116"/>
  <c r="O115"/>
  <c r="O114"/>
  <c r="O113"/>
  <c r="O112"/>
  <c r="O111"/>
  <c r="O110"/>
  <c r="O109"/>
  <c r="O108"/>
  <c r="O106"/>
  <c r="O105"/>
  <c r="O104"/>
  <c r="O103"/>
  <c r="O102"/>
  <c r="O101"/>
  <c r="O100"/>
  <c r="O99"/>
  <c r="O98"/>
  <c r="O97"/>
  <c r="O96"/>
  <c r="O95"/>
  <c r="O94"/>
  <c r="O93"/>
  <c r="O92"/>
  <c r="O90"/>
  <c r="O89"/>
  <c r="O88"/>
  <c r="O87"/>
  <c r="O86"/>
  <c r="O85"/>
  <c r="O84"/>
  <c r="O83"/>
  <c r="O82"/>
  <c r="O81"/>
  <c r="O80"/>
  <c r="O79"/>
  <c r="O78"/>
  <c r="O77"/>
  <c r="O76"/>
  <c r="O74"/>
  <c r="O73"/>
  <c r="O72"/>
  <c r="O71"/>
  <c r="O70"/>
  <c r="O69"/>
  <c r="O68"/>
  <c r="O67"/>
  <c r="O66"/>
  <c r="O65"/>
  <c r="O64"/>
  <c r="O63"/>
  <c r="O62"/>
  <c r="O61"/>
  <c r="O60"/>
  <c r="O43"/>
  <c r="O42"/>
  <c r="O10"/>
  <c r="N224"/>
  <c r="N223"/>
  <c r="N222"/>
  <c r="N221"/>
  <c r="N189"/>
  <c r="N188"/>
  <c r="N187"/>
  <c r="N186"/>
  <c r="N185"/>
  <c r="N184"/>
  <c r="N183"/>
  <c r="N182"/>
  <c r="N181"/>
  <c r="N180"/>
  <c r="N179"/>
  <c r="N178"/>
  <c r="N177"/>
  <c r="N176"/>
  <c r="N175"/>
  <c r="N174"/>
  <c r="N172"/>
  <c r="N171"/>
  <c r="N170"/>
  <c r="N169"/>
  <c r="N168"/>
  <c r="N167"/>
  <c r="N166"/>
  <c r="N165"/>
  <c r="N164"/>
  <c r="N163"/>
  <c r="N162"/>
  <c r="N161"/>
  <c r="N160"/>
  <c r="N159"/>
  <c r="N158"/>
  <c r="N156"/>
  <c r="N155"/>
  <c r="N154"/>
  <c r="N153"/>
  <c r="N152"/>
  <c r="N151"/>
  <c r="N150"/>
  <c r="N149"/>
  <c r="N148"/>
  <c r="N147"/>
  <c r="N146"/>
  <c r="N145"/>
  <c r="N144"/>
  <c r="N143"/>
  <c r="N142"/>
  <c r="N140"/>
  <c r="N139"/>
  <c r="N138"/>
  <c r="N137"/>
  <c r="N136"/>
  <c r="N135"/>
  <c r="N134"/>
  <c r="N133"/>
  <c r="N132"/>
  <c r="N131"/>
  <c r="N130"/>
  <c r="N129"/>
  <c r="N128"/>
  <c r="N127"/>
  <c r="N126"/>
  <c r="N123"/>
  <c r="N122"/>
  <c r="N121"/>
  <c r="N120"/>
  <c r="N119"/>
  <c r="N118"/>
  <c r="N117"/>
  <c r="N116"/>
  <c r="N115"/>
  <c r="N114"/>
  <c r="N113"/>
  <c r="N112"/>
  <c r="N111"/>
  <c r="N110"/>
  <c r="N109"/>
  <c r="N108"/>
  <c r="N106"/>
  <c r="N105"/>
  <c r="N104"/>
  <c r="N103"/>
  <c r="N102"/>
  <c r="N101"/>
  <c r="N100"/>
  <c r="N99"/>
  <c r="N98"/>
  <c r="N97"/>
  <c r="N96"/>
  <c r="N95"/>
  <c r="N94"/>
  <c r="N93"/>
  <c r="N92"/>
  <c r="N90"/>
  <c r="N89"/>
  <c r="N88"/>
  <c r="N87"/>
  <c r="N86"/>
  <c r="N85"/>
  <c r="N84"/>
  <c r="N83"/>
  <c r="N82"/>
  <c r="N81"/>
  <c r="N80"/>
  <c r="N79"/>
  <c r="N78"/>
  <c r="N77"/>
  <c r="N76"/>
  <c r="N74"/>
  <c r="N73"/>
  <c r="N72"/>
  <c r="N71"/>
  <c r="N70"/>
  <c r="N69"/>
  <c r="N68"/>
  <c r="N67"/>
  <c r="N66"/>
  <c r="N65"/>
  <c r="N64"/>
  <c r="N63"/>
  <c r="N62"/>
  <c r="N61"/>
  <c r="N60"/>
  <c r="N43"/>
  <c r="N42"/>
  <c r="N10"/>
  <c r="M224"/>
  <c r="M223"/>
  <c r="M222"/>
  <c r="M221"/>
  <c r="M189"/>
  <c r="M188"/>
  <c r="M187"/>
  <c r="M186"/>
  <c r="M185"/>
  <c r="M184"/>
  <c r="M183"/>
  <c r="M182"/>
  <c r="M181"/>
  <c r="M180"/>
  <c r="M179"/>
  <c r="M178"/>
  <c r="M177"/>
  <c r="M176"/>
  <c r="M175"/>
  <c r="M174"/>
  <c r="M172"/>
  <c r="M171"/>
  <c r="M170"/>
  <c r="M169"/>
  <c r="M168"/>
  <c r="M167"/>
  <c r="M166"/>
  <c r="M165"/>
  <c r="M164"/>
  <c r="M163"/>
  <c r="M162"/>
  <c r="M161"/>
  <c r="M160"/>
  <c r="M159"/>
  <c r="M158"/>
  <c r="M156"/>
  <c r="M155"/>
  <c r="M154"/>
  <c r="M153"/>
  <c r="M152"/>
  <c r="M151"/>
  <c r="M150"/>
  <c r="M149"/>
  <c r="M148"/>
  <c r="M147"/>
  <c r="M146"/>
  <c r="M145"/>
  <c r="M144"/>
  <c r="M143"/>
  <c r="M142"/>
  <c r="M140"/>
  <c r="M139"/>
  <c r="M138"/>
  <c r="M137"/>
  <c r="M136"/>
  <c r="M135"/>
  <c r="M134"/>
  <c r="M133"/>
  <c r="M132"/>
  <c r="M131"/>
  <c r="M130"/>
  <c r="M129"/>
  <c r="M128"/>
  <c r="M127"/>
  <c r="M126"/>
  <c r="M123"/>
  <c r="M122"/>
  <c r="M121"/>
  <c r="M120"/>
  <c r="M119"/>
  <c r="M118"/>
  <c r="M117"/>
  <c r="M116"/>
  <c r="M115"/>
  <c r="M114"/>
  <c r="M113"/>
  <c r="M112"/>
  <c r="M111"/>
  <c r="M110"/>
  <c r="M109"/>
  <c r="M108"/>
  <c r="M106"/>
  <c r="M105"/>
  <c r="M104"/>
  <c r="M103"/>
  <c r="M102"/>
  <c r="M101"/>
  <c r="M100"/>
  <c r="M99"/>
  <c r="M98"/>
  <c r="M97"/>
  <c r="M96"/>
  <c r="M95"/>
  <c r="M94"/>
  <c r="M93"/>
  <c r="M92"/>
  <c r="M90"/>
  <c r="M89"/>
  <c r="M88"/>
  <c r="M87"/>
  <c r="M86"/>
  <c r="M85"/>
  <c r="M84"/>
  <c r="M83"/>
  <c r="M82"/>
  <c r="M81"/>
  <c r="M80"/>
  <c r="M79"/>
  <c r="M78"/>
  <c r="M77"/>
  <c r="M76"/>
  <c r="M74"/>
  <c r="M73"/>
  <c r="M72"/>
  <c r="M71"/>
  <c r="M70"/>
  <c r="M69"/>
  <c r="M68"/>
  <c r="M67"/>
  <c r="M66"/>
  <c r="M65"/>
  <c r="M64"/>
  <c r="M63"/>
  <c r="M62"/>
  <c r="M61"/>
  <c r="M60"/>
  <c r="M43"/>
  <c r="M42"/>
  <c r="M10"/>
  <c r="L224"/>
  <c r="L223"/>
  <c r="L222"/>
  <c r="L221"/>
  <c r="L189"/>
  <c r="L188"/>
  <c r="L187"/>
  <c r="L186"/>
  <c r="L185"/>
  <c r="L184"/>
  <c r="L183"/>
  <c r="L182"/>
  <c r="L181"/>
  <c r="L180"/>
  <c r="L179"/>
  <c r="L178"/>
  <c r="L177"/>
  <c r="L176"/>
  <c r="L175"/>
  <c r="L174"/>
  <c r="L172"/>
  <c r="L171"/>
  <c r="L170"/>
  <c r="L169"/>
  <c r="L168"/>
  <c r="L167"/>
  <c r="L166"/>
  <c r="L165"/>
  <c r="L164"/>
  <c r="L163"/>
  <c r="L162"/>
  <c r="L161"/>
  <c r="L160"/>
  <c r="L159"/>
  <c r="L158"/>
  <c r="L156"/>
  <c r="L155"/>
  <c r="L154"/>
  <c r="L153"/>
  <c r="L152"/>
  <c r="L151"/>
  <c r="L150"/>
  <c r="L149"/>
  <c r="L148"/>
  <c r="L147"/>
  <c r="L146"/>
  <c r="L145"/>
  <c r="L144"/>
  <c r="L143"/>
  <c r="L142"/>
  <c r="L140"/>
  <c r="L139"/>
  <c r="L138"/>
  <c r="L137"/>
  <c r="L136"/>
  <c r="L135"/>
  <c r="L134"/>
  <c r="L133"/>
  <c r="L132"/>
  <c r="L131"/>
  <c r="L130"/>
  <c r="L129"/>
  <c r="L128"/>
  <c r="L127"/>
  <c r="L126"/>
  <c r="L123"/>
  <c r="L122"/>
  <c r="L121"/>
  <c r="L120"/>
  <c r="L119"/>
  <c r="L118"/>
  <c r="L117"/>
  <c r="L116"/>
  <c r="L115"/>
  <c r="L114"/>
  <c r="L113"/>
  <c r="L112"/>
  <c r="L111"/>
  <c r="L110"/>
  <c r="L109"/>
  <c r="L108"/>
  <c r="L106"/>
  <c r="L105"/>
  <c r="L104"/>
  <c r="L103"/>
  <c r="L102"/>
  <c r="L101"/>
  <c r="L100"/>
  <c r="L99"/>
  <c r="L98"/>
  <c r="L97"/>
  <c r="L96"/>
  <c r="L95"/>
  <c r="L94"/>
  <c r="L93"/>
  <c r="L92"/>
  <c r="L90"/>
  <c r="L89"/>
  <c r="L88"/>
  <c r="L87"/>
  <c r="L86"/>
  <c r="L85"/>
  <c r="L84"/>
  <c r="L83"/>
  <c r="L82"/>
  <c r="L81"/>
  <c r="L80"/>
  <c r="L79"/>
  <c r="L78"/>
  <c r="L77"/>
  <c r="L76"/>
  <c r="L74"/>
  <c r="L73"/>
  <c r="L72"/>
  <c r="L71"/>
  <c r="L70"/>
  <c r="L69"/>
  <c r="L68"/>
  <c r="L67"/>
  <c r="L66"/>
  <c r="L65"/>
  <c r="L64"/>
  <c r="L63"/>
  <c r="L62"/>
  <c r="L61"/>
  <c r="L60"/>
  <c r="L43"/>
  <c r="L42"/>
  <c r="L10"/>
  <c r="K224"/>
  <c r="K223"/>
  <c r="K222"/>
  <c r="K221"/>
  <c r="K189"/>
  <c r="K188"/>
  <c r="K187"/>
  <c r="K186"/>
  <c r="K185"/>
  <c r="K184"/>
  <c r="K183"/>
  <c r="K182"/>
  <c r="K181"/>
  <c r="K180"/>
  <c r="K179"/>
  <c r="K178"/>
  <c r="K177"/>
  <c r="K176"/>
  <c r="K175"/>
  <c r="K174"/>
  <c r="K172"/>
  <c r="K171"/>
  <c r="K170"/>
  <c r="K169"/>
  <c r="K168"/>
  <c r="K167"/>
  <c r="K166"/>
  <c r="K165"/>
  <c r="K164"/>
  <c r="K163"/>
  <c r="K162"/>
  <c r="K161"/>
  <c r="K160"/>
  <c r="K159"/>
  <c r="K158"/>
  <c r="K156"/>
  <c r="K155"/>
  <c r="K154"/>
  <c r="K153"/>
  <c r="K152"/>
  <c r="K151"/>
  <c r="K150"/>
  <c r="K149"/>
  <c r="K148"/>
  <c r="K147"/>
  <c r="K146"/>
  <c r="K145"/>
  <c r="K144"/>
  <c r="K143"/>
  <c r="K142"/>
  <c r="K140"/>
  <c r="K139"/>
  <c r="K138"/>
  <c r="K137"/>
  <c r="K136"/>
  <c r="K135"/>
  <c r="K134"/>
  <c r="K133"/>
  <c r="K132"/>
  <c r="K131"/>
  <c r="K130"/>
  <c r="K129"/>
  <c r="K128"/>
  <c r="K127"/>
  <c r="K126"/>
  <c r="K123"/>
  <c r="K122"/>
  <c r="K121"/>
  <c r="K120"/>
  <c r="K119"/>
  <c r="K118"/>
  <c r="K117"/>
  <c r="K116"/>
  <c r="K115"/>
  <c r="K114"/>
  <c r="K113"/>
  <c r="K112"/>
  <c r="K111"/>
  <c r="K110"/>
  <c r="K109"/>
  <c r="K108"/>
  <c r="K106"/>
  <c r="K105"/>
  <c r="K104"/>
  <c r="K103"/>
  <c r="K102"/>
  <c r="K101"/>
  <c r="K100"/>
  <c r="K99"/>
  <c r="K98"/>
  <c r="K97"/>
  <c r="K96"/>
  <c r="K95"/>
  <c r="K94"/>
  <c r="K93"/>
  <c r="K92"/>
  <c r="K90"/>
  <c r="K89"/>
  <c r="K88"/>
  <c r="K87"/>
  <c r="K86"/>
  <c r="K85"/>
  <c r="K84"/>
  <c r="K83"/>
  <c r="K82"/>
  <c r="K81"/>
  <c r="K80"/>
  <c r="K79"/>
  <c r="K78"/>
  <c r="K77"/>
  <c r="K76"/>
  <c r="K74"/>
  <c r="K73"/>
  <c r="K72"/>
  <c r="K71"/>
  <c r="K70"/>
  <c r="K69"/>
  <c r="K68"/>
  <c r="K67"/>
  <c r="K66"/>
  <c r="K65"/>
  <c r="K64"/>
  <c r="K63"/>
  <c r="K62"/>
  <c r="K61"/>
  <c r="K60"/>
  <c r="K43"/>
  <c r="K42"/>
  <c r="K10"/>
  <c r="J224"/>
  <c r="J223"/>
  <c r="J222"/>
  <c r="J221"/>
  <c r="J189"/>
  <c r="J188"/>
  <c r="J187"/>
  <c r="J186"/>
  <c r="J185"/>
  <c r="J184"/>
  <c r="J183"/>
  <c r="J182"/>
  <c r="J181"/>
  <c r="J180"/>
  <c r="J179"/>
  <c r="J178"/>
  <c r="J177"/>
  <c r="J176"/>
  <c r="J175"/>
  <c r="J174"/>
  <c r="J172"/>
  <c r="J171"/>
  <c r="J170"/>
  <c r="J169"/>
  <c r="J168"/>
  <c r="J167"/>
  <c r="J166"/>
  <c r="J165"/>
  <c r="J164"/>
  <c r="J163"/>
  <c r="J162"/>
  <c r="J161"/>
  <c r="J160"/>
  <c r="J159"/>
  <c r="J158"/>
  <c r="J156"/>
  <c r="J155"/>
  <c r="J154"/>
  <c r="J153"/>
  <c r="J152"/>
  <c r="J151"/>
  <c r="J150"/>
  <c r="J149"/>
  <c r="J148"/>
  <c r="J147"/>
  <c r="J146"/>
  <c r="J145"/>
  <c r="J144"/>
  <c r="J143"/>
  <c r="J142"/>
  <c r="J140"/>
  <c r="J139"/>
  <c r="J138"/>
  <c r="J137"/>
  <c r="J136"/>
  <c r="J135"/>
  <c r="J134"/>
  <c r="J133"/>
  <c r="J132"/>
  <c r="J131"/>
  <c r="J130"/>
  <c r="J129"/>
  <c r="J128"/>
  <c r="J127"/>
  <c r="J126"/>
  <c r="J123"/>
  <c r="J122"/>
  <c r="J121"/>
  <c r="J120"/>
  <c r="J119"/>
  <c r="J118"/>
  <c r="J117"/>
  <c r="J116"/>
  <c r="J115"/>
  <c r="J114"/>
  <c r="J113"/>
  <c r="J112"/>
  <c r="J111"/>
  <c r="J110"/>
  <c r="J109"/>
  <c r="J108"/>
  <c r="J106"/>
  <c r="J105"/>
  <c r="J104"/>
  <c r="J103"/>
  <c r="J102"/>
  <c r="J101"/>
  <c r="J100"/>
  <c r="J99"/>
  <c r="J98"/>
  <c r="J97"/>
  <c r="J96"/>
  <c r="J95"/>
  <c r="J94"/>
  <c r="J93"/>
  <c r="J92"/>
  <c r="J90"/>
  <c r="J89"/>
  <c r="J88"/>
  <c r="J87"/>
  <c r="J86"/>
  <c r="J85"/>
  <c r="J84"/>
  <c r="J83"/>
  <c r="J82"/>
  <c r="J81"/>
  <c r="J80"/>
  <c r="J79"/>
  <c r="J78"/>
  <c r="J77"/>
  <c r="J76"/>
  <c r="J74"/>
  <c r="J73"/>
  <c r="J72"/>
  <c r="J71"/>
  <c r="J70"/>
  <c r="J69"/>
  <c r="J68"/>
  <c r="J67"/>
  <c r="J66"/>
  <c r="J65"/>
  <c r="J64"/>
  <c r="J63"/>
  <c r="J62"/>
  <c r="J61"/>
  <c r="J60"/>
  <c r="J10"/>
  <c r="I224"/>
  <c r="I223"/>
  <c r="I222"/>
  <c r="I221"/>
  <c r="I189"/>
  <c r="I188"/>
  <c r="I187"/>
  <c r="I186"/>
  <c r="I185"/>
  <c r="I184"/>
  <c r="I183"/>
  <c r="I182"/>
  <c r="I181"/>
  <c r="I180"/>
  <c r="I179"/>
  <c r="I178"/>
  <c r="I177"/>
  <c r="I176"/>
  <c r="I175"/>
  <c r="I174"/>
  <c r="I172"/>
  <c r="I171"/>
  <c r="I170"/>
  <c r="I169"/>
  <c r="I168"/>
  <c r="I167"/>
  <c r="I166"/>
  <c r="I165"/>
  <c r="I164"/>
  <c r="I163"/>
  <c r="I162"/>
  <c r="I161"/>
  <c r="I160"/>
  <c r="I159"/>
  <c r="I158"/>
  <c r="I156"/>
  <c r="I155"/>
  <c r="I154"/>
  <c r="I153"/>
  <c r="I152"/>
  <c r="I151"/>
  <c r="I150"/>
  <c r="I149"/>
  <c r="I148"/>
  <c r="I147"/>
  <c r="I146"/>
  <c r="I145"/>
  <c r="I144"/>
  <c r="I143"/>
  <c r="I142"/>
  <c r="I140"/>
  <c r="I139"/>
  <c r="I138"/>
  <c r="I137"/>
  <c r="I136"/>
  <c r="I135"/>
  <c r="I134"/>
  <c r="I133"/>
  <c r="I132"/>
  <c r="I131"/>
  <c r="I130"/>
  <c r="I129"/>
  <c r="I128"/>
  <c r="I127"/>
  <c r="I126"/>
  <c r="I123"/>
  <c r="I122"/>
  <c r="I121"/>
  <c r="I120"/>
  <c r="I119"/>
  <c r="I118"/>
  <c r="I117"/>
  <c r="I116"/>
  <c r="I115"/>
  <c r="I114"/>
  <c r="I113"/>
  <c r="I112"/>
  <c r="I111"/>
  <c r="I110"/>
  <c r="I109"/>
  <c r="I108"/>
  <c r="I106"/>
  <c r="I105"/>
  <c r="I104"/>
  <c r="I103"/>
  <c r="I102"/>
  <c r="I101"/>
  <c r="I100"/>
  <c r="I99"/>
  <c r="I98"/>
  <c r="I97"/>
  <c r="I96"/>
  <c r="I95"/>
  <c r="I94"/>
  <c r="I93"/>
  <c r="I92"/>
  <c r="I90"/>
  <c r="I89"/>
  <c r="I88"/>
  <c r="I87"/>
  <c r="I86"/>
  <c r="I85"/>
  <c r="I84"/>
  <c r="I83"/>
  <c r="I82"/>
  <c r="I81"/>
  <c r="I80"/>
  <c r="I79"/>
  <c r="I78"/>
  <c r="I77"/>
  <c r="I76"/>
  <c r="I74"/>
  <c r="I73"/>
  <c r="I72"/>
  <c r="I71"/>
  <c r="I70"/>
  <c r="I69"/>
  <c r="I68"/>
  <c r="I67"/>
  <c r="I66"/>
  <c r="I65"/>
  <c r="I64"/>
  <c r="I63"/>
  <c r="I62"/>
  <c r="I61"/>
  <c r="I60"/>
  <c r="I43"/>
  <c r="I42"/>
  <c r="I10"/>
  <c r="H224"/>
  <c r="H223"/>
  <c r="H222"/>
  <c r="H221"/>
  <c r="H189"/>
  <c r="H188"/>
  <c r="H187"/>
  <c r="H186"/>
  <c r="H185"/>
  <c r="H184"/>
  <c r="H183"/>
  <c r="H182"/>
  <c r="H181"/>
  <c r="H180"/>
  <c r="H179"/>
  <c r="H178"/>
  <c r="H177"/>
  <c r="H176"/>
  <c r="H175"/>
  <c r="H174"/>
  <c r="H172"/>
  <c r="H171"/>
  <c r="H170"/>
  <c r="H169"/>
  <c r="H168"/>
  <c r="H167"/>
  <c r="H166"/>
  <c r="H165"/>
  <c r="H164"/>
  <c r="H163"/>
  <c r="H162"/>
  <c r="H161"/>
  <c r="H160"/>
  <c r="H159"/>
  <c r="H158"/>
  <c r="H156"/>
  <c r="H155"/>
  <c r="H154"/>
  <c r="H153"/>
  <c r="H152"/>
  <c r="H151"/>
  <c r="H150"/>
  <c r="H149"/>
  <c r="H148"/>
  <c r="H147"/>
  <c r="H146"/>
  <c r="H145"/>
  <c r="H144"/>
  <c r="H143"/>
  <c r="H142"/>
  <c r="H140"/>
  <c r="H139"/>
  <c r="H138"/>
  <c r="H137"/>
  <c r="H136"/>
  <c r="H135"/>
  <c r="H134"/>
  <c r="H133"/>
  <c r="H132"/>
  <c r="H131"/>
  <c r="H130"/>
  <c r="H129"/>
  <c r="H128"/>
  <c r="H127"/>
  <c r="H126"/>
  <c r="H123"/>
  <c r="H122"/>
  <c r="H121"/>
  <c r="H120"/>
  <c r="H119"/>
  <c r="H118"/>
  <c r="H117"/>
  <c r="H116"/>
  <c r="H115"/>
  <c r="H114"/>
  <c r="H113"/>
  <c r="H112"/>
  <c r="H111"/>
  <c r="H110"/>
  <c r="H109"/>
  <c r="H108"/>
  <c r="H106"/>
  <c r="H105"/>
  <c r="H104"/>
  <c r="H103"/>
  <c r="H102"/>
  <c r="H101"/>
  <c r="H100"/>
  <c r="H99"/>
  <c r="H98"/>
  <c r="H97"/>
  <c r="H96"/>
  <c r="H95"/>
  <c r="H94"/>
  <c r="H93"/>
  <c r="H92"/>
  <c r="H90"/>
  <c r="H89"/>
  <c r="H88"/>
  <c r="H87"/>
  <c r="H86"/>
  <c r="H85"/>
  <c r="H84"/>
  <c r="H83"/>
  <c r="H82"/>
  <c r="H81"/>
  <c r="H80"/>
  <c r="H79"/>
  <c r="H78"/>
  <c r="H77"/>
  <c r="H76"/>
  <c r="H74"/>
  <c r="H73"/>
  <c r="H72"/>
  <c r="H71"/>
  <c r="H70"/>
  <c r="H69"/>
  <c r="H68"/>
  <c r="H67"/>
  <c r="H66"/>
  <c r="H65"/>
  <c r="H64"/>
  <c r="H63"/>
  <c r="H62"/>
  <c r="H61"/>
  <c r="H60"/>
  <c r="H43"/>
  <c r="H42"/>
  <c r="H10"/>
  <c r="G224"/>
  <c r="G223"/>
  <c r="G222"/>
  <c r="G221"/>
  <c r="G189"/>
  <c r="G188"/>
  <c r="G187"/>
  <c r="G186"/>
  <c r="G185"/>
  <c r="G184"/>
  <c r="G183"/>
  <c r="G182"/>
  <c r="G181"/>
  <c r="G180"/>
  <c r="G179"/>
  <c r="G178"/>
  <c r="G177"/>
  <c r="G176"/>
  <c r="G175"/>
  <c r="G174"/>
  <c r="G172"/>
  <c r="G171"/>
  <c r="G170"/>
  <c r="G169"/>
  <c r="G168"/>
  <c r="G167"/>
  <c r="G166"/>
  <c r="G165"/>
  <c r="G164"/>
  <c r="G163"/>
  <c r="G162"/>
  <c r="G161"/>
  <c r="G160"/>
  <c r="G159"/>
  <c r="G158"/>
  <c r="G156"/>
  <c r="G155"/>
  <c r="G154"/>
  <c r="G153"/>
  <c r="G152"/>
  <c r="G151"/>
  <c r="G150"/>
  <c r="G149"/>
  <c r="G148"/>
  <c r="G147"/>
  <c r="G146"/>
  <c r="G145"/>
  <c r="G144"/>
  <c r="G143"/>
  <c r="G142"/>
  <c r="G140"/>
  <c r="G139"/>
  <c r="G138"/>
  <c r="G137"/>
  <c r="G136"/>
  <c r="G135"/>
  <c r="G134"/>
  <c r="G133"/>
  <c r="G132"/>
  <c r="G131"/>
  <c r="G130"/>
  <c r="G129"/>
  <c r="G128"/>
  <c r="G127"/>
  <c r="G126"/>
  <c r="G123"/>
  <c r="G122"/>
  <c r="G121"/>
  <c r="G120"/>
  <c r="G119"/>
  <c r="G118"/>
  <c r="G117"/>
  <c r="G116"/>
  <c r="G115"/>
  <c r="G114"/>
  <c r="G113"/>
  <c r="G112"/>
  <c r="G111"/>
  <c r="G110"/>
  <c r="G109"/>
  <c r="G108"/>
  <c r="G106"/>
  <c r="G105"/>
  <c r="G104"/>
  <c r="G103"/>
  <c r="G102"/>
  <c r="G101"/>
  <c r="G100"/>
  <c r="G99"/>
  <c r="G98"/>
  <c r="G97"/>
  <c r="G96"/>
  <c r="G95"/>
  <c r="G94"/>
  <c r="G93"/>
  <c r="G92"/>
  <c r="G90"/>
  <c r="G89"/>
  <c r="G88"/>
  <c r="G87"/>
  <c r="G86"/>
  <c r="G85"/>
  <c r="G84"/>
  <c r="G83"/>
  <c r="G82"/>
  <c r="G81"/>
  <c r="G80"/>
  <c r="G79"/>
  <c r="G78"/>
  <c r="G77"/>
  <c r="G76"/>
  <c r="G74"/>
  <c r="G73"/>
  <c r="G72"/>
  <c r="G71"/>
  <c r="G70"/>
  <c r="G69"/>
  <c r="G68"/>
  <c r="G67"/>
  <c r="G66"/>
  <c r="G65"/>
  <c r="G64"/>
  <c r="G63"/>
  <c r="G62"/>
  <c r="G61"/>
  <c r="G60"/>
  <c r="G43"/>
  <c r="G42"/>
  <c r="G10"/>
  <c r="F224"/>
  <c r="F223"/>
  <c r="F222"/>
  <c r="F221"/>
  <c r="F189"/>
  <c r="F188"/>
  <c r="F187"/>
  <c r="F186"/>
  <c r="F185"/>
  <c r="F184"/>
  <c r="F183"/>
  <c r="F182"/>
  <c r="F181"/>
  <c r="F180"/>
  <c r="F179"/>
  <c r="F178"/>
  <c r="F177"/>
  <c r="F176"/>
  <c r="F175"/>
  <c r="F174"/>
  <c r="F172"/>
  <c r="F171"/>
  <c r="F170"/>
  <c r="F169"/>
  <c r="F168"/>
  <c r="F167"/>
  <c r="F166"/>
  <c r="F165"/>
  <c r="F164"/>
  <c r="F163"/>
  <c r="F162"/>
  <c r="F161"/>
  <c r="F160"/>
  <c r="F159"/>
  <c r="F158"/>
  <c r="F156"/>
  <c r="F155"/>
  <c r="F154"/>
  <c r="F153"/>
  <c r="F152"/>
  <c r="F151"/>
  <c r="F150"/>
  <c r="F149"/>
  <c r="F148"/>
  <c r="F147"/>
  <c r="F146"/>
  <c r="F145"/>
  <c r="F144"/>
  <c r="F143"/>
  <c r="F142"/>
  <c r="F140"/>
  <c r="F139"/>
  <c r="F138"/>
  <c r="F137"/>
  <c r="F136"/>
  <c r="F135"/>
  <c r="F134"/>
  <c r="F133"/>
  <c r="F132"/>
  <c r="F131"/>
  <c r="F130"/>
  <c r="F129"/>
  <c r="F128"/>
  <c r="F127"/>
  <c r="F126"/>
  <c r="F123"/>
  <c r="F122"/>
  <c r="F121"/>
  <c r="F120"/>
  <c r="F119"/>
  <c r="F118"/>
  <c r="F117"/>
  <c r="F116"/>
  <c r="F115"/>
  <c r="F114"/>
  <c r="F113"/>
  <c r="F112"/>
  <c r="F111"/>
  <c r="F110"/>
  <c r="F109"/>
  <c r="F108"/>
  <c r="F106"/>
  <c r="F105"/>
  <c r="F104"/>
  <c r="F103"/>
  <c r="F102"/>
  <c r="F101"/>
  <c r="F100"/>
  <c r="F99"/>
  <c r="F98"/>
  <c r="F97"/>
  <c r="F96"/>
  <c r="F95"/>
  <c r="F94"/>
  <c r="F93"/>
  <c r="F92"/>
  <c r="F90"/>
  <c r="F89"/>
  <c r="F88"/>
  <c r="F87"/>
  <c r="F86"/>
  <c r="F85"/>
  <c r="F84"/>
  <c r="F83"/>
  <c r="F82"/>
  <c r="F81"/>
  <c r="F80"/>
  <c r="F79"/>
  <c r="F78"/>
  <c r="F77"/>
  <c r="F76"/>
  <c r="F74"/>
  <c r="F73"/>
  <c r="F72"/>
  <c r="F71"/>
  <c r="F70"/>
  <c r="F69"/>
  <c r="F68"/>
  <c r="F67"/>
  <c r="F66"/>
  <c r="F65"/>
  <c r="F64"/>
  <c r="F63"/>
  <c r="F62"/>
  <c r="F61"/>
  <c r="F60"/>
  <c r="F10"/>
  <c r="E224"/>
  <c r="E223"/>
  <c r="E222"/>
  <c r="E221"/>
  <c r="E189"/>
  <c r="E188"/>
  <c r="E187"/>
  <c r="E186"/>
  <c r="E185"/>
  <c r="E184"/>
  <c r="E183"/>
  <c r="E182"/>
  <c r="E181"/>
  <c r="E180"/>
  <c r="E179"/>
  <c r="E178"/>
  <c r="E177"/>
  <c r="E176"/>
  <c r="E175"/>
  <c r="E174"/>
  <c r="E172"/>
  <c r="E171"/>
  <c r="E170"/>
  <c r="E169"/>
  <c r="E168"/>
  <c r="E167"/>
  <c r="E166"/>
  <c r="E165"/>
  <c r="E164"/>
  <c r="E163"/>
  <c r="E162"/>
  <c r="E161"/>
  <c r="E160"/>
  <c r="E159"/>
  <c r="E158"/>
  <c r="E156"/>
  <c r="E155"/>
  <c r="E154"/>
  <c r="E153"/>
  <c r="E152"/>
  <c r="E151"/>
  <c r="E150"/>
  <c r="E149"/>
  <c r="E148"/>
  <c r="E147"/>
  <c r="E146"/>
  <c r="E145"/>
  <c r="E144"/>
  <c r="E143"/>
  <c r="E142"/>
  <c r="E140"/>
  <c r="E139"/>
  <c r="E138"/>
  <c r="E137"/>
  <c r="E136"/>
  <c r="E135"/>
  <c r="E134"/>
  <c r="E133"/>
  <c r="E132"/>
  <c r="E131"/>
  <c r="E130"/>
  <c r="E129"/>
  <c r="E128"/>
  <c r="E127"/>
  <c r="E126"/>
  <c r="E123"/>
  <c r="E122"/>
  <c r="E121"/>
  <c r="E120"/>
  <c r="E119"/>
  <c r="E118"/>
  <c r="E117"/>
  <c r="E116"/>
  <c r="E115"/>
  <c r="E114"/>
  <c r="E113"/>
  <c r="E112"/>
  <c r="E111"/>
  <c r="E110"/>
  <c r="E109"/>
  <c r="E108"/>
  <c r="E106"/>
  <c r="E105"/>
  <c r="E104"/>
  <c r="E103"/>
  <c r="E102"/>
  <c r="E101"/>
  <c r="E100"/>
  <c r="E99"/>
  <c r="E98"/>
  <c r="E97"/>
  <c r="E96"/>
  <c r="E95"/>
  <c r="E94"/>
  <c r="E93"/>
  <c r="E92"/>
  <c r="E90"/>
  <c r="E89"/>
  <c r="E88"/>
  <c r="E87"/>
  <c r="E86"/>
  <c r="E85"/>
  <c r="E84"/>
  <c r="E83"/>
  <c r="E82"/>
  <c r="E81"/>
  <c r="E80"/>
  <c r="E79"/>
  <c r="E78"/>
  <c r="E77"/>
  <c r="E76"/>
  <c r="E74"/>
  <c r="E73"/>
  <c r="E72"/>
  <c r="E71"/>
  <c r="E70"/>
  <c r="E69"/>
  <c r="E68"/>
  <c r="E67"/>
  <c r="E66"/>
  <c r="E65"/>
  <c r="E64"/>
  <c r="E63"/>
  <c r="E62"/>
  <c r="E61"/>
  <c r="E60"/>
  <c r="E43"/>
  <c r="E42"/>
  <c r="E10"/>
  <c r="D224"/>
  <c r="D223"/>
  <c r="D222"/>
  <c r="D221"/>
  <c r="D189"/>
  <c r="D188"/>
  <c r="D187"/>
  <c r="D186"/>
  <c r="D185"/>
  <c r="D184"/>
  <c r="D183"/>
  <c r="D182"/>
  <c r="D181"/>
  <c r="D180"/>
  <c r="D179"/>
  <c r="D178"/>
  <c r="D177"/>
  <c r="D176"/>
  <c r="D175"/>
  <c r="D174"/>
  <c r="D172"/>
  <c r="D171"/>
  <c r="D170"/>
  <c r="D169"/>
  <c r="D168"/>
  <c r="D167"/>
  <c r="D166"/>
  <c r="D165"/>
  <c r="D164"/>
  <c r="D163"/>
  <c r="D162"/>
  <c r="D161"/>
  <c r="D160"/>
  <c r="D159"/>
  <c r="D158"/>
  <c r="D156"/>
  <c r="D155"/>
  <c r="D154"/>
  <c r="D153"/>
  <c r="D152"/>
  <c r="D151"/>
  <c r="D150"/>
  <c r="D149"/>
  <c r="D148"/>
  <c r="D147"/>
  <c r="D146"/>
  <c r="D145"/>
  <c r="D144"/>
  <c r="D143"/>
  <c r="D142"/>
  <c r="D140"/>
  <c r="D139"/>
  <c r="D138"/>
  <c r="D137"/>
  <c r="D136"/>
  <c r="D135"/>
  <c r="D134"/>
  <c r="D133"/>
  <c r="D132"/>
  <c r="D131"/>
  <c r="D130"/>
  <c r="D129"/>
  <c r="D128"/>
  <c r="D127"/>
  <c r="D126"/>
  <c r="D123"/>
  <c r="D122"/>
  <c r="D121"/>
  <c r="D120"/>
  <c r="D119"/>
  <c r="D118"/>
  <c r="D117"/>
  <c r="D116"/>
  <c r="D115"/>
  <c r="D114"/>
  <c r="D113"/>
  <c r="D112"/>
  <c r="D111"/>
  <c r="D110"/>
  <c r="D109"/>
  <c r="D108"/>
  <c r="D106"/>
  <c r="D105"/>
  <c r="D104"/>
  <c r="D103"/>
  <c r="D102"/>
  <c r="D101"/>
  <c r="D100"/>
  <c r="D99"/>
  <c r="D98"/>
  <c r="D97"/>
  <c r="D96"/>
  <c r="D95"/>
  <c r="D94"/>
  <c r="D93"/>
  <c r="D92"/>
  <c r="D90"/>
  <c r="D89"/>
  <c r="D88"/>
  <c r="D87"/>
  <c r="D86"/>
  <c r="D85"/>
  <c r="D84"/>
  <c r="D83"/>
  <c r="D82"/>
  <c r="D81"/>
  <c r="D80"/>
  <c r="D79"/>
  <c r="D78"/>
  <c r="D77"/>
  <c r="D76"/>
  <c r="D74"/>
  <c r="D73"/>
  <c r="D72"/>
  <c r="D71"/>
  <c r="D70"/>
  <c r="D69"/>
  <c r="D68"/>
  <c r="D67"/>
  <c r="D66"/>
  <c r="D65"/>
  <c r="D64"/>
  <c r="D63"/>
  <c r="D62"/>
  <c r="D61"/>
  <c r="D60"/>
  <c r="D10"/>
  <c r="C224"/>
  <c r="C223"/>
  <c r="C222"/>
  <c r="C221"/>
  <c r="C123"/>
  <c r="C189"/>
  <c r="C188"/>
  <c r="C187"/>
  <c r="C186"/>
  <c r="C185"/>
  <c r="C184"/>
  <c r="C183"/>
  <c r="C182"/>
  <c r="C181"/>
  <c r="C180"/>
  <c r="C179"/>
  <c r="C178"/>
  <c r="C177"/>
  <c r="C176"/>
  <c r="C175"/>
  <c r="C174"/>
  <c r="C172"/>
  <c r="C171"/>
  <c r="C170"/>
  <c r="C169"/>
  <c r="C168"/>
  <c r="C167"/>
  <c r="C166"/>
  <c r="C165"/>
  <c r="C164"/>
  <c r="C163"/>
  <c r="C162"/>
  <c r="C161"/>
  <c r="C160"/>
  <c r="C159"/>
  <c r="C158"/>
  <c r="C156"/>
  <c r="C155"/>
  <c r="C154"/>
  <c r="C153"/>
  <c r="C152"/>
  <c r="C151"/>
  <c r="C150"/>
  <c r="C149"/>
  <c r="C148"/>
  <c r="C147"/>
  <c r="C146"/>
  <c r="C145"/>
  <c r="C144"/>
  <c r="C143"/>
  <c r="C142"/>
  <c r="C140"/>
  <c r="C139"/>
  <c r="C138"/>
  <c r="C137"/>
  <c r="C136"/>
  <c r="C135"/>
  <c r="C134"/>
  <c r="C133"/>
  <c r="C132"/>
  <c r="C131"/>
  <c r="C130"/>
  <c r="C129"/>
  <c r="C128"/>
  <c r="C127"/>
  <c r="C126"/>
  <c r="C122"/>
  <c r="C121"/>
  <c r="C120"/>
  <c r="C119"/>
  <c r="C118"/>
  <c r="C117"/>
  <c r="C116"/>
  <c r="C115"/>
  <c r="C114"/>
  <c r="C113"/>
  <c r="C112"/>
  <c r="C111"/>
  <c r="C110"/>
  <c r="C109"/>
  <c r="C108"/>
  <c r="C106"/>
  <c r="C105"/>
  <c r="C104"/>
  <c r="C103"/>
  <c r="C102"/>
  <c r="C101"/>
  <c r="C100"/>
  <c r="C99"/>
  <c r="C98"/>
  <c r="C97"/>
  <c r="C96"/>
  <c r="C95"/>
  <c r="C94"/>
  <c r="C93"/>
  <c r="C92"/>
  <c r="C90"/>
  <c r="C89"/>
  <c r="C88"/>
  <c r="C87"/>
  <c r="C86"/>
  <c r="C85"/>
  <c r="C84"/>
  <c r="C83"/>
  <c r="C82"/>
  <c r="C81"/>
  <c r="C80"/>
  <c r="C79"/>
  <c r="C78"/>
  <c r="C77"/>
  <c r="C76"/>
  <c r="C74"/>
  <c r="C73"/>
  <c r="C72"/>
  <c r="C71"/>
  <c r="C70"/>
  <c r="C69"/>
  <c r="C68"/>
  <c r="C67"/>
  <c r="C66"/>
  <c r="C65"/>
  <c r="C64"/>
  <c r="C63"/>
  <c r="C62"/>
  <c r="C61"/>
  <c r="C60"/>
  <c r="C10"/>
  <c r="C40" i="8"/>
  <c r="J5" i="10"/>
  <c r="H5"/>
  <c r="G5"/>
  <c r="E5"/>
  <c r="D5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file:///C:/Projects/Benchmarks/branches/v1.2_4.0/QkSvcRest/nrel/pre1980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5"/>
        <x v="71"/>
      </tables>
    </webPr>
  </connection>
  <connection id="2" name="Connection1" type="4" refreshedVersion="3" background="1" saveData="1">
    <webPr sourceData="1" parsePre="1" consecutive="1" xl2000="1" url="file:///C:/Projects/Benchmarks/branches/v1.2_4.0/QkSvcRest/nrel/pre1980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5"/>
        <x v="71"/>
      </tables>
    </webPr>
  </connection>
  <connection id="3" name="Connection10" type="4" refreshedVersion="3" background="1" saveData="1">
    <webPr sourceData="1" parsePre="1" consecutive="1" xl2000="1" url="file:///C:/Projects/Benchmarks/branches/v1.2_4.0/QkSvcRest/nrel/pre1980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5"/>
        <x v="71"/>
      </tables>
    </webPr>
  </connection>
  <connection id="4" name="Connection11" type="4" refreshedVersion="3" background="1" saveData="1">
    <webPr sourceData="1" parsePre="1" consecutive="1" xl2000="1" url="file:///C:/Projects/Benchmarks/branches/v1.2_4.0/QkSvcRest/nrel/pre1980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5"/>
        <x v="71"/>
      </tables>
    </webPr>
  </connection>
  <connection id="5" name="Connection12" type="4" refreshedVersion="3" background="1" saveData="1">
    <webPr sourceData="1" parsePre="1" consecutive="1" xl2000="1" url="file:///C:/Projects/Benchmarks/branches/v1.2_4.0/QkSvcRest/nrel/pre1980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5"/>
        <x v="71"/>
      </tables>
    </webPr>
  </connection>
  <connection id="6" name="Connection13" type="4" refreshedVersion="3" background="1" saveData="1">
    <webPr sourceData="1" parsePre="1" consecutive="1" xl2000="1" url="file:///C:/Projects/Benchmarks/branches/v1.2_4.0/QkSvcRest/nrel/pre1980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5"/>
        <x v="71"/>
      </tables>
    </webPr>
  </connection>
  <connection id="7" name="Connection14" type="4" refreshedVersion="3" background="1" saveData="1">
    <webPr sourceData="1" parsePre="1" consecutive="1" xl2000="1" url="file:///C:/Projects/Benchmarks/branches/v1.2_4.0/QkSvcRest/nrel/pre1980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5"/>
        <x v="71"/>
      </tables>
    </webPr>
  </connection>
  <connection id="8" name="Connection15" type="4" refreshedVersion="3" background="1" saveData="1">
    <webPr sourceData="1" parsePre="1" consecutive="1" xl2000="1" url="file:///C:/Projects/Benchmarks/branches/v1.2_4.0/QkSvcRest/nrel/pre1980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5"/>
        <x v="71"/>
      </tables>
    </webPr>
  </connection>
  <connection id="9" name="Connection2" type="4" refreshedVersion="3" background="1" saveData="1">
    <webPr sourceData="1" parsePre="1" consecutive="1" xl2000="1" url="file:///C:/Projects/Benchmarks/branches/v1.2_4.0/QkSvcRest/nrel/pre1980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5"/>
        <x v="71"/>
      </tables>
    </webPr>
  </connection>
  <connection id="10" name="Connection3" type="4" refreshedVersion="3" background="1" saveData="1">
    <webPr sourceData="1" parsePre="1" consecutive="1" xl2000="1" url="file:///C:/Projects/Benchmarks/branches/v1.2_4.0/QkSvcRest/nrel/pre1980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5"/>
        <x v="71"/>
      </tables>
    </webPr>
  </connection>
  <connection id="11" name="Connection4" type="4" refreshedVersion="3" background="1" saveData="1">
    <webPr sourceData="1" parsePre="1" consecutive="1" xl2000="1" url="file:///C:/Projects/Benchmarks/branches/v1.2_4.0/QkSvcRest/nrel/pre1980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5"/>
        <x v="71"/>
      </tables>
    </webPr>
  </connection>
  <connection id="12" name="Connection5" type="4" refreshedVersion="3" background="1" saveData="1">
    <webPr sourceData="1" parsePre="1" consecutive="1" xl2000="1" url="file:///C:/Projects/Benchmarks/branches/v1.2_4.0/QkSvcRest/nrel/pre1980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5"/>
        <x v="71"/>
      </tables>
    </webPr>
  </connection>
  <connection id="13" name="Connection6" type="4" refreshedVersion="3" background="1" saveData="1">
    <webPr sourceData="1" parsePre="1" consecutive="1" xl2000="1" url="file:///C:/Projects/Benchmarks/branches/v1.2_4.0/QkSvcRest/nrel/pre1980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5"/>
        <x v="71"/>
      </tables>
    </webPr>
  </connection>
  <connection id="14" name="Connection7" type="4" refreshedVersion="3" background="1" saveData="1">
    <webPr sourceData="1" parsePre="1" consecutive="1" xl2000="1" url="file:///C:/Projects/Benchmarks/branches/v1.2_4.0/QkSvcRest/nrel/pre1980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5"/>
        <x v="71"/>
      </tables>
    </webPr>
  </connection>
  <connection id="15" name="Connection8" type="4" refreshedVersion="3" background="1" saveData="1">
    <webPr sourceData="1" parsePre="1" consecutive="1" xl2000="1" url="file:///C:/Projects/Benchmarks/branches/v1.2_4.0/QkSvcRest/nrel/pre1980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5"/>
        <x v="71"/>
      </tables>
    </webPr>
  </connection>
  <connection id="16" name="Connection9" type="4" refreshedVersion="3" background="1" saveData="1">
    <webPr sourceData="1" parsePre="1" consecutive="1" xl2000="1" url="file:///C:/Projects/Benchmarks/branches/v1.2_4.0/QkSvcRest/nrel/pre1980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5"/>
        <x v="71"/>
      </tables>
    </webPr>
  </connection>
</connections>
</file>

<file path=xl/sharedStrings.xml><?xml version="1.0" encoding="utf-8"?>
<sst xmlns="http://schemas.openxmlformats.org/spreadsheetml/2006/main" count="4584" uniqueCount="655">
  <si>
    <t>Rectangle</t>
  </si>
  <si>
    <t>Value</t>
  </si>
  <si>
    <t>Dining</t>
  </si>
  <si>
    <t>Conditioned (Y/N)</t>
  </si>
  <si>
    <t>Yes</t>
  </si>
  <si>
    <t>Zone Name</t>
  </si>
  <si>
    <t>Zone Summary</t>
  </si>
  <si>
    <t>People</t>
  </si>
  <si>
    <t>Kitchen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</si>
  <si>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</si>
  <si>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</si>
  <si>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</si>
  <si>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</si>
  <si>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</si>
  <si>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</si>
  <si>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</si>
  <si>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</si>
  <si>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</si>
  <si>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</si>
  <si>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</si>
  <si>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</si>
  <si>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</si>
  <si>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</si>
  <si>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</si>
  <si>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</si>
  <si>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</si>
  <si>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</si>
  <si>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</si>
  <si>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</si>
  <si>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</si>
  <si>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</si>
  <si>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</si>
  <si>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</si>
  <si>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</si>
  <si>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</si>
  <si>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</si>
  <si>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</si>
  <si>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</si>
  <si>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</si>
  <si>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</si>
  <si>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</si>
  <si>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</si>
  <si>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</si>
  <si>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</si>
  <si>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</si>
  <si>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</si>
  <si>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</si>
  <si>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</si>
  <si>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</si>
  <si>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</si>
  <si>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</si>
  <si>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</si>
  <si>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</si>
  <si>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</si>
  <si>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</si>
  <si>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</si>
  <si>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</si>
  <si>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</si>
  <si>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</si>
  <si>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</si>
  <si>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</si>
  <si>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</si>
  <si>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</si>
  <si>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</si>
  <si>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</si>
  <si>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</si>
  <si>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No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</si>
  <si>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</si>
  <si>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</si>
  <si>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</si>
  <si>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</si>
  <si>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</si>
  <si>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</si>
  <si>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</si>
  <si>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</si>
  <si>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</si>
  <si>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</si>
  <si>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</si>
  <si>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</si>
  <si>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</si>
  <si>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</si>
  <si>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</si>
  <si>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</si>
  <si>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</si>
  <si>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</si>
  <si>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</si>
  <si>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</si>
  <si>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</si>
  <si>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</si>
  <si>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</si>
  <si>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</si>
  <si>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</si>
  <si>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</si>
  <si>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</si>
  <si>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</si>
  <si>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</si>
  <si>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</si>
  <si>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</si>
  <si>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</si>
  <si>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</si>
  <si>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</si>
  <si>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</si>
  <si>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</si>
  <si>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</si>
  <si>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</si>
  <si>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</si>
  <si>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</si>
  <si>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</si>
  <si>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</si>
  <si>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</si>
  <si>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</si>
  <si>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</si>
  <si>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</si>
  <si>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</si>
  <si>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</si>
  <si>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Storage Tank</t>
  </si>
  <si>
    <t>Natural Gas</t>
  </si>
  <si>
    <t>INFIL_SCH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</si>
  <si>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</si>
  <si>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</si>
  <si>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</si>
  <si>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</si>
  <si>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</si>
  <si>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</si>
  <si>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</si>
  <si>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</si>
  <si>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</si>
  <si>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</si>
  <si>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ALWAYS_OFF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</si>
  <si>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</si>
  <si>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</si>
  <si>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</si>
  <si>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</si>
  <si>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</si>
  <si>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</si>
  <si>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</si>
  <si>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FAN_SCH</t>
  </si>
  <si>
    <t>Dual Zone Control Type Sched</t>
  </si>
  <si>
    <t>Control Type</t>
  </si>
  <si>
    <t>Hours_of_operation</t>
  </si>
  <si>
    <t>WD, SummerDesign</t>
  </si>
  <si>
    <t>HVACOperationSchd</t>
  </si>
  <si>
    <t>SummerDesign</t>
  </si>
  <si>
    <t>WinterDesign</t>
  </si>
  <si>
    <t>WD</t>
  </si>
  <si>
    <t>MinOA_Sched</t>
  </si>
  <si>
    <t>MinOA_MotorizedDamper_Sched</t>
  </si>
  <si>
    <t>ACTIVITY_SCH</t>
  </si>
  <si>
    <t>Sat, WinterDesign</t>
  </si>
  <si>
    <t>Sun, Hol, Other</t>
  </si>
  <si>
    <t>Food Service</t>
  </si>
  <si>
    <t>INFIL_HALF_ON_SCH</t>
  </si>
  <si>
    <t>HTGSETP_KITCHEN_SCH</t>
  </si>
  <si>
    <t>CLGSETP_KITCHEN_SCH</t>
  </si>
  <si>
    <t>Weekday, SummerDesign</t>
  </si>
  <si>
    <t>Sat</t>
  </si>
  <si>
    <t>Roof type</t>
  </si>
  <si>
    <t>PSZ-AC</t>
  </si>
  <si>
    <t>Gas furnace</t>
  </si>
  <si>
    <t>Unitary DX</t>
  </si>
  <si>
    <t>Constant volume</t>
  </si>
  <si>
    <t>Data Source</t>
  </si>
  <si>
    <t>Location Summary</t>
  </si>
  <si>
    <t>Time Saver Standards; FF Restaurant studies (EPRI, MEOS, LBL) cited in Huang et al. 1991</t>
  </si>
  <si>
    <t>2003 CBECS</t>
  </si>
  <si>
    <t>See Benchmark Technical Report</t>
  </si>
  <si>
    <t>Sources</t>
  </si>
  <si>
    <t>Hours Per Day</t>
  </si>
  <si>
    <t>Hours Per Week</t>
  </si>
  <si>
    <t>Hours Per Year</t>
  </si>
  <si>
    <t>Total Conditioned Zones</t>
  </si>
  <si>
    <t>[1] ASHRAE Standard 62.1-2004 Table 6-1, Atlanta, GA:  American Society of Heating, Refrigerating and Air-Conditioning Engineers.</t>
  </si>
  <si>
    <t>Time Saver Standards; FF Restaurant studies (EPRI, MEOS, LBL) cited in Huang et al. 1991 for all Form parameters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</si>
  <si>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</si>
  <si>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</si>
  <si>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</si>
  <si>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</si>
  <si>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</si>
  <si>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</si>
  <si>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</si>
  <si>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</si>
  <si>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</si>
  <si>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</si>
  <si>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</si>
  <si>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</si>
  <si>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</si>
  <si>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</si>
  <si>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</si>
  <si>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</si>
  <si>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</si>
  <si>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</si>
  <si>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</si>
  <si>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</si>
  <si>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</si>
  <si>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</si>
  <si>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</si>
  <si>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</si>
  <si>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</si>
  <si>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</si>
  <si>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</si>
  <si>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</si>
  <si>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[3] ASHRAE Standard 62-1999 Table 6-1, Atlanta, GA:  American Society of Heating, Refrigerating and Air-Conditioning Engineers.</t>
  </si>
  <si>
    <t>[4] DOE Benchmark Report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</si>
  <si>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</si>
  <si>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</si>
  <si>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t>Air Conditioning (kW)</t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</si>
  <si>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</si>
  <si>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Average Annual Rate ($/kWh)</t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</si>
  <si>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</si>
  <si>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</si>
  <si>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Gas (MJ)</t>
  </si>
  <si>
    <t>Purchased Cooling (MJ)</t>
  </si>
  <si>
    <t>Purchased Heating (MJ)</t>
  </si>
  <si>
    <t>Total Building (MJ)</t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</si>
  <si>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</si>
  <si>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</si>
  <si>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</si>
  <si>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</si>
  <si>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n/a</t>
  </si>
  <si>
    <t>Other</t>
  </si>
  <si>
    <t>Total</t>
  </si>
  <si>
    <t>Heating (kW)</t>
  </si>
  <si>
    <t>Average Annual Rate ($/MJ)</t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</si>
  <si>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</si>
  <si>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Exhaust (L/s)</t>
  </si>
  <si>
    <t>Ventilation Total (L/s)</t>
  </si>
  <si>
    <t>Ventilation (L/s/Person)</t>
  </si>
  <si>
    <t>SWH (L/h)</t>
  </si>
  <si>
    <t>Floor-to-Ceiling Height (m)</t>
  </si>
  <si>
    <t>Temperature Setpoint (ºC )</t>
  </si>
  <si>
    <t>Floor to Ceiling Height (m)</t>
  </si>
  <si>
    <t>15 cm wood</t>
  </si>
  <si>
    <t>South</t>
  </si>
  <si>
    <t>East</t>
  </si>
  <si>
    <t>North</t>
  </si>
  <si>
    <t>West</t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</si>
  <si>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</si>
  <si>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</si>
  <si>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</si>
  <si>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</si>
  <si>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</si>
  <si>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</si>
  <si>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</si>
  <si>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</si>
  <si>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</si>
  <si>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</si>
  <si>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</si>
  <si>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</si>
  <si>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</si>
  <si>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</si>
  <si>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</si>
  <si>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</si>
  <si>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</si>
  <si>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</si>
  <si>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Weekday</t>
  </si>
  <si>
    <t>Kitchen_Exhaust_SCH</t>
  </si>
  <si>
    <t>CoolingCoilAvailSched</t>
  </si>
  <si>
    <t>Humidity Setpoint Schedule</t>
  </si>
  <si>
    <t>Humidity</t>
  </si>
  <si>
    <t>MinOA_FFKitch_Sched</t>
  </si>
  <si>
    <t>Seasonal-Reset-Supply-Air-Temp-Sch</t>
  </si>
  <si>
    <t>Through 3/31</t>
  </si>
  <si>
    <t>Through 9/30</t>
  </si>
  <si>
    <t>Heating-Supply-Air-Temp-Sch</t>
  </si>
  <si>
    <t>SHADING_SCH</t>
  </si>
  <si>
    <t>Kitchen Water Equipment Latent fract sched</t>
  </si>
  <si>
    <t>Kitchen Water Equipment Sensible fract sched</t>
  </si>
  <si>
    <t>Kitchen Water Equipment Temp Sched</t>
  </si>
  <si>
    <t>Kitchen Water Equipment Hot Supply Temp Sched</t>
  </si>
  <si>
    <t>Kitchen_Case:1_WALKINFREEZER_CaseDefrost2aDaySched</t>
  </si>
  <si>
    <t>Kitchen_Case:1_WALKINFREEZER_CaseDripDown2aDaySched</t>
  </si>
  <si>
    <t>Kitchen_Case:1_WALKINFREEZER_WalkInStockingSched</t>
  </si>
  <si>
    <t>Tue, Fri</t>
  </si>
  <si>
    <t>Kitchen_Case:1_WALKINFREEZER_CaseCreditReduxSched</t>
  </si>
  <si>
    <t>Kitchen_Case:2_SELFCONTAINEDDISPLAYCASE_CaseStockingSched</t>
  </si>
  <si>
    <t>[5] Smith, V. A. and D.R. Fisher. (2001). Estimating Food Service Loads and Profiles. ASHRAE Transactions 2001. V. 107. Pt 2. Atlanta, GA: American Society of Heating, Refrigerating and Air-Conditioning Engineers.</t>
  </si>
  <si>
    <t>4, 5</t>
  </si>
  <si>
    <t>May</t>
  </si>
  <si>
    <t>Peak Energy Demand</t>
  </si>
  <si>
    <t>Electricity Peak Demand (kW)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</si>
  <si>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</si>
  <si>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</si>
  <si>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</si>
  <si>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</si>
  <si>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</si>
  <si>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</si>
  <si>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</si>
  <si>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</si>
  <si>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</si>
  <si>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</si>
  <si>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</si>
  <si>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Time of Peak Electrical Demand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</si>
  <si>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</si>
  <si>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Total Building</t>
  </si>
  <si>
    <t>Emissions</t>
  </si>
  <si>
    <t>Carbon Equivalent (kg)</t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</si>
  <si>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</si>
  <si>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</si>
  <si>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</si>
  <si>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PM (kg)</t>
  </si>
  <si>
    <t>Hg (kg)</t>
  </si>
  <si>
    <t>4-in slab-on-grade</t>
  </si>
  <si>
    <t>Chicago</t>
  </si>
  <si>
    <t>HVAC Control - Economizer</t>
  </si>
  <si>
    <t>NoEconomizer</t>
  </si>
  <si>
    <t>MinRelHumSetSch</t>
  </si>
  <si>
    <t>MaxRelHumSetSch</t>
  </si>
  <si>
    <t>SWHSys1-Loop-Temp-Schedule</t>
  </si>
  <si>
    <t>SWHSys1 Water Heater Setpoint Temperature Schedule Name</t>
  </si>
  <si>
    <t>SWHSys1 Water Heater Ambient Temperature Schedule Name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</si>
  <si>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</si>
  <si>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Weekday, Sat, Sun, Hol, Other</t>
  </si>
  <si>
    <t>GAS_EQUIP_SCH</t>
  </si>
  <si>
    <t>Sat, Sun, Hol, Other</t>
  </si>
  <si>
    <t>Benchmark Quick Service New</t>
  </si>
  <si>
    <t>Building Summary Quick Service Restaurant new construction</t>
  </si>
  <si>
    <t>DOE Commercial Building Benchmark - Quick Service Restaurant</t>
  </si>
  <si>
    <t>Total Energy [GJ]</t>
  </si>
  <si>
    <t>Energy Per Total Building Area [MJ/m2]</t>
  </si>
  <si>
    <t>Energy Per Conditioned Building Area [MJ/m2]</t>
  </si>
  <si>
    <t>Total Site Energy</t>
  </si>
  <si>
    <t>Net Site Energy</t>
  </si>
  <si>
    <t>Total Source Energy</t>
  </si>
  <si>
    <t>Net Source Energy</t>
  </si>
  <si>
    <t>Area [m2]</t>
  </si>
  <si>
    <t>Total Building Area</t>
  </si>
  <si>
    <t>Net Conditioned Building Area</t>
  </si>
  <si>
    <t>Unconditioned Building Area</t>
  </si>
  <si>
    <t>Electricity [GJ]</t>
  </si>
  <si>
    <t>Natural Gas [GJ]</t>
  </si>
  <si>
    <t>Other Fuel [GJ]</t>
  </si>
  <si>
    <t>District Cooling [GJ]</t>
  </si>
  <si>
    <t>District Heating [GJ]</t>
  </si>
  <si>
    <t>Water [m3]</t>
  </si>
  <si>
    <t>Volume [m3]</t>
  </si>
  <si>
    <t>Multipliers</t>
  </si>
  <si>
    <t>Gross Wall Area [m2]</t>
  </si>
  <si>
    <t>Window Glass Area [m2]</t>
  </si>
  <si>
    <t>Lighting [W/m2]</t>
  </si>
  <si>
    <t>People [m2] per person</t>
  </si>
  <si>
    <t>Plug and Process [W/m2]</t>
  </si>
  <si>
    <t>DINING</t>
  </si>
  <si>
    <t>KITCHEN</t>
  </si>
  <si>
    <t>Conditioned Total</t>
  </si>
  <si>
    <t>Unconditioned Total</t>
  </si>
  <si>
    <t>Reflectance</t>
  </si>
  <si>
    <t>U-Factor with Film [W/m2-K]</t>
  </si>
  <si>
    <t>U-Factor no Film [W/m2-K]</t>
  </si>
  <si>
    <t>Gross Area [m2]</t>
  </si>
  <si>
    <t>Azimuth [deg]</t>
  </si>
  <si>
    <t>Tilt [deg]</t>
  </si>
  <si>
    <t>Cardinal Direction</t>
  </si>
  <si>
    <t>DINING_WALL_EAST</t>
  </si>
  <si>
    <t>E</t>
  </si>
  <si>
    <t>DINING_WALL_SOUTH</t>
  </si>
  <si>
    <t>S</t>
  </si>
  <si>
    <t>DINING_WALL_WEST</t>
  </si>
  <si>
    <t>W</t>
  </si>
  <si>
    <t>DINING_FLOOR</t>
  </si>
  <si>
    <t>EXT-SLAB</t>
  </si>
  <si>
    <t>KITCHEN_WALL_EAST</t>
  </si>
  <si>
    <t>KITCHEN_WALL_NORTH</t>
  </si>
  <si>
    <t>N</t>
  </si>
  <si>
    <t>KITCHEN_WALL_WEST</t>
  </si>
  <si>
    <t>KITCHEN_FLOOR</t>
  </si>
  <si>
    <t>Area of One Opening [m2]</t>
  </si>
  <si>
    <t>Area of Openings [m2]</t>
  </si>
  <si>
    <t>U-Factor [W/m2-K]</t>
  </si>
  <si>
    <t>Visible Transmittance</t>
  </si>
  <si>
    <t>Shade Control</t>
  </si>
  <si>
    <t>Parent Surface</t>
  </si>
  <si>
    <t>DINING_WALL_EAST_WINDOW</t>
  </si>
  <si>
    <t>DINING_WALL_SOUTH_WINDOW</t>
  </si>
  <si>
    <t>DINING_WALL_WEST_WINDOW</t>
  </si>
  <si>
    <t>Total or Average</t>
  </si>
  <si>
    <t>North Total or Average</t>
  </si>
  <si>
    <t>-</t>
  </si>
  <si>
    <t>Non-North Total or Average</t>
  </si>
  <si>
    <t>Nominal Capacity [W]</t>
  </si>
  <si>
    <t>Nominal Efficiency [W/W]</t>
  </si>
  <si>
    <t>Nominal Total Capacity [W]</t>
  </si>
  <si>
    <t>Nominal Sensible Capacity [W]</t>
  </si>
  <si>
    <t>Nominal Latent Capacity [W]</t>
  </si>
  <si>
    <t>Nominal Sensible Heat Ratio</t>
  </si>
  <si>
    <t>PSZ-AC_1:1_COOLC DXCOIL</t>
  </si>
  <si>
    <t>Coil:Cooling:DX:SingleSpeed</t>
  </si>
  <si>
    <t>PSZ-AC_2:2_COOLC DXCOIL</t>
  </si>
  <si>
    <t>PSZ-AC_1:1_HEATC</t>
  </si>
  <si>
    <t>Coil:Heating:Gas</t>
  </si>
  <si>
    <t>PSZ-AC_2:2_HEATC</t>
  </si>
  <si>
    <t>Total Efficiency [W/W]</t>
  </si>
  <si>
    <t>Delta Pressure [pa]</t>
  </si>
  <si>
    <t>Max Flow Rate [m3/s]</t>
  </si>
  <si>
    <t>Rated Power [W]</t>
  </si>
  <si>
    <t>Motor Heat In Air Fraction</t>
  </si>
  <si>
    <t>End Use</t>
  </si>
  <si>
    <t>DINING EXHAUST FAN</t>
  </si>
  <si>
    <t>Fan:ZoneExhaust</t>
  </si>
  <si>
    <t>Zone Exhaust Fans</t>
  </si>
  <si>
    <t>KITCHEN EXHAUST FAN</t>
  </si>
  <si>
    <t>PSZ-AC_1:1_FAN</t>
  </si>
  <si>
    <t>Fan:ConstantVolume</t>
  </si>
  <si>
    <t>Fan Energy</t>
  </si>
  <si>
    <t>PSZ-AC_2:2_FAN</t>
  </si>
  <si>
    <t>Control</t>
  </si>
  <si>
    <t>Head [pa]</t>
  </si>
  <si>
    <t>Power [W]</t>
  </si>
  <si>
    <t>Motor Efficiency [W/W]</t>
  </si>
  <si>
    <t>SWHSYS1 PUMP</t>
  </si>
  <si>
    <t>Pump:VariableSpeed</t>
  </si>
  <si>
    <t>INTERMITTENT</t>
  </si>
  <si>
    <t>Storage Volume [m3]</t>
  </si>
  <si>
    <t>Input [W]</t>
  </si>
  <si>
    <t>Thermal Efficiency [W/W]</t>
  </si>
  <si>
    <t>Recovery Efficiency [W/W]</t>
  </si>
  <si>
    <t>Energy Factor</t>
  </si>
  <si>
    <t>SWHSYS1 WATER HEATER</t>
  </si>
  <si>
    <t>WaterHeater:Mixed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</si>
  <si>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</si>
  <si>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</si>
  <si>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</si>
  <si>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</si>
  <si>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</si>
  <si>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</si>
  <si>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</si>
  <si>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</si>
  <si>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</si>
  <si>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</si>
  <si>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</si>
  <si>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Annual Sum or Average</t>
  </si>
  <si>
    <t>Minimum of Months</t>
  </si>
  <si>
    <t>Maximum of Months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</si>
  <si>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</si>
  <si>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Source Energy</t>
  </si>
  <si>
    <t>Total Source Energy (GJ)</t>
  </si>
  <si>
    <t>3B-CA</t>
  </si>
  <si>
    <t>EXT-WALLS-MASS-NONRES</t>
  </si>
  <si>
    <t>DINING_ROOF</t>
  </si>
  <si>
    <t>ROOF-IEAD-NONRES</t>
  </si>
  <si>
    <t>KITCHEN_ROOF</t>
  </si>
  <si>
    <t>PSZ-AC_1:1</t>
  </si>
  <si>
    <t>PSZ-AC_2:2</t>
  </si>
  <si>
    <t>CO2:FACILITY [kg]</t>
  </si>
  <si>
    <t>NOX:FACILITY [kg]</t>
  </si>
  <si>
    <t>SO2:FACILITY [kg]</t>
  </si>
  <si>
    <t>PM:FACILITY [kg]</t>
  </si>
  <si>
    <t>HG:FACILITY [kg]</t>
  </si>
  <si>
    <t>WATERENVIRONMENTALFACTORS:FACILITY [L]</t>
  </si>
  <si>
    <t>CARBON EQUIVALENT:FACILITY [kg]</t>
  </si>
  <si>
    <t>ELECTRICITY:FACILITY [J]</t>
  </si>
  <si>
    <t>ELECTRICITY:FACILITY {Maximum}[W]</t>
  </si>
  <si>
    <t>ELECTRICITY:FACILITY {TIMESTAMP}</t>
  </si>
  <si>
    <t>INTERIORLIGHTS:ELECTRICITY {AT MAX/MIN} [W]</t>
  </si>
  <si>
    <t>INTERIOREQUIPMENT:ELECTRICITY {AT MAX/MIN} [W]</t>
  </si>
  <si>
    <t>FANS:ELECTRICITY {AT MAX/MIN} [W]</t>
  </si>
  <si>
    <t>HEATING:ELECTRICITY {AT MAX/MIN} [W]</t>
  </si>
  <si>
    <t>COOLING:ELECTRICITY {AT MAX/MIN} [W]</t>
  </si>
  <si>
    <t>EXTERIORLIGHTS:ELECTRICITY {AT MAX/MIN} [W]</t>
  </si>
  <si>
    <t>PUMPS:ELECTRICITY {AT MAX/MIN} [W]</t>
  </si>
  <si>
    <t>HEATREJECTION:ELECTRICITY [Invalid/Undefined]</t>
  </si>
  <si>
    <t>EXTERIOREQUIPMENT:ELECTRICITY [Invalid/Undefined]</t>
  </si>
  <si>
    <t>HUMIDIFICATION:ELECTRICITY [Invalid/Undefined]</t>
  </si>
  <si>
    <t>HEATRECOVERY:ELECTRICITY [Invalid/Undefined]</t>
  </si>
  <si>
    <t>WATERSYSTEMS:ELECTRICITY [Invalid/Undefined]</t>
  </si>
  <si>
    <t>REFRIGERATION:ELECTRICITY {AT MAX/MIN} [W]</t>
  </si>
  <si>
    <t>GENERATORS:ELECTRICITY [Invalid/Undefined]</t>
  </si>
  <si>
    <t>ELECTRICITYPRODUCED:FACILITY [Invalid/Undefined]</t>
  </si>
  <si>
    <t>06-JAN-12:15</t>
  </si>
  <si>
    <t>23-FEB-11:15</t>
  </si>
  <si>
    <t>14-MAR-10:15</t>
  </si>
  <si>
    <t>17-APR-12:00</t>
  </si>
  <si>
    <t>24-MAY-10:15</t>
  </si>
  <si>
    <t>26-JUN-10:15</t>
  </si>
  <si>
    <t>13-JUL-10:15</t>
  </si>
  <si>
    <t>29-AUG-10:15</t>
  </si>
  <si>
    <t>10-SEP-10:15</t>
  </si>
  <si>
    <t>07-OCT-10:15</t>
  </si>
  <si>
    <t>01-NOV-10:15</t>
  </si>
  <si>
    <t>16-DEC-11:15</t>
  </si>
  <si>
    <t>Electric</t>
  </si>
  <si>
    <t>Gas</t>
  </si>
  <si>
    <t>Cost ($)</t>
  </si>
  <si>
    <t>Cost per Total Building Area ($/m2)</t>
  </si>
  <si>
    <t>Cost per Net Conditioned Building Area ($/m2)</t>
  </si>
  <si>
    <t>03-JAN-12:15</t>
  </si>
  <si>
    <t>23-FEB-13:00</t>
  </si>
  <si>
    <t>26-MAR-12:00</t>
  </si>
  <si>
    <t>29-APR-12:00</t>
  </si>
  <si>
    <t>18-MAY-11:15</t>
  </si>
  <si>
    <t>30-JUN-10:15</t>
  </si>
  <si>
    <t>30-JUL-10:15</t>
  </si>
  <si>
    <t>27-AUG-10:15</t>
  </si>
  <si>
    <t>16-SEP-10:15</t>
  </si>
  <si>
    <t>30-OCT-10:15</t>
  </si>
  <si>
    <t>26-NOV-11:00</t>
  </si>
  <si>
    <t>02-DEC-11:15</t>
  </si>
  <si>
    <t>29-JAN-13:00</t>
  </si>
  <si>
    <t>28-FEB-13:00</t>
  </si>
  <si>
    <t>17-MAR-16:15</t>
  </si>
  <si>
    <t>01-APR-16:00</t>
  </si>
  <si>
    <t>28-MAY-16:00</t>
  </si>
  <si>
    <t>28-JUN-16:00</t>
  </si>
  <si>
    <t>19-JUL-16:00</t>
  </si>
  <si>
    <t>01-AUG-16:00</t>
  </si>
  <si>
    <t>09-SEP-16:15</t>
  </si>
  <si>
    <t>13-OCT-16:45</t>
  </si>
  <si>
    <t>12-NOV-13:00</t>
  </si>
  <si>
    <t>11-DEC-13:00</t>
  </si>
  <si>
    <t>23-JAN-13:00</t>
  </si>
  <si>
    <t>18-FEB-13:00</t>
  </si>
  <si>
    <t>28-MAR-16:30</t>
  </si>
  <si>
    <t>15-APR-16:15</t>
  </si>
  <si>
    <t>31-MAY-17:30</t>
  </si>
  <si>
    <t>23-JUN-12:00</t>
  </si>
  <si>
    <t>03-JUL-12:00</t>
  </si>
  <si>
    <t>17-AUG-11:15</t>
  </si>
  <si>
    <t>11-SEP-12:00</t>
  </si>
  <si>
    <t>12-OCT-16:15</t>
  </si>
  <si>
    <t>22-NOV-12:15</t>
  </si>
  <si>
    <t>31-DEC-11:15</t>
  </si>
  <si>
    <t>26-JAN-12:00</t>
  </si>
  <si>
    <t>12-FEB-13:00</t>
  </si>
  <si>
    <t>31-MAR-10:15</t>
  </si>
  <si>
    <t>11-APR-16:15</t>
  </si>
  <si>
    <t>28-MAY-10:15</t>
  </si>
  <si>
    <t>28-JUN-12:00</t>
  </si>
  <si>
    <t>29-JUL-10:15</t>
  </si>
  <si>
    <t>08-AUG-10:15</t>
  </si>
  <si>
    <t>24-SEP-10:00</t>
  </si>
  <si>
    <t>19-OCT-10:00</t>
  </si>
  <si>
    <t>20-NOV-12:15</t>
  </si>
  <si>
    <t>19-DEC-12:00</t>
  </si>
  <si>
    <t>19-JAN-11:15</t>
  </si>
  <si>
    <t>08-FEB-13:00</t>
  </si>
  <si>
    <t>31-MAR-12:00</t>
  </si>
  <si>
    <t>21-APR-16:30</t>
  </si>
  <si>
    <t>31-MAY-16:15</t>
  </si>
  <si>
    <t>27-JUN-16:15</t>
  </si>
  <si>
    <t>24-JUL-16:15</t>
  </si>
  <si>
    <t>05-AUG-12:00</t>
  </si>
  <si>
    <t>01-SEP-11:15</t>
  </si>
  <si>
    <t>06-OCT-12:00</t>
  </si>
  <si>
    <t>10-NOV-11:15</t>
  </si>
  <si>
    <t>05-DEC-13:00</t>
  </si>
  <si>
    <t>05-JAN-11:15</t>
  </si>
  <si>
    <t>14-FEB-11:15</t>
  </si>
  <si>
    <t>01-MAR-11:15</t>
  </si>
  <si>
    <t>17-MAY-12:00</t>
  </si>
  <si>
    <t>16-JUN-10:15</t>
  </si>
  <si>
    <t>02-JUL-12:00</t>
  </si>
  <si>
    <t>15-AUG-11:15</t>
  </si>
  <si>
    <t>28-SEP-16:15</t>
  </si>
  <si>
    <t>31-OCT-12:00</t>
  </si>
  <si>
    <t>08-NOV-11:15</t>
  </si>
  <si>
    <t>03-DEC-11:15</t>
  </si>
  <si>
    <t>09-JAN-11:15</t>
  </si>
  <si>
    <t>13-FEB-11:15</t>
  </si>
  <si>
    <t>10-MAR-11:15</t>
  </si>
  <si>
    <t>04-APR-16:15</t>
  </si>
  <si>
    <t>15-MAY-12:00</t>
  </si>
  <si>
    <t>30-JUN-16:00</t>
  </si>
  <si>
    <t>25-JUL-10:15</t>
  </si>
  <si>
    <t>17-AUG-10:15</t>
  </si>
  <si>
    <t>09-SEP-12:00</t>
  </si>
  <si>
    <t>03-OCT-10:15</t>
  </si>
  <si>
    <t>05-NOV-12:00</t>
  </si>
  <si>
    <t>23-DEC-11:15</t>
  </si>
  <si>
    <t>27-JAN-11:15</t>
  </si>
  <si>
    <t>02-MAR-13:00</t>
  </si>
  <si>
    <t>22-APR-12:00</t>
  </si>
  <si>
    <t>31-MAY-16:45</t>
  </si>
  <si>
    <t>29-JUN-12:00</t>
  </si>
  <si>
    <t>31-JUL-16:15</t>
  </si>
  <si>
    <t>01-AUG-12:00</t>
  </si>
  <si>
    <t>03-SEP-12:00</t>
  </si>
  <si>
    <t>01-OCT-16:30</t>
  </si>
  <si>
    <t>22-DEC-11:15</t>
  </si>
  <si>
    <t>14-JAN-11:15</t>
  </si>
  <si>
    <t>21-FEB-11:15</t>
  </si>
  <si>
    <t>30-MAR-10:15</t>
  </si>
  <si>
    <t>30-APR-10:15</t>
  </si>
  <si>
    <t>06-MAY-12:00</t>
  </si>
  <si>
    <t>18-JUN-12:00</t>
  </si>
  <si>
    <t>24-JUL-12:00</t>
  </si>
  <si>
    <t>06-AUG-16:15</t>
  </si>
  <si>
    <t>02-SEP-16:15</t>
  </si>
  <si>
    <t>17-OCT-12:00</t>
  </si>
  <si>
    <t>03-NOV-10:15</t>
  </si>
  <si>
    <t>17-JAN-11:15</t>
  </si>
  <si>
    <t>28-FEB-11:15</t>
  </si>
  <si>
    <t>29-APR-10:15</t>
  </si>
  <si>
    <t>30-MAY-16:30</t>
  </si>
  <si>
    <t>08-JUN-12:00</t>
  </si>
  <si>
    <t>14-JUL-10:15</t>
  </si>
  <si>
    <t>04-AUG-11:15</t>
  </si>
  <si>
    <t>06-SEP-11:15</t>
  </si>
  <si>
    <t>02-NOV-10:15</t>
  </si>
  <si>
    <t>12-DEC-11:15</t>
  </si>
  <si>
    <t>11-FEB-11:15</t>
  </si>
  <si>
    <t>26-MAR-16:45</t>
  </si>
  <si>
    <t>25-APR-10:15</t>
  </si>
  <si>
    <t>23-MAY-16:00</t>
  </si>
  <si>
    <t>28-JUN-11:00</t>
  </si>
  <si>
    <t>19-JUL-12:00</t>
  </si>
  <si>
    <t>30-AUG-12:00</t>
  </si>
  <si>
    <t>05-OCT-12:00</t>
  </si>
  <si>
    <t>12-NOV-11:15</t>
  </si>
  <si>
    <t>30-DEC-11:15</t>
  </si>
  <si>
    <t>30-JAN-11:15</t>
  </si>
  <si>
    <t>19-MAR-10:15</t>
  </si>
  <si>
    <t>02-APR-10:15</t>
  </si>
  <si>
    <t>27-MAY-16:15</t>
  </si>
  <si>
    <t>29-JUN-11:15</t>
  </si>
  <si>
    <t>15-JUL-12:00</t>
  </si>
  <si>
    <t>25-AUG-16:00</t>
  </si>
  <si>
    <t>14-SEP-12:00</t>
  </si>
  <si>
    <t>08-OCT-12:00</t>
  </si>
  <si>
    <t>23-JAN-11:15</t>
  </si>
  <si>
    <t>02-FEB-11:15</t>
  </si>
  <si>
    <t>24-APR-10:15</t>
  </si>
  <si>
    <t>16-MAY-16:00</t>
  </si>
  <si>
    <t>30-JUN-12:00</t>
  </si>
  <si>
    <t>21-JUL-16:00</t>
  </si>
  <si>
    <t>09-AUG-16:00</t>
  </si>
  <si>
    <t>01-SEP-16:00</t>
  </si>
  <si>
    <t>06-OCT-16:00</t>
  </si>
  <si>
    <t>21-NOV-11:15</t>
  </si>
  <si>
    <t>01-DEC-11:15</t>
  </si>
  <si>
    <t>16-JAN-11:15</t>
  </si>
  <si>
    <t>14-APR-10:15</t>
  </si>
  <si>
    <t>31-MAY-10:15</t>
  </si>
  <si>
    <t>14-JUN-16:30</t>
  </si>
  <si>
    <t>08-JUL-12:00</t>
  </si>
  <si>
    <t>12-AUG-12:00</t>
  </si>
  <si>
    <t>08-SEP-11:00</t>
  </si>
  <si>
    <t>09-NOV-11:15</t>
  </si>
  <si>
    <t>01-JAN-11:15</t>
  </si>
  <si>
    <t>27-FEB-11:15</t>
  </si>
  <si>
    <t>09-MAR-11:15</t>
  </si>
  <si>
    <t>30-MAY-10:15</t>
  </si>
  <si>
    <t>20-JUN-17:00</t>
  </si>
  <si>
    <t>29-JUL-17:00</t>
  </si>
  <si>
    <t>15-AUG-16:00</t>
  </si>
  <si>
    <t>20-SEP-10:15</t>
  </si>
  <si>
    <t>02-OCT-10:15</t>
  </si>
  <si>
    <t>13-NOV-11:15</t>
  </si>
  <si>
    <t>18-DEC-11:15</t>
  </si>
  <si>
    <t>IEAD</t>
  </si>
  <si>
    <t>WINDOW-NONRES-FIXED</t>
  </si>
  <si>
    <t>07-OCT-17:45</t>
  </si>
  <si>
    <t>Mass Wall</t>
  </si>
  <si>
    <t>Winiarski and Halverson, 2008</t>
  </si>
  <si>
    <t>Built-up flat roof, insulation entirely above deck</t>
  </si>
  <si>
    <t>2 zones</t>
  </si>
  <si>
    <t>[2] ASHRAE Standard 90.1-1989, Atlanta, GA:  American Society of Heating, Refrigerating and Air-Conditioning Engineers.</t>
  </si>
</sst>
</file>

<file path=xl/styles.xml><?xml version="1.0" encoding="utf-8"?>
<styleSheet xmlns="http://schemas.openxmlformats.org/spreadsheetml/2006/main">
  <numFmts count="5">
    <numFmt numFmtId="164" formatCode="0.0"/>
    <numFmt numFmtId="165" formatCode="0.000"/>
    <numFmt numFmtId="166" formatCode="#,##0.0"/>
    <numFmt numFmtId="167" formatCode="#,##0.0000"/>
    <numFmt numFmtId="168" formatCode="0.00000"/>
  </numFmts>
  <fonts count="24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sz val="8"/>
      <name val="Times New Roman"/>
      <family val="1"/>
    </font>
    <font>
      <b/>
      <sz val="10"/>
      <name val="Times New Roman"/>
      <family val="1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8"/>
      <color indexed="8"/>
      <name val="MS Sans Serif"/>
      <family val="2"/>
    </font>
    <font>
      <sz val="10"/>
      <color indexed="8"/>
      <name val="Arial"/>
      <family val="2"/>
    </font>
    <font>
      <vertAlign val="subscript"/>
      <sz val="8"/>
      <color indexed="8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3">
    <xf numFmtId="0" fontId="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2" fillId="0" borderId="0"/>
    <xf numFmtId="0" fontId="1" fillId="0" borderId="0" applyNumberFormat="0" applyFill="0" applyBorder="0" applyAlignment="0" applyProtection="0"/>
  </cellStyleXfs>
  <cellXfs count="107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4"/>
    <xf numFmtId="3" fontId="2" fillId="0" borderId="0" xfId="4" applyNumberFormat="1"/>
    <xf numFmtId="2" fontId="2" fillId="0" borderId="0" xfId="4" applyNumberFormat="1"/>
    <xf numFmtId="164" fontId="2" fillId="0" borderId="0" xfId="4" applyNumberFormat="1"/>
    <xf numFmtId="0" fontId="2" fillId="0" borderId="0" xfId="4" applyFon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vertical="top" wrapText="1"/>
    </xf>
    <xf numFmtId="2" fontId="5" fillId="0" borderId="0" xfId="0" applyNumberFormat="1" applyFont="1" applyAlignment="1">
      <alignment horizontal="center" vertical="top" wrapText="1"/>
    </xf>
    <xf numFmtId="0" fontId="5" fillId="0" borderId="0" xfId="0" applyFont="1" applyAlignment="1">
      <alignment vertical="top"/>
    </xf>
    <xf numFmtId="0" fontId="8" fillId="2" borderId="0" xfId="0" applyFont="1" applyFill="1" applyAlignment="1">
      <alignment vertical="top" wrapText="1"/>
    </xf>
    <xf numFmtId="0" fontId="8" fillId="2" borderId="0" xfId="2" applyFont="1" applyFill="1" applyBorder="1" applyAlignment="1">
      <alignment horizontal="center" vertical="center" wrapText="1"/>
    </xf>
    <xf numFmtId="0" fontId="9" fillId="2" borderId="0" xfId="4" applyFont="1" applyFill="1" applyBorder="1" applyAlignment="1">
      <alignment wrapText="1"/>
    </xf>
    <xf numFmtId="2" fontId="9" fillId="2" borderId="0" xfId="4" applyNumberFormat="1" applyFont="1" applyFill="1" applyBorder="1" applyAlignment="1">
      <alignment horizontal="center" wrapText="1"/>
    </xf>
    <xf numFmtId="0" fontId="4" fillId="3" borderId="0" xfId="0" applyFont="1" applyFill="1" applyAlignment="1">
      <alignment horizontal="center" vertical="top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8" fillId="3" borderId="0" xfId="0" applyFont="1" applyFill="1" applyAlignment="1">
      <alignment vertical="top" wrapText="1"/>
    </xf>
    <xf numFmtId="0" fontId="8" fillId="3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14" fillId="0" borderId="0" xfId="3" applyFont="1"/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5" fillId="0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15" fillId="2" borderId="1" xfId="3" applyFont="1" applyFill="1" applyBorder="1"/>
    <xf numFmtId="0" fontId="15" fillId="2" borderId="1" xfId="3" applyFont="1" applyFill="1" applyBorder="1" applyAlignment="1">
      <alignment wrapText="1"/>
    </xf>
    <xf numFmtId="0" fontId="4" fillId="3" borderId="0" xfId="0" applyFont="1" applyFill="1" applyAlignment="1">
      <alignment horizontal="left" vertical="top"/>
    </xf>
    <xf numFmtId="0" fontId="16" fillId="2" borderId="0" xfId="0" applyFont="1" applyFill="1" applyAlignment="1">
      <alignment vertical="top"/>
    </xf>
    <xf numFmtId="0" fontId="4" fillId="2" borderId="0" xfId="0" applyFont="1" applyFill="1" applyAlignment="1">
      <alignment vertical="top" wrapText="1"/>
    </xf>
    <xf numFmtId="0" fontId="16" fillId="3" borderId="0" xfId="0" applyFont="1" applyFill="1" applyAlignment="1">
      <alignment horizontal="left" vertical="top"/>
    </xf>
    <xf numFmtId="0" fontId="16" fillId="3" borderId="0" xfId="0" applyFont="1" applyFill="1" applyAlignment="1">
      <alignment horizontal="left" vertical="center"/>
    </xf>
    <xf numFmtId="0" fontId="16" fillId="0" borderId="0" xfId="0" applyFont="1" applyFill="1" applyAlignment="1">
      <alignment vertical="top" wrapText="1"/>
    </xf>
    <xf numFmtId="0" fontId="16" fillId="0" borderId="0" xfId="0" applyFont="1" applyAlignment="1">
      <alignment vertical="top" wrapText="1"/>
    </xf>
    <xf numFmtId="0" fontId="16" fillId="0" borderId="0" xfId="0" applyFont="1" applyAlignment="1">
      <alignment horizontal="center" vertical="top" wrapText="1"/>
    </xf>
    <xf numFmtId="2" fontId="16" fillId="0" borderId="0" xfId="0" applyNumberFormat="1" applyFont="1" applyAlignment="1">
      <alignment horizontal="center" vertical="top" wrapText="1"/>
    </xf>
    <xf numFmtId="0" fontId="16" fillId="2" borderId="0" xfId="0" applyFont="1" applyFill="1" applyAlignment="1">
      <alignment vertical="top" wrapText="1"/>
    </xf>
    <xf numFmtId="0" fontId="16" fillId="2" borderId="0" xfId="0" applyFont="1" applyFill="1" applyAlignment="1">
      <alignment horizontal="center" vertical="top" wrapText="1"/>
    </xf>
    <xf numFmtId="3" fontId="16" fillId="0" borderId="0" xfId="0" applyNumberFormat="1" applyFont="1" applyAlignment="1">
      <alignment horizontal="center" vertical="top" wrapText="1"/>
    </xf>
    <xf numFmtId="0" fontId="16" fillId="0" borderId="0" xfId="0" applyFont="1" applyAlignment="1">
      <alignment horizontal="center" vertical="top"/>
    </xf>
    <xf numFmtId="2" fontId="16" fillId="0" borderId="0" xfId="0" applyNumberFormat="1" applyFont="1" applyAlignment="1">
      <alignment horizontal="center" vertical="top"/>
    </xf>
    <xf numFmtId="1" fontId="16" fillId="0" borderId="0" xfId="0" applyNumberFormat="1" applyFont="1" applyAlignment="1">
      <alignment horizontal="center" vertical="top"/>
    </xf>
    <xf numFmtId="1" fontId="16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vertical="top" wrapText="1"/>
    </xf>
    <xf numFmtId="0" fontId="16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 wrapText="1" indent="2"/>
    </xf>
    <xf numFmtId="0" fontId="5" fillId="3" borderId="0" xfId="0" applyFont="1" applyFill="1" applyAlignment="1">
      <alignment horizontal="left" vertical="top" wrapText="1" indent="2"/>
    </xf>
    <xf numFmtId="164" fontId="5" fillId="0" borderId="0" xfId="0" applyNumberFormat="1" applyFont="1" applyAlignment="1">
      <alignment vertical="top" wrapText="1"/>
    </xf>
    <xf numFmtId="11" fontId="5" fillId="0" borderId="0" xfId="0" applyNumberFormat="1" applyFont="1" applyAlignment="1">
      <alignment vertical="top" wrapText="1"/>
    </xf>
    <xf numFmtId="3" fontId="2" fillId="0" borderId="0" xfId="4" applyNumberFormat="1" applyFill="1"/>
    <xf numFmtId="2" fontId="9" fillId="2" borderId="0" xfId="4" applyNumberFormat="1" applyFont="1" applyFill="1" applyAlignment="1">
      <alignment horizontal="center" wrapText="1"/>
    </xf>
    <xf numFmtId="166" fontId="5" fillId="0" borderId="0" xfId="0" applyNumberFormat="1" applyFont="1" applyAlignment="1">
      <alignment vertical="top" wrapText="1"/>
    </xf>
    <xf numFmtId="4" fontId="20" fillId="3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left" vertical="top"/>
    </xf>
    <xf numFmtId="4" fontId="16" fillId="2" borderId="0" xfId="0" applyNumberFormat="1" applyFont="1" applyFill="1" applyAlignment="1">
      <alignment vertical="top"/>
    </xf>
    <xf numFmtId="4" fontId="16" fillId="0" borderId="0" xfId="0" applyNumberFormat="1" applyFont="1" applyAlignment="1">
      <alignment vertical="top" wrapText="1"/>
    </xf>
    <xf numFmtId="4" fontId="4" fillId="2" borderId="0" xfId="0" applyNumberFormat="1" applyFont="1" applyFill="1" applyAlignment="1">
      <alignment vertical="top" wrapText="1"/>
    </xf>
    <xf numFmtId="0" fontId="19" fillId="0" borderId="0" xfId="0" applyFont="1" applyAlignment="1">
      <alignment vertical="top"/>
    </xf>
    <xf numFmtId="4" fontId="16" fillId="0" borderId="0" xfId="0" applyNumberFormat="1" applyFont="1" applyAlignment="1">
      <alignment horizontal="center" vertical="top" wrapText="1"/>
    </xf>
    <xf numFmtId="4" fontId="16" fillId="3" borderId="0" xfId="0" applyNumberFormat="1" applyFont="1" applyFill="1" applyAlignment="1">
      <alignment horizontal="left" vertical="top"/>
    </xf>
    <xf numFmtId="4" fontId="16" fillId="0" borderId="0" xfId="0" applyNumberFormat="1" applyFont="1" applyAlignment="1">
      <alignment horizontal="center" vertical="top"/>
    </xf>
    <xf numFmtId="4" fontId="16" fillId="3" borderId="0" xfId="0" applyNumberFormat="1" applyFont="1" applyFill="1" applyAlignment="1">
      <alignment horizontal="left" vertical="top" wrapText="1"/>
    </xf>
    <xf numFmtId="4" fontId="16" fillId="0" borderId="0" xfId="0" applyNumberFormat="1" applyFont="1" applyAlignment="1">
      <alignment horizontal="left" vertical="top" wrapText="1"/>
    </xf>
    <xf numFmtId="4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horizontal="left" vertical="top"/>
    </xf>
    <xf numFmtId="4" fontId="16" fillId="2" borderId="0" xfId="0" applyNumberFormat="1" applyFont="1" applyFill="1" applyAlignment="1">
      <alignment horizontal="left" vertical="top"/>
    </xf>
    <xf numFmtId="167" fontId="16" fillId="0" borderId="0" xfId="0" applyNumberFormat="1" applyFont="1" applyAlignment="1">
      <alignment horizontal="center" vertical="top" wrapText="1"/>
    </xf>
    <xf numFmtId="168" fontId="16" fillId="0" borderId="0" xfId="0" applyNumberFormat="1" applyFont="1" applyAlignment="1">
      <alignment horizontal="center" vertical="top" wrapText="1"/>
    </xf>
    <xf numFmtId="165" fontId="16" fillId="0" borderId="0" xfId="0" applyNumberFormat="1" applyFont="1" applyAlignment="1">
      <alignment horizontal="center" vertical="top" wrapText="1"/>
    </xf>
    <xf numFmtId="2" fontId="16" fillId="0" borderId="0" xfId="0" applyNumberFormat="1" applyFont="1" applyFill="1" applyAlignment="1">
      <alignment horizontal="center" vertical="top" wrapText="1"/>
    </xf>
    <xf numFmtId="0" fontId="8" fillId="0" borderId="0" xfId="0" applyFont="1" applyFill="1" applyAlignment="1">
      <alignment vertical="top" wrapText="1"/>
    </xf>
    <xf numFmtId="0" fontId="5" fillId="0" borderId="0" xfId="0" applyFont="1" applyFill="1" applyAlignment="1">
      <alignment horizontal="left" vertical="top"/>
    </xf>
    <xf numFmtId="0" fontId="5" fillId="0" borderId="0" xfId="0" applyFont="1" applyFill="1" applyAlignment="1">
      <alignment vertical="top"/>
    </xf>
    <xf numFmtId="0" fontId="5" fillId="0" borderId="0" xfId="0" applyFont="1" applyFill="1" applyAlignment="1">
      <alignment horizontal="center" vertical="top" wrapText="1"/>
    </xf>
    <xf numFmtId="2" fontId="5" fillId="0" borderId="0" xfId="0" applyNumberFormat="1" applyFont="1" applyFill="1" applyAlignment="1">
      <alignment vertical="top"/>
    </xf>
    <xf numFmtId="2" fontId="5" fillId="0" borderId="0" xfId="0" applyNumberFormat="1" applyFont="1" applyFill="1" applyAlignment="1">
      <alignment horizontal="center" vertical="top" wrapText="1"/>
    </xf>
    <xf numFmtId="1" fontId="5" fillId="0" borderId="0" xfId="0" applyNumberFormat="1" applyFont="1" applyFill="1" applyAlignment="1">
      <alignment vertical="top"/>
    </xf>
    <xf numFmtId="1" fontId="5" fillId="0" borderId="0" xfId="0" applyNumberFormat="1" applyFont="1" applyFill="1" applyAlignment="1">
      <alignment horizontal="center" vertical="top" wrapText="1"/>
    </xf>
    <xf numFmtId="11" fontId="5" fillId="0" borderId="0" xfId="0" applyNumberFormat="1" applyFont="1" applyFill="1" applyAlignment="1">
      <alignment vertical="top" wrapText="1"/>
    </xf>
    <xf numFmtId="0" fontId="8" fillId="0" borderId="0" xfId="0" applyFont="1" applyFill="1" applyAlignment="1">
      <alignment horizontal="left" vertical="top"/>
    </xf>
    <xf numFmtId="0" fontId="0" fillId="0" borderId="0" xfId="0" applyBorder="1" applyAlignment="1">
      <alignment vertical="top" wrapText="1"/>
    </xf>
    <xf numFmtId="0" fontId="0" fillId="0" borderId="0" xfId="0"/>
    <xf numFmtId="0" fontId="0" fillId="0" borderId="2" xfId="0" applyBorder="1" applyAlignment="1">
      <alignment vertical="top" wrapText="1"/>
    </xf>
    <xf numFmtId="0" fontId="16" fillId="0" borderId="0" xfId="5" applyFont="1" applyAlignment="1">
      <alignment horizontal="center" vertical="top" wrapText="1"/>
    </xf>
    <xf numFmtId="2" fontId="16" fillId="0" borderId="0" xfId="5" applyNumberFormat="1" applyFont="1" applyAlignment="1">
      <alignment horizontal="center" vertical="top" wrapText="1"/>
    </xf>
    <xf numFmtId="0" fontId="1" fillId="0" borderId="0" xfId="0" applyFont="1" applyBorder="1" applyAlignment="1">
      <alignment horizontal="right" vertical="top" wrapText="1"/>
    </xf>
    <xf numFmtId="11" fontId="1" fillId="0" borderId="0" xfId="0" applyNumberFormat="1" applyFont="1" applyBorder="1" applyAlignment="1">
      <alignment horizontal="right" vertical="top" wrapText="1"/>
    </xf>
    <xf numFmtId="164" fontId="23" fillId="0" borderId="0" xfId="11" applyNumberFormat="1" applyFont="1" applyBorder="1" applyAlignment="1">
      <alignment horizontal="center"/>
    </xf>
    <xf numFmtId="164" fontId="23" fillId="0" borderId="0" xfId="11" applyNumberFormat="1" applyFont="1" applyAlignment="1">
      <alignment horizontal="center"/>
    </xf>
    <xf numFmtId="4" fontId="4" fillId="3" borderId="0" xfId="0" applyNumberFormat="1" applyFont="1" applyFill="1" applyAlignment="1">
      <alignment horizontal="left" vertical="top" wrapText="1"/>
    </xf>
    <xf numFmtId="4" fontId="4" fillId="0" borderId="0" xfId="0" applyNumberFormat="1" applyFont="1" applyAlignment="1">
      <alignment vertical="top"/>
    </xf>
    <xf numFmtId="0" fontId="1" fillId="0" borderId="2" xfId="0" applyFont="1" applyBorder="1" applyAlignment="1">
      <alignment horizontal="right" vertical="top" wrapText="1"/>
    </xf>
    <xf numFmtId="11" fontId="1" fillId="0" borderId="2" xfId="0" applyNumberFormat="1" applyFont="1" applyBorder="1" applyAlignment="1">
      <alignment horizontal="right" vertical="top" wrapText="1"/>
    </xf>
    <xf numFmtId="1" fontId="5" fillId="0" borderId="0" xfId="0" applyNumberFormat="1" applyFont="1" applyAlignment="1">
      <alignment vertical="top" wrapText="1"/>
    </xf>
    <xf numFmtId="1" fontId="2" fillId="0" borderId="0" xfId="4" applyNumberFormat="1" applyFill="1"/>
    <xf numFmtId="0" fontId="4" fillId="2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13">
    <cellStyle name="Normal" xfId="0" builtinId="0"/>
    <cellStyle name="Normal 2" xfId="1"/>
    <cellStyle name="Normal 2 2" xfId="6"/>
    <cellStyle name="Normal 2 3" xfId="7"/>
    <cellStyle name="Normal 2 4" xfId="8"/>
    <cellStyle name="Normal 3" xfId="5"/>
    <cellStyle name="Normal 3 2" xfId="9"/>
    <cellStyle name="Normal 4 2" xfId="10"/>
    <cellStyle name="Normal 4 3" xfId="12"/>
    <cellStyle name="Normal 5" xfId="11"/>
    <cellStyle name="Normal_Loads-IP_New_SC" xfId="2"/>
    <cellStyle name="Normal_Schedules_Trans" xfId="3"/>
    <cellStyle name="Normal_ZoneSummary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1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34" Type="http://schemas.openxmlformats.org/officeDocument/2006/relationships/chartsheet" Target="chartsheets/sheet1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5.xml"/><Relationship Id="rId33" Type="http://schemas.openxmlformats.org/officeDocument/2006/relationships/chartsheet" Target="chartsheets/sheet1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hartsheet" Target="chartsheets/sheet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4.xml"/><Relationship Id="rId32" Type="http://schemas.openxmlformats.org/officeDocument/2006/relationships/chartsheet" Target="chartsheets/sheet11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3.xml"/><Relationship Id="rId28" Type="http://schemas.openxmlformats.org/officeDocument/2006/relationships/chartsheet" Target="chartsheets/sheet7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Relationship Id="rId27" Type="http://schemas.openxmlformats.org/officeDocument/2006/relationships/chartsheet" Target="chartsheets/sheet6.xml"/><Relationship Id="rId30" Type="http://schemas.openxmlformats.org/officeDocument/2006/relationships/chartsheet" Target="chartsheets/sheet9.xml"/><Relationship Id="rId35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4339622641509524E-2"/>
          <c:y val="4.2414355628058717E-2"/>
          <c:w val="0.8479467258601554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LocationSummary!$B$60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LocationSummary!$C$60:$R$60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1"/>
          <c:tx>
            <c:strRef>
              <c:f>LocationSummary!$B$61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LocationSummary!$C$61:$R$61</c:f>
              <c:numCache>
                <c:formatCode>#,##0.00</c:formatCode>
                <c:ptCount val="16"/>
                <c:pt idx="0">
                  <c:v>58944.444444444445</c:v>
                </c:pt>
                <c:pt idx="1">
                  <c:v>42158.333333333336</c:v>
                </c:pt>
                <c:pt idx="2">
                  <c:v>43894.444444444445</c:v>
                </c:pt>
                <c:pt idx="3">
                  <c:v>24036.111111111109</c:v>
                </c:pt>
                <c:pt idx="4">
                  <c:v>6119.4444444444443</c:v>
                </c:pt>
                <c:pt idx="5">
                  <c:v>31463.888888888891</c:v>
                </c:pt>
                <c:pt idx="6">
                  <c:v>1541.6666666666667</c:v>
                </c:pt>
                <c:pt idx="7">
                  <c:v>17755.555555555555</c:v>
                </c:pt>
                <c:pt idx="8">
                  <c:v>12988.888888888889</c:v>
                </c:pt>
                <c:pt idx="9">
                  <c:v>2427.7777777777778</c:v>
                </c:pt>
                <c:pt idx="10">
                  <c:v>11572.222222222223</c:v>
                </c:pt>
                <c:pt idx="11">
                  <c:v>7650</c:v>
                </c:pt>
                <c:pt idx="12">
                  <c:v>10166.666666666666</c:v>
                </c:pt>
                <c:pt idx="13">
                  <c:v>4122.2222222222226</c:v>
                </c:pt>
                <c:pt idx="14">
                  <c:v>3505.5555555555557</c:v>
                </c:pt>
                <c:pt idx="15">
                  <c:v>1283.3333333333333</c:v>
                </c:pt>
              </c:numCache>
            </c:numRef>
          </c:val>
        </c:ser>
        <c:ser>
          <c:idx val="6"/>
          <c:order val="2"/>
          <c:tx>
            <c:strRef>
              <c:f>LocationSummary!$B$62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LocationSummary!$C$62:$R$62</c:f>
              <c:numCache>
                <c:formatCode>#,##0.00</c:formatCode>
                <c:ptCount val="16"/>
                <c:pt idx="0">
                  <c:v>47966.666666666664</c:v>
                </c:pt>
                <c:pt idx="1">
                  <c:v>47966.666666666664</c:v>
                </c:pt>
                <c:pt idx="2">
                  <c:v>47966.666666666664</c:v>
                </c:pt>
                <c:pt idx="3">
                  <c:v>47966.666666666664</c:v>
                </c:pt>
                <c:pt idx="4">
                  <c:v>47966.666666666664</c:v>
                </c:pt>
                <c:pt idx="5">
                  <c:v>47966.666666666664</c:v>
                </c:pt>
                <c:pt idx="6">
                  <c:v>47966.666666666664</c:v>
                </c:pt>
                <c:pt idx="7">
                  <c:v>47966.666666666664</c:v>
                </c:pt>
                <c:pt idx="8">
                  <c:v>47966.666666666664</c:v>
                </c:pt>
                <c:pt idx="9">
                  <c:v>47966.666666666664</c:v>
                </c:pt>
                <c:pt idx="10">
                  <c:v>47966.666666666664</c:v>
                </c:pt>
                <c:pt idx="11">
                  <c:v>47966.666666666664</c:v>
                </c:pt>
                <c:pt idx="12">
                  <c:v>47966.666666666664</c:v>
                </c:pt>
                <c:pt idx="13">
                  <c:v>47966.666666666664</c:v>
                </c:pt>
                <c:pt idx="14">
                  <c:v>47966.666666666664</c:v>
                </c:pt>
                <c:pt idx="15">
                  <c:v>47966.666666666664</c:v>
                </c:pt>
              </c:numCache>
            </c:numRef>
          </c:val>
        </c:ser>
        <c:ser>
          <c:idx val="7"/>
          <c:order val="3"/>
          <c:tx>
            <c:strRef>
              <c:f>LocationSummary!$B$63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LocationSummary!$C$63:$R$63</c:f>
              <c:numCache>
                <c:formatCode>#,##0.00</c:formatCode>
                <c:ptCount val="16"/>
                <c:pt idx="0">
                  <c:v>4983.333333333333</c:v>
                </c:pt>
                <c:pt idx="1">
                  <c:v>4975</c:v>
                </c:pt>
                <c:pt idx="2">
                  <c:v>4975</c:v>
                </c:pt>
                <c:pt idx="3">
                  <c:v>4983.333333333333</c:v>
                </c:pt>
                <c:pt idx="4">
                  <c:v>4980.5555555555557</c:v>
                </c:pt>
                <c:pt idx="5">
                  <c:v>4977.7777777777774</c:v>
                </c:pt>
                <c:pt idx="6">
                  <c:v>4972.2222222222226</c:v>
                </c:pt>
                <c:pt idx="7">
                  <c:v>4977.7777777777774</c:v>
                </c:pt>
                <c:pt idx="8">
                  <c:v>4975</c:v>
                </c:pt>
                <c:pt idx="9">
                  <c:v>4969.4444444444443</c:v>
                </c:pt>
                <c:pt idx="10">
                  <c:v>4969.4444444444443</c:v>
                </c:pt>
                <c:pt idx="11">
                  <c:v>4969.4444444444443</c:v>
                </c:pt>
                <c:pt idx="12">
                  <c:v>4975</c:v>
                </c:pt>
                <c:pt idx="13">
                  <c:v>4966.666666666667</c:v>
                </c:pt>
                <c:pt idx="14">
                  <c:v>4966.666666666667</c:v>
                </c:pt>
                <c:pt idx="15">
                  <c:v>4936.1111111111113</c:v>
                </c:pt>
              </c:numCache>
            </c:numRef>
          </c:val>
        </c:ser>
        <c:ser>
          <c:idx val="3"/>
          <c:order val="4"/>
          <c:tx>
            <c:strRef>
              <c:f>LocationSummary!$B$64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LocationSummary!$C$64:$R$64</c:f>
              <c:numCache>
                <c:formatCode>#,##0.00</c:formatCode>
                <c:ptCount val="16"/>
                <c:pt idx="0">
                  <c:v>113711.11111111111</c:v>
                </c:pt>
                <c:pt idx="1">
                  <c:v>113711.11111111111</c:v>
                </c:pt>
                <c:pt idx="2">
                  <c:v>113711.11111111111</c:v>
                </c:pt>
                <c:pt idx="3">
                  <c:v>113711.11111111111</c:v>
                </c:pt>
                <c:pt idx="4">
                  <c:v>113711.11111111111</c:v>
                </c:pt>
                <c:pt idx="5">
                  <c:v>113711.11111111111</c:v>
                </c:pt>
                <c:pt idx="6">
                  <c:v>113711.11111111111</c:v>
                </c:pt>
                <c:pt idx="7">
                  <c:v>113711.11111111111</c:v>
                </c:pt>
                <c:pt idx="8">
                  <c:v>113711.11111111111</c:v>
                </c:pt>
                <c:pt idx="9">
                  <c:v>113711.11111111111</c:v>
                </c:pt>
                <c:pt idx="10">
                  <c:v>113711.11111111111</c:v>
                </c:pt>
                <c:pt idx="11">
                  <c:v>113711.11111111111</c:v>
                </c:pt>
                <c:pt idx="12">
                  <c:v>113711.11111111111</c:v>
                </c:pt>
                <c:pt idx="13">
                  <c:v>113711.11111111111</c:v>
                </c:pt>
                <c:pt idx="14">
                  <c:v>113711.11111111111</c:v>
                </c:pt>
                <c:pt idx="15">
                  <c:v>113711.11111111111</c:v>
                </c:pt>
              </c:numCache>
            </c:numRef>
          </c:val>
        </c:ser>
        <c:ser>
          <c:idx val="0"/>
          <c:order val="5"/>
          <c:tx>
            <c:strRef>
              <c:f>LocationSummary!$B$65</c:f>
              <c:strCache>
                <c:ptCount val="1"/>
                <c:pt idx="0">
                  <c:v>Exterior Equipment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LocationSummary!$C$65:$R$65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6"/>
          <c:tx>
            <c:strRef>
              <c:f>LocationSummary!$B$66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LocationSummary!$C$66:$R$66</c:f>
              <c:numCache>
                <c:formatCode>#,##0.00</c:formatCode>
                <c:ptCount val="16"/>
                <c:pt idx="0">
                  <c:v>19961.111111111109</c:v>
                </c:pt>
                <c:pt idx="1">
                  <c:v>20572.222222222223</c:v>
                </c:pt>
                <c:pt idx="2">
                  <c:v>20983.333333333332</c:v>
                </c:pt>
                <c:pt idx="3">
                  <c:v>21100</c:v>
                </c:pt>
                <c:pt idx="4">
                  <c:v>19208.333333333332</c:v>
                </c:pt>
                <c:pt idx="5">
                  <c:v>20961.111111111109</c:v>
                </c:pt>
                <c:pt idx="6">
                  <c:v>18661.111111111109</c:v>
                </c:pt>
                <c:pt idx="7">
                  <c:v>20633.333333333332</c:v>
                </c:pt>
                <c:pt idx="8">
                  <c:v>21041.666666666668</c:v>
                </c:pt>
                <c:pt idx="9">
                  <c:v>19716.666666666668</c:v>
                </c:pt>
                <c:pt idx="10">
                  <c:v>20411.111111111109</c:v>
                </c:pt>
                <c:pt idx="11">
                  <c:v>21286.111111111109</c:v>
                </c:pt>
                <c:pt idx="12">
                  <c:v>20986.111111111109</c:v>
                </c:pt>
                <c:pt idx="13">
                  <c:v>21666.666666666668</c:v>
                </c:pt>
                <c:pt idx="14">
                  <c:v>20858.333333333332</c:v>
                </c:pt>
                <c:pt idx="15">
                  <c:v>26544.444444444445</c:v>
                </c:pt>
              </c:numCache>
            </c:numRef>
          </c:val>
        </c:ser>
        <c:ser>
          <c:idx val="5"/>
          <c:order val="7"/>
          <c:tx>
            <c:strRef>
              <c:f>LocationSummary!$B$72</c:f>
              <c:strCache>
                <c:ptCount val="1"/>
                <c:pt idx="0">
                  <c:v>Refrigeration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LocationSummary!$C$72:$R$72</c:f>
              <c:numCache>
                <c:formatCode>#,##0.00</c:formatCode>
                <c:ptCount val="16"/>
                <c:pt idx="0">
                  <c:v>19116.666666666668</c:v>
                </c:pt>
                <c:pt idx="1">
                  <c:v>18216.666666666668</c:v>
                </c:pt>
                <c:pt idx="2">
                  <c:v>18130.555555555555</c:v>
                </c:pt>
                <c:pt idx="3">
                  <c:v>17338.888888888891</c:v>
                </c:pt>
                <c:pt idx="4">
                  <c:v>17400</c:v>
                </c:pt>
                <c:pt idx="5">
                  <c:v>17508.333333333332</c:v>
                </c:pt>
                <c:pt idx="6">
                  <c:v>16569.444444444445</c:v>
                </c:pt>
                <c:pt idx="7">
                  <c:v>16772.222222222223</c:v>
                </c:pt>
                <c:pt idx="8">
                  <c:v>16680.555555555555</c:v>
                </c:pt>
                <c:pt idx="9">
                  <c:v>16216.666666666666</c:v>
                </c:pt>
                <c:pt idx="10">
                  <c:v>16397.222222222223</c:v>
                </c:pt>
                <c:pt idx="11">
                  <c:v>16238.888888888889</c:v>
                </c:pt>
                <c:pt idx="12">
                  <c:v>16241.666666666666</c:v>
                </c:pt>
                <c:pt idx="13">
                  <c:v>15877.777777777777</c:v>
                </c:pt>
                <c:pt idx="14">
                  <c:v>15644.444444444445</c:v>
                </c:pt>
                <c:pt idx="15">
                  <c:v>15302.777777777777</c:v>
                </c:pt>
              </c:numCache>
            </c:numRef>
          </c:val>
        </c:ser>
        <c:overlap val="100"/>
        <c:axId val="99984128"/>
        <c:axId val="99985664"/>
      </c:barChart>
      <c:catAx>
        <c:axId val="9998412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985664"/>
        <c:crosses val="autoZero"/>
        <c:auto val="1"/>
        <c:lblAlgn val="ctr"/>
        <c:lblOffset val="50"/>
        <c:tickLblSkip val="1"/>
        <c:tickMarkSkip val="1"/>
      </c:catAx>
      <c:valAx>
        <c:axId val="999856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288743882544861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98412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737328893821648"/>
          <c:y val="5.4377379010331968E-4"/>
          <c:w val="0.23862375138734704"/>
          <c:h val="0.2153344208809150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Dining Heating Set Point Schedules</a:t>
            </a:r>
          </a:p>
        </c:rich>
      </c:tx>
      <c:layout>
        <c:manualLayout>
          <c:xMode val="edge"/>
          <c:yMode val="edge"/>
          <c:x val="0.31520532741398444"/>
          <c:y val="1.957585644371959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2130965593785243E-2"/>
          <c:y val="9.6247960848287226E-2"/>
          <c:w val="0.9045504994450605"/>
          <c:h val="0.77650897226754223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Schedules!$E$40:$AB$40</c:f>
              <c:numCache>
                <c:formatCode>General</c:formatCode>
                <c:ptCount val="24"/>
                <c:pt idx="0">
                  <c:v>21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ser>
          <c:idx val="1"/>
          <c:order val="1"/>
          <c:tx>
            <c:v>Saturday</c:v>
          </c:tx>
          <c:val>
            <c:numRef>
              <c:f>Schedules!$E$43:$AB$43</c:f>
              <c:numCache>
                <c:formatCode>General</c:formatCode>
                <c:ptCount val="24"/>
                <c:pt idx="0">
                  <c:v>21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ser>
          <c:idx val="2"/>
          <c:order val="2"/>
          <c:tx>
            <c:v>Sunday</c:v>
          </c:tx>
          <c:val>
            <c:numRef>
              <c:f>Schedules!$E$44:$AB$44</c:f>
              <c:numCache>
                <c:formatCode>General</c:formatCode>
                <c:ptCount val="24"/>
                <c:pt idx="0">
                  <c:v>21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axId val="101104256"/>
        <c:axId val="101114624"/>
      </c:barChart>
      <c:catAx>
        <c:axId val="101104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610432852386233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114624"/>
        <c:crosses val="autoZero"/>
        <c:auto val="1"/>
        <c:lblAlgn val="ctr"/>
        <c:lblOffset val="100"/>
        <c:tickLblSkip val="1"/>
        <c:tickMarkSkip val="1"/>
      </c:catAx>
      <c:valAx>
        <c:axId val="101114624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10425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4350721420643732E-2"/>
          <c:y val="1.468189233278956E-2"/>
          <c:w val="0.14681022252906603"/>
          <c:h val="0.1242943571694647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Dining Cooling Set Point Schedules</a:t>
            </a:r>
          </a:p>
        </c:rich>
      </c:tx>
      <c:layout>
        <c:manualLayout>
          <c:xMode val="edge"/>
          <c:yMode val="edge"/>
          <c:x val="0.31409544950055496"/>
          <c:y val="1.957585644371959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2130965593785243E-2"/>
          <c:y val="9.6247960848287226E-2"/>
          <c:w val="0.9045504994450605"/>
          <c:h val="0.77650897226754223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Schedules!$E$45:$AB$45</c:f>
              <c:numCache>
                <c:formatCode>General</c:formatCode>
                <c:ptCount val="24"/>
                <c:pt idx="0">
                  <c:v>24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</c:ser>
        <c:ser>
          <c:idx val="1"/>
          <c:order val="1"/>
          <c:tx>
            <c:v>Saturday</c:v>
          </c:tx>
          <c:val>
            <c:numRef>
              <c:f>Schedules!$E$46:$AB$46</c:f>
              <c:numCache>
                <c:formatCode>General</c:formatCode>
                <c:ptCount val="24"/>
                <c:pt idx="0">
                  <c:v>24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</c:ser>
        <c:ser>
          <c:idx val="2"/>
          <c:order val="2"/>
          <c:tx>
            <c:v>Sunday</c:v>
          </c:tx>
          <c:val>
            <c:numRef>
              <c:f>Schedules!$E$48:$AB$48</c:f>
              <c:numCache>
                <c:formatCode>General</c:formatCode>
                <c:ptCount val="24"/>
                <c:pt idx="0">
                  <c:v>24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</c:ser>
        <c:axId val="101157504"/>
        <c:axId val="101167872"/>
      </c:barChart>
      <c:catAx>
        <c:axId val="101157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610432852386233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167872"/>
        <c:crosses val="autoZero"/>
        <c:auto val="1"/>
        <c:lblAlgn val="ctr"/>
        <c:lblOffset val="100"/>
        <c:tickLblSkip val="1"/>
        <c:tickMarkSkip val="1"/>
      </c:catAx>
      <c:valAx>
        <c:axId val="101167872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15750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590455049944565"/>
          <c:y val="0.13376835236541756"/>
          <c:w val="0.18557450019080579"/>
          <c:h val="0.1242943571694647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Kitchen Heating Set Point Schedules</a:t>
            </a:r>
          </a:p>
        </c:rich>
      </c:tx>
      <c:layout>
        <c:manualLayout>
          <c:xMode val="edge"/>
          <c:yMode val="edge"/>
          <c:x val="0.30965593784683687"/>
          <c:y val="1.957585644371959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2130965593785243E-2"/>
          <c:y val="9.6247960848287226E-2"/>
          <c:w val="0.9045504994450605"/>
          <c:h val="0.77650897226754223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Schedules!$E$49:$AB$49</c:f>
              <c:numCache>
                <c:formatCode>General</c:formatCode>
                <c:ptCount val="24"/>
                <c:pt idx="0">
                  <c:v>19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</c:numCache>
            </c:numRef>
          </c:val>
        </c:ser>
        <c:ser>
          <c:idx val="1"/>
          <c:order val="1"/>
          <c:tx>
            <c:v>Saturday</c:v>
          </c:tx>
          <c:val>
            <c:numRef>
              <c:f>Schedules!$E$52:$AB$52</c:f>
              <c:numCache>
                <c:formatCode>General</c:formatCode>
                <c:ptCount val="24"/>
                <c:pt idx="0">
                  <c:v>19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</c:numCache>
            </c:numRef>
          </c:val>
        </c:ser>
        <c:ser>
          <c:idx val="2"/>
          <c:order val="2"/>
          <c:tx>
            <c:v>Sunday</c:v>
          </c:tx>
          <c:val>
            <c:numRef>
              <c:f>Schedules!$E$53:$AB$53</c:f>
              <c:numCache>
                <c:formatCode>General</c:formatCode>
                <c:ptCount val="24"/>
                <c:pt idx="0">
                  <c:v>19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</c:numCache>
            </c:numRef>
          </c:val>
        </c:ser>
        <c:axId val="101366784"/>
        <c:axId val="101381248"/>
      </c:barChart>
      <c:catAx>
        <c:axId val="101366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610432852386233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81248"/>
        <c:crosses val="autoZero"/>
        <c:auto val="1"/>
        <c:lblAlgn val="ctr"/>
        <c:lblOffset val="100"/>
        <c:tickLblSkip val="1"/>
        <c:tickMarkSkip val="1"/>
      </c:catAx>
      <c:valAx>
        <c:axId val="101381248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6678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1009988901220862E-2"/>
          <c:y val="3.2626427406199357E-3"/>
          <c:w val="0.14681022252906603"/>
          <c:h val="0.1242943571694647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Kitchen Cooling Set Point Schedules</a:t>
            </a:r>
          </a:p>
        </c:rich>
      </c:tx>
      <c:layout>
        <c:manualLayout>
          <c:xMode val="edge"/>
          <c:yMode val="edge"/>
          <c:x val="0.30854605993340983"/>
          <c:y val="1.957585644371959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2130965593785243E-2"/>
          <c:y val="9.6247960848287226E-2"/>
          <c:w val="0.9045504994450605"/>
          <c:h val="0.77650897226754223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Schedules!$E$54:$AB$54</c:f>
              <c:numCache>
                <c:formatCode>General</c:formatCode>
                <c:ptCount val="24"/>
                <c:pt idx="0">
                  <c:v>26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Schedules!$E$55:$AB$55</c:f>
              <c:numCache>
                <c:formatCode>General</c:formatCode>
                <c:ptCount val="24"/>
                <c:pt idx="0">
                  <c:v>26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</c:ser>
        <c:ser>
          <c:idx val="2"/>
          <c:order val="2"/>
          <c:tx>
            <c:v>Sunday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Schedules!$E$57:$AB$57</c:f>
              <c:numCache>
                <c:formatCode>General</c:formatCode>
                <c:ptCount val="24"/>
                <c:pt idx="0">
                  <c:v>26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</c:ser>
        <c:axId val="101354496"/>
        <c:axId val="101467264"/>
      </c:barChart>
      <c:catAx>
        <c:axId val="101354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610432852386233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467264"/>
        <c:crosses val="autoZero"/>
        <c:auto val="1"/>
        <c:lblAlgn val="ctr"/>
        <c:lblOffset val="100"/>
        <c:tickLblSkip val="1"/>
        <c:tickMarkSkip val="1"/>
      </c:catAx>
      <c:valAx>
        <c:axId val="101467264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5449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034406215316879"/>
          <c:y val="2.77324632952692E-2"/>
          <c:w val="0.26193118756936606"/>
          <c:h val="0.114192495921696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LocationSummary!$B$76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LocationSummary!$C$76:$R$76</c:f>
              <c:numCache>
                <c:formatCode>#,##0.00</c:formatCode>
                <c:ptCount val="16"/>
                <c:pt idx="0">
                  <c:v>3960</c:v>
                </c:pt>
                <c:pt idx="1">
                  <c:v>100390</c:v>
                </c:pt>
                <c:pt idx="2">
                  <c:v>61470</c:v>
                </c:pt>
                <c:pt idx="3">
                  <c:v>208720</c:v>
                </c:pt>
                <c:pt idx="4">
                  <c:v>36160</c:v>
                </c:pt>
                <c:pt idx="5">
                  <c:v>118340</c:v>
                </c:pt>
                <c:pt idx="6">
                  <c:v>134520</c:v>
                </c:pt>
                <c:pt idx="7">
                  <c:v>394820</c:v>
                </c:pt>
                <c:pt idx="8">
                  <c:v>254690</c:v>
                </c:pt>
                <c:pt idx="9">
                  <c:v>314770</c:v>
                </c:pt>
                <c:pt idx="10">
                  <c:v>552910</c:v>
                </c:pt>
                <c:pt idx="11">
                  <c:v>388460</c:v>
                </c:pt>
                <c:pt idx="12">
                  <c:v>736570</c:v>
                </c:pt>
                <c:pt idx="13">
                  <c:v>575270</c:v>
                </c:pt>
                <c:pt idx="14">
                  <c:v>924830</c:v>
                </c:pt>
                <c:pt idx="15">
                  <c:v>1519640</c:v>
                </c:pt>
              </c:numCache>
            </c:numRef>
          </c:val>
        </c:ser>
        <c:ser>
          <c:idx val="4"/>
          <c:order val="1"/>
          <c:tx>
            <c:strRef>
              <c:f>LocationSummary!$B$80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LocationSummary!$C$80:$R$80</c:f>
              <c:numCache>
                <c:formatCode>#,##0.00</c:formatCode>
                <c:ptCount val="16"/>
                <c:pt idx="0">
                  <c:v>563910</c:v>
                </c:pt>
                <c:pt idx="1">
                  <c:v>563910</c:v>
                </c:pt>
                <c:pt idx="2">
                  <c:v>563910</c:v>
                </c:pt>
                <c:pt idx="3">
                  <c:v>563910</c:v>
                </c:pt>
                <c:pt idx="4">
                  <c:v>563910</c:v>
                </c:pt>
                <c:pt idx="5">
                  <c:v>563910</c:v>
                </c:pt>
                <c:pt idx="6">
                  <c:v>563910</c:v>
                </c:pt>
                <c:pt idx="7">
                  <c:v>563910</c:v>
                </c:pt>
                <c:pt idx="8">
                  <c:v>563910</c:v>
                </c:pt>
                <c:pt idx="9">
                  <c:v>563910</c:v>
                </c:pt>
                <c:pt idx="10">
                  <c:v>563910</c:v>
                </c:pt>
                <c:pt idx="11">
                  <c:v>563910</c:v>
                </c:pt>
                <c:pt idx="12">
                  <c:v>563910</c:v>
                </c:pt>
                <c:pt idx="13">
                  <c:v>563910</c:v>
                </c:pt>
                <c:pt idx="14">
                  <c:v>563910</c:v>
                </c:pt>
                <c:pt idx="15">
                  <c:v>563910</c:v>
                </c:pt>
              </c:numCache>
            </c:numRef>
          </c:val>
        </c:ser>
        <c:ser>
          <c:idx val="6"/>
          <c:order val="2"/>
          <c:tx>
            <c:strRef>
              <c:f>LocationSummary!$B$87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LocationSummary!$C$87:$R$87</c:f>
              <c:numCache>
                <c:formatCode>#,##0.00</c:formatCode>
                <c:ptCount val="16"/>
                <c:pt idx="0">
                  <c:v>42620</c:v>
                </c:pt>
                <c:pt idx="1">
                  <c:v>51960</c:v>
                </c:pt>
                <c:pt idx="2">
                  <c:v>46590</c:v>
                </c:pt>
                <c:pt idx="3">
                  <c:v>60970</c:v>
                </c:pt>
                <c:pt idx="4">
                  <c:v>59220</c:v>
                </c:pt>
                <c:pt idx="5">
                  <c:v>53060</c:v>
                </c:pt>
                <c:pt idx="6">
                  <c:v>66930</c:v>
                </c:pt>
                <c:pt idx="7">
                  <c:v>68050</c:v>
                </c:pt>
                <c:pt idx="8">
                  <c:v>66700</c:v>
                </c:pt>
                <c:pt idx="9">
                  <c:v>71730</c:v>
                </c:pt>
                <c:pt idx="10">
                  <c:v>74260</c:v>
                </c:pt>
                <c:pt idx="11">
                  <c:v>73940</c:v>
                </c:pt>
                <c:pt idx="12">
                  <c:v>79630</c:v>
                </c:pt>
                <c:pt idx="13">
                  <c:v>80600</c:v>
                </c:pt>
                <c:pt idx="14">
                  <c:v>88480</c:v>
                </c:pt>
                <c:pt idx="15">
                  <c:v>99200</c:v>
                </c:pt>
              </c:numCache>
            </c:numRef>
          </c:val>
        </c:ser>
        <c:overlap val="100"/>
        <c:axId val="100008320"/>
        <c:axId val="100009856"/>
      </c:barChart>
      <c:catAx>
        <c:axId val="10000832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009856"/>
        <c:crosses val="autoZero"/>
        <c:auto val="1"/>
        <c:lblAlgn val="ctr"/>
        <c:lblOffset val="50"/>
        <c:tickLblSkip val="1"/>
        <c:tickMarkSkip val="1"/>
      </c:catAx>
      <c:valAx>
        <c:axId val="1000098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769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008320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34665186829525"/>
          <c:y val="5.0570962479608475E-2"/>
          <c:w val="0.24306326304106757"/>
          <c:h val="0.2022838499184350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430632630410655"/>
          <c:y val="0.11419249592169672"/>
          <c:w val="0.85053644099149051"/>
          <c:h val="0.69268577153793798"/>
        </c:manualLayout>
      </c:layout>
      <c:barChart>
        <c:barDir val="col"/>
        <c:grouping val="stacked"/>
        <c:ser>
          <c:idx val="8"/>
          <c:order val="0"/>
          <c:tx>
            <c:strRef>
              <c:f>LocationSummary!$B$127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LocationSummary!$C$127:$R$127</c:f>
              <c:numCache>
                <c:formatCode>0.00</c:formatCode>
                <c:ptCount val="16"/>
                <c:pt idx="0">
                  <c:v>913.31669105621074</c:v>
                </c:pt>
                <c:pt idx="1">
                  <c:v>653.2237238529741</c:v>
                </c:pt>
                <c:pt idx="2">
                  <c:v>680.12395627098215</c:v>
                </c:pt>
                <c:pt idx="3">
                  <c:v>372.42833778083843</c:v>
                </c:pt>
                <c:pt idx="4">
                  <c:v>94.817939226994923</c:v>
                </c:pt>
                <c:pt idx="5">
                  <c:v>487.51829215804423</c:v>
                </c:pt>
                <c:pt idx="6">
                  <c:v>23.887406387191184</c:v>
                </c:pt>
                <c:pt idx="7">
                  <c:v>275.11405698545235</c:v>
                </c:pt>
                <c:pt idx="8">
                  <c:v>201.25677885856933</c:v>
                </c:pt>
                <c:pt idx="9">
                  <c:v>37.617285013342517</c:v>
                </c:pt>
                <c:pt idx="10">
                  <c:v>179.30618920547474</c:v>
                </c:pt>
                <c:pt idx="11">
                  <c:v>118.53318412671085</c:v>
                </c:pt>
                <c:pt idx="12">
                  <c:v>157.52776103985539</c:v>
                </c:pt>
                <c:pt idx="13">
                  <c:v>63.871911853318409</c:v>
                </c:pt>
                <c:pt idx="14">
                  <c:v>54.316949298441941</c:v>
                </c:pt>
                <c:pt idx="15">
                  <c:v>19.884651803391581</c:v>
                </c:pt>
              </c:numCache>
            </c:numRef>
          </c:val>
        </c:ser>
        <c:ser>
          <c:idx val="3"/>
          <c:order val="1"/>
          <c:tx>
            <c:strRef>
              <c:f>LocationSummary!$B$128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LocationSummary!$C$128:$R$128</c:f>
              <c:numCache>
                <c:formatCode>0.00</c:formatCode>
                <c:ptCount val="16"/>
                <c:pt idx="0">
                  <c:v>743.22114143066199</c:v>
                </c:pt>
                <c:pt idx="1">
                  <c:v>743.22114143066199</c:v>
                </c:pt>
                <c:pt idx="2">
                  <c:v>743.22114143066199</c:v>
                </c:pt>
                <c:pt idx="3">
                  <c:v>743.22114143066199</c:v>
                </c:pt>
                <c:pt idx="4">
                  <c:v>743.22114143066199</c:v>
                </c:pt>
                <c:pt idx="5">
                  <c:v>743.22114143066199</c:v>
                </c:pt>
                <c:pt idx="6">
                  <c:v>743.22114143066199</c:v>
                </c:pt>
                <c:pt idx="7">
                  <c:v>743.22114143066199</c:v>
                </c:pt>
                <c:pt idx="8">
                  <c:v>743.22114143066199</c:v>
                </c:pt>
                <c:pt idx="9">
                  <c:v>743.22114143066199</c:v>
                </c:pt>
                <c:pt idx="10">
                  <c:v>743.22114143066199</c:v>
                </c:pt>
                <c:pt idx="11">
                  <c:v>743.22114143066199</c:v>
                </c:pt>
                <c:pt idx="12">
                  <c:v>743.22114143066199</c:v>
                </c:pt>
                <c:pt idx="13">
                  <c:v>743.22114143066199</c:v>
                </c:pt>
                <c:pt idx="14">
                  <c:v>743.22114143066199</c:v>
                </c:pt>
                <c:pt idx="15">
                  <c:v>743.22114143066199</c:v>
                </c:pt>
              </c:numCache>
            </c:numRef>
          </c:val>
        </c:ser>
        <c:ser>
          <c:idx val="1"/>
          <c:order val="2"/>
          <c:tx>
            <c:strRef>
              <c:f>LocationSummary!$B$129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LocationSummary!$C$129:$R$129</c:f>
              <c:numCache>
                <c:formatCode>0.00</c:formatCode>
                <c:ptCount val="16"/>
                <c:pt idx="0">
                  <c:v>77.214427132650428</c:v>
                </c:pt>
                <c:pt idx="1">
                  <c:v>77.08530601704399</c:v>
                </c:pt>
                <c:pt idx="2">
                  <c:v>77.08530601704399</c:v>
                </c:pt>
                <c:pt idx="3">
                  <c:v>77.214427132650428</c:v>
                </c:pt>
                <c:pt idx="4">
                  <c:v>77.171386760781616</c:v>
                </c:pt>
                <c:pt idx="5">
                  <c:v>77.128346388912803</c:v>
                </c:pt>
                <c:pt idx="6">
                  <c:v>77.042265645175178</c:v>
                </c:pt>
                <c:pt idx="7">
                  <c:v>77.128346388912803</c:v>
                </c:pt>
                <c:pt idx="8">
                  <c:v>77.08530601704399</c:v>
                </c:pt>
                <c:pt idx="9">
                  <c:v>76.999225273306365</c:v>
                </c:pt>
                <c:pt idx="10">
                  <c:v>76.999225273306365</c:v>
                </c:pt>
                <c:pt idx="11">
                  <c:v>76.999225273306365</c:v>
                </c:pt>
                <c:pt idx="12">
                  <c:v>77.08530601704399</c:v>
                </c:pt>
                <c:pt idx="13">
                  <c:v>76.956184901437553</c:v>
                </c:pt>
                <c:pt idx="14">
                  <c:v>76.956184901437553</c:v>
                </c:pt>
                <c:pt idx="15">
                  <c:v>76.4827408108806</c:v>
                </c:pt>
              </c:numCache>
            </c:numRef>
          </c:val>
        </c:ser>
        <c:ser>
          <c:idx val="7"/>
          <c:order val="3"/>
          <c:tx>
            <c:strRef>
              <c:f>LocationSummary!$B$130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LocationSummary!$C$130:$R$130</c:f>
              <c:numCache>
                <c:formatCode>0.00</c:formatCode>
                <c:ptCount val="16"/>
                <c:pt idx="0">
                  <c:v>1761.9006628217267</c:v>
                </c:pt>
                <c:pt idx="1">
                  <c:v>1761.9006628217267</c:v>
                </c:pt>
                <c:pt idx="2">
                  <c:v>1761.9006628217267</c:v>
                </c:pt>
                <c:pt idx="3">
                  <c:v>1761.9006628217267</c:v>
                </c:pt>
                <c:pt idx="4">
                  <c:v>1761.9006628217267</c:v>
                </c:pt>
                <c:pt idx="5">
                  <c:v>1761.9006628217267</c:v>
                </c:pt>
                <c:pt idx="6">
                  <c:v>1761.9006628217267</c:v>
                </c:pt>
                <c:pt idx="7">
                  <c:v>1761.9006628217267</c:v>
                </c:pt>
                <c:pt idx="8">
                  <c:v>1761.9006628217267</c:v>
                </c:pt>
                <c:pt idx="9">
                  <c:v>1761.9006628217267</c:v>
                </c:pt>
                <c:pt idx="10">
                  <c:v>1761.9006628217267</c:v>
                </c:pt>
                <c:pt idx="11">
                  <c:v>1761.9006628217267</c:v>
                </c:pt>
                <c:pt idx="12">
                  <c:v>1761.9006628217267</c:v>
                </c:pt>
                <c:pt idx="13">
                  <c:v>1761.9006628217267</c:v>
                </c:pt>
                <c:pt idx="14">
                  <c:v>1761.9006628217267</c:v>
                </c:pt>
                <c:pt idx="15">
                  <c:v>1761.9006628217267</c:v>
                </c:pt>
              </c:numCache>
            </c:numRef>
          </c:val>
        </c:ser>
        <c:ser>
          <c:idx val="6"/>
          <c:order val="4"/>
          <c:tx>
            <c:strRef>
              <c:f>LocationSummary!$B$132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LocationSummary!$C$132:$R$132</c:f>
              <c:numCache>
                <c:formatCode>0.00</c:formatCode>
                <c:ptCount val="16"/>
                <c:pt idx="0">
                  <c:v>309.28811224928984</c:v>
                </c:pt>
                <c:pt idx="1">
                  <c:v>318.75699406042867</c:v>
                </c:pt>
                <c:pt idx="2">
                  <c:v>325.12696909701299</c:v>
                </c:pt>
                <c:pt idx="3">
                  <c:v>326.93466471550312</c:v>
                </c:pt>
                <c:pt idx="4">
                  <c:v>297.62417147284151</c:v>
                </c:pt>
                <c:pt idx="5">
                  <c:v>324.78264612206249</c:v>
                </c:pt>
                <c:pt idx="6">
                  <c:v>289.14521821468537</c:v>
                </c:pt>
                <c:pt idx="7">
                  <c:v>319.70388224154254</c:v>
                </c:pt>
                <c:pt idx="8">
                  <c:v>326.03081690625805</c:v>
                </c:pt>
                <c:pt idx="9">
                  <c:v>305.50055952483427</c:v>
                </c:pt>
                <c:pt idx="10">
                  <c:v>316.26065249203754</c:v>
                </c:pt>
                <c:pt idx="11">
                  <c:v>329.81836963071362</c:v>
                </c:pt>
                <c:pt idx="12">
                  <c:v>325.1700094688818</c:v>
                </c:pt>
                <c:pt idx="13">
                  <c:v>335.714900576741</c:v>
                </c:pt>
                <c:pt idx="14">
                  <c:v>323.19015236291642</c:v>
                </c:pt>
                <c:pt idx="15">
                  <c:v>411.29379357837649</c:v>
                </c:pt>
              </c:numCache>
            </c:numRef>
          </c:val>
        </c:ser>
        <c:ser>
          <c:idx val="9"/>
          <c:order val="5"/>
          <c:tx>
            <c:strRef>
              <c:f>LocationSummary!$B$138</c:f>
              <c:strCache>
                <c:ptCount val="1"/>
                <c:pt idx="0">
                  <c:v>Refrigeration (elec)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LocationSummary!$C$138:$R$138</c:f>
              <c:numCache>
                <c:formatCode>0.00</c:formatCode>
                <c:ptCount val="16"/>
                <c:pt idx="0">
                  <c:v>296.20383920117069</c:v>
                </c:pt>
                <c:pt idx="1">
                  <c:v>282.2587587156753</c:v>
                </c:pt>
                <c:pt idx="2">
                  <c:v>280.92450718774205</c:v>
                </c:pt>
                <c:pt idx="3">
                  <c:v>268.6580012051304</c:v>
                </c:pt>
                <c:pt idx="4">
                  <c:v>269.60488938624428</c:v>
                </c:pt>
                <c:pt idx="5">
                  <c:v>271.28346388912797</c:v>
                </c:pt>
                <c:pt idx="6">
                  <c:v>256.7358181974692</c:v>
                </c:pt>
                <c:pt idx="7">
                  <c:v>259.87776534389258</c:v>
                </c:pt>
                <c:pt idx="8">
                  <c:v>258.45743307222176</c:v>
                </c:pt>
                <c:pt idx="9">
                  <c:v>251.26969097012997</c:v>
                </c:pt>
                <c:pt idx="10">
                  <c:v>254.06731514160282</c:v>
                </c:pt>
                <c:pt idx="11">
                  <c:v>251.61401394508047</c:v>
                </c:pt>
                <c:pt idx="12">
                  <c:v>251.65705431694929</c:v>
                </c:pt>
                <c:pt idx="13">
                  <c:v>246.01876560213481</c:v>
                </c:pt>
                <c:pt idx="14">
                  <c:v>242.40337436515452</c:v>
                </c:pt>
                <c:pt idx="15">
                  <c:v>237.10940862529051</c:v>
                </c:pt>
              </c:numCache>
            </c:numRef>
          </c:val>
        </c:ser>
        <c:ser>
          <c:idx val="0"/>
          <c:order val="6"/>
          <c:tx>
            <c:strRef>
              <c:f>LocationSummary!$B$142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LocationSummary!$C$142:$R$142</c:f>
              <c:numCache>
                <c:formatCode>0.00</c:formatCode>
                <c:ptCount val="16"/>
                <c:pt idx="0">
                  <c:v>17.043987260049928</c:v>
                </c:pt>
                <c:pt idx="1">
                  <c:v>432.08229319101315</c:v>
                </c:pt>
                <c:pt idx="2">
                  <c:v>264.56916587759321</c:v>
                </c:pt>
                <c:pt idx="3">
                  <c:v>898.33864164586385</c:v>
                </c:pt>
                <c:pt idx="4">
                  <c:v>155.63398467762761</c:v>
                </c:pt>
                <c:pt idx="5">
                  <c:v>509.33976069553239</c:v>
                </c:pt>
                <c:pt idx="6">
                  <c:v>578.97908237927174</c:v>
                </c:pt>
                <c:pt idx="7">
                  <c:v>1699.3199621244728</c:v>
                </c:pt>
                <c:pt idx="8">
                  <c:v>1096.1952311267969</c:v>
                </c:pt>
                <c:pt idx="9">
                  <c:v>1354.781785314625</c:v>
                </c:pt>
                <c:pt idx="10">
                  <c:v>2379.7452009985368</c:v>
                </c:pt>
                <c:pt idx="11">
                  <c:v>1671.9462856159078</c:v>
                </c:pt>
                <c:pt idx="12">
                  <c:v>3170.224670741155</c:v>
                </c:pt>
                <c:pt idx="13">
                  <c:v>2475.9834724972025</c:v>
                </c:pt>
                <c:pt idx="14">
                  <c:v>3980.5027115434277</c:v>
                </c:pt>
                <c:pt idx="15">
                  <c:v>6540.5870706722908</c:v>
                </c:pt>
              </c:numCache>
            </c:numRef>
          </c:val>
        </c:ser>
        <c:ser>
          <c:idx val="5"/>
          <c:order val="7"/>
          <c:tx>
            <c:strRef>
              <c:f>LocationSummary!$B$146</c:f>
              <c:strCache>
                <c:ptCount val="1"/>
                <c:pt idx="0">
                  <c:v>Interior Equipment (gas)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LocationSummary!$C$146:$R$146</c:f>
              <c:numCache>
                <c:formatCode>0.00</c:formatCode>
                <c:ptCount val="16"/>
                <c:pt idx="0">
                  <c:v>2427.0896100542309</c:v>
                </c:pt>
                <c:pt idx="1">
                  <c:v>2427.0896100542309</c:v>
                </c:pt>
                <c:pt idx="2">
                  <c:v>2427.0896100542309</c:v>
                </c:pt>
                <c:pt idx="3">
                  <c:v>2427.0896100542309</c:v>
                </c:pt>
                <c:pt idx="4">
                  <c:v>2427.0896100542309</c:v>
                </c:pt>
                <c:pt idx="5">
                  <c:v>2427.0896100542309</c:v>
                </c:pt>
                <c:pt idx="6">
                  <c:v>2427.0896100542309</c:v>
                </c:pt>
                <c:pt idx="7">
                  <c:v>2427.0896100542309</c:v>
                </c:pt>
                <c:pt idx="8">
                  <c:v>2427.0896100542309</c:v>
                </c:pt>
                <c:pt idx="9">
                  <c:v>2427.0896100542309</c:v>
                </c:pt>
                <c:pt idx="10">
                  <c:v>2427.0896100542309</c:v>
                </c:pt>
                <c:pt idx="11">
                  <c:v>2427.0896100542309</c:v>
                </c:pt>
                <c:pt idx="12">
                  <c:v>2427.0896100542309</c:v>
                </c:pt>
                <c:pt idx="13">
                  <c:v>2427.0896100542309</c:v>
                </c:pt>
                <c:pt idx="14">
                  <c:v>2427.0896100542309</c:v>
                </c:pt>
                <c:pt idx="15">
                  <c:v>2427.0896100542309</c:v>
                </c:pt>
              </c:numCache>
            </c:numRef>
          </c:val>
        </c:ser>
        <c:ser>
          <c:idx val="4"/>
          <c:order val="8"/>
          <c:tx>
            <c:strRef>
              <c:f>LocationSummary!$B$153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LocationSummary!$C$153:$R$153</c:f>
              <c:numCache>
                <c:formatCode>0.00</c:formatCode>
                <c:ptCount val="16"/>
                <c:pt idx="0">
                  <c:v>183.43806490488078</c:v>
                </c:pt>
                <c:pt idx="1">
                  <c:v>223.63777223035206</c:v>
                </c:pt>
                <c:pt idx="2">
                  <c:v>200.52509253679952</c:v>
                </c:pt>
                <c:pt idx="3">
                  <c:v>262.41714728415252</c:v>
                </c:pt>
                <c:pt idx="4">
                  <c:v>254.88508220711026</c:v>
                </c:pt>
                <c:pt idx="5">
                  <c:v>228.3722131359215</c:v>
                </c:pt>
                <c:pt idx="6">
                  <c:v>288.06920891796506</c:v>
                </c:pt>
                <c:pt idx="7">
                  <c:v>292.88973056727212</c:v>
                </c:pt>
                <c:pt idx="8">
                  <c:v>287.07928036498237</c:v>
                </c:pt>
                <c:pt idx="9">
                  <c:v>308.72858741499527</c:v>
                </c:pt>
                <c:pt idx="10">
                  <c:v>319.61780149780492</c:v>
                </c:pt>
                <c:pt idx="11">
                  <c:v>318.24050959800292</c:v>
                </c:pt>
                <c:pt idx="12">
                  <c:v>342.73048119135751</c:v>
                </c:pt>
                <c:pt idx="13">
                  <c:v>346.90539726263233</c:v>
                </c:pt>
                <c:pt idx="14">
                  <c:v>380.82121029525695</c:v>
                </c:pt>
                <c:pt idx="15">
                  <c:v>426.96048893862445</c:v>
                </c:pt>
              </c:numCache>
            </c:numRef>
          </c:val>
        </c:ser>
        <c:overlap val="100"/>
        <c:axId val="100102912"/>
        <c:axId val="100104448"/>
      </c:barChart>
      <c:catAx>
        <c:axId val="10010291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104448"/>
        <c:crosses val="autoZero"/>
        <c:auto val="1"/>
        <c:lblAlgn val="ctr"/>
        <c:lblOffset val="0"/>
        <c:tickLblSkip val="1"/>
        <c:tickMarkSkip val="1"/>
      </c:catAx>
      <c:valAx>
        <c:axId val="1001044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Site Energy Use Intensity (MJ/m</a:t>
                </a:r>
                <a:r>
                  <a:rPr lang="en-US" sz="16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7.8303425774877644E-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10291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429522752497244"/>
          <c:y val="8.156606851549824E-3"/>
          <c:w val="0.28264890862005182"/>
          <c:h val="0.3132137030995139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4465408805031446"/>
          <c:y val="7.177814029363784E-2"/>
          <c:w val="0.80947095819460002"/>
          <c:h val="0.730831973898863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LocationSummary!$B$224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7030A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LocationSummary!$C$224:$R$224</c:f>
              <c:numCache>
                <c:formatCode>#,##0.00</c:formatCode>
                <c:ptCount val="16"/>
                <c:pt idx="0">
                  <c:v>414.19</c:v>
                </c:pt>
                <c:pt idx="1">
                  <c:v>414.19</c:v>
                </c:pt>
                <c:pt idx="2">
                  <c:v>414.19</c:v>
                </c:pt>
                <c:pt idx="3">
                  <c:v>414.19</c:v>
                </c:pt>
                <c:pt idx="4">
                  <c:v>414.19</c:v>
                </c:pt>
                <c:pt idx="5">
                  <c:v>414.19</c:v>
                </c:pt>
                <c:pt idx="6">
                  <c:v>414.19</c:v>
                </c:pt>
                <c:pt idx="7">
                  <c:v>414.19</c:v>
                </c:pt>
                <c:pt idx="8">
                  <c:v>414.19</c:v>
                </c:pt>
                <c:pt idx="9">
                  <c:v>414.19</c:v>
                </c:pt>
                <c:pt idx="10">
                  <c:v>414.19</c:v>
                </c:pt>
                <c:pt idx="11">
                  <c:v>414.19</c:v>
                </c:pt>
                <c:pt idx="12">
                  <c:v>414.19</c:v>
                </c:pt>
                <c:pt idx="13">
                  <c:v>414.19</c:v>
                </c:pt>
                <c:pt idx="14">
                  <c:v>414.19</c:v>
                </c:pt>
                <c:pt idx="15">
                  <c:v>414.19</c:v>
                </c:pt>
              </c:numCache>
            </c:numRef>
          </c:val>
        </c:ser>
        <c:ser>
          <c:idx val="0"/>
          <c:order val="1"/>
          <c:tx>
            <c:strRef>
              <c:f>LocationSummary!$B$232</c:f>
              <c:strCache>
                <c:ptCount val="1"/>
                <c:pt idx="0">
                  <c:v>Water for Electricity (m3)</c:v>
                </c:pt>
              </c:strCache>
            </c:strRef>
          </c:tx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LocationSummary!$C$232:$R$232</c:f>
              <c:numCache>
                <c:formatCode>#,##0.00</c:formatCode>
                <c:ptCount val="16"/>
                <c:pt idx="0">
                  <c:v>140.21771720000001</c:v>
                </c:pt>
                <c:pt idx="1">
                  <c:v>402.87696600000004</c:v>
                </c:pt>
                <c:pt idx="2">
                  <c:v>7416.02</c:v>
                </c:pt>
                <c:pt idx="3">
                  <c:v>1430.64</c:v>
                </c:pt>
                <c:pt idx="4">
                  <c:v>3676.34</c:v>
                </c:pt>
                <c:pt idx="5">
                  <c:v>6490.59</c:v>
                </c:pt>
                <c:pt idx="6">
                  <c:v>3571.61</c:v>
                </c:pt>
                <c:pt idx="7">
                  <c:v>50.360854200000006</c:v>
                </c:pt>
                <c:pt idx="8">
                  <c:v>987.01536850000002</c:v>
                </c:pt>
                <c:pt idx="9">
                  <c:v>2094.54</c:v>
                </c:pt>
                <c:pt idx="10">
                  <c:v>333.60382760000005</c:v>
                </c:pt>
                <c:pt idx="11">
                  <c:v>961.85053110000001</c:v>
                </c:pt>
                <c:pt idx="12">
                  <c:v>332.08126490000001</c:v>
                </c:pt>
                <c:pt idx="13">
                  <c:v>13195.4</c:v>
                </c:pt>
                <c:pt idx="14">
                  <c:v>320.60781259999999</c:v>
                </c:pt>
                <c:pt idx="15">
                  <c:v>214.29207550000001</c:v>
                </c:pt>
              </c:numCache>
            </c:numRef>
          </c:val>
        </c:ser>
        <c:overlap val="100"/>
        <c:axId val="100138368"/>
        <c:axId val="100217984"/>
      </c:barChart>
      <c:catAx>
        <c:axId val="10013836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17984"/>
        <c:crosses val="autoZero"/>
        <c:auto val="1"/>
        <c:lblAlgn val="ctr"/>
        <c:lblOffset val="50"/>
        <c:tickLblSkip val="1"/>
        <c:tickMarkSkip val="1"/>
      </c:catAx>
      <c:valAx>
        <c:axId val="1002179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Water Consumption</a:t>
                </a:r>
                <a:r>
                  <a:rPr lang="en-US" baseline="0"/>
                  <a:t> </a:t>
                </a:r>
                <a:r>
                  <a:rPr lang="en-US"/>
                  <a:t>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1.9237883832778403E-2"/>
              <c:y val="0.1984774333877111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13836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0.18054014058453624"/>
          <c:y val="1.7655949613149908E-3"/>
          <c:w val="0.2957713360191796"/>
          <c:h val="0.1307807649655528"/>
        </c:manualLayout>
      </c:layout>
      <c:overlay val="1"/>
      <c:spPr>
        <a:solidFill>
          <a:schemeClr val="bg1"/>
        </a:solidFill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577506474287829"/>
          <c:y val="5.8727569331158302E-2"/>
          <c:w val="0.80651128375878667"/>
          <c:h val="0.73083197389886378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LocationSummary!$B$226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LocationSummary!$C$226:$R$226</c:f>
              <c:numCache>
                <c:formatCode>#,##0.00</c:formatCode>
                <c:ptCount val="16"/>
                <c:pt idx="0">
                  <c:v>83597.881800000003</c:v>
                </c:pt>
                <c:pt idx="1">
                  <c:v>95506.388200000001</c:v>
                </c:pt>
                <c:pt idx="2">
                  <c:v>87483.935599999997</c:v>
                </c:pt>
                <c:pt idx="3">
                  <c:v>85614.430099999998</c:v>
                </c:pt>
                <c:pt idx="4">
                  <c:v>36358.774599999997</c:v>
                </c:pt>
                <c:pt idx="5">
                  <c:v>93055.291200000007</c:v>
                </c:pt>
                <c:pt idx="6">
                  <c:v>37574.441099999996</c:v>
                </c:pt>
                <c:pt idx="7">
                  <c:v>78374.117499999993</c:v>
                </c:pt>
                <c:pt idx="8">
                  <c:v>104757.97010000001</c:v>
                </c:pt>
                <c:pt idx="9">
                  <c:v>32070.117699999999</c:v>
                </c:pt>
                <c:pt idx="10">
                  <c:v>136120.78030000001</c:v>
                </c:pt>
                <c:pt idx="11">
                  <c:v>105036.91740000001</c:v>
                </c:pt>
                <c:pt idx="12">
                  <c:v>98153.954599999997</c:v>
                </c:pt>
                <c:pt idx="13">
                  <c:v>98121.576300000001</c:v>
                </c:pt>
                <c:pt idx="14">
                  <c:v>99177.056700000001</c:v>
                </c:pt>
                <c:pt idx="15">
                  <c:v>98380.506800000003</c:v>
                </c:pt>
              </c:numCache>
            </c:numRef>
          </c:val>
        </c:ser>
        <c:overlap val="100"/>
        <c:axId val="100299136"/>
        <c:axId val="100300672"/>
      </c:barChart>
      <c:catAx>
        <c:axId val="10029913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00672"/>
        <c:crosses val="autoZero"/>
        <c:auto val="1"/>
        <c:lblAlgn val="ctr"/>
        <c:lblOffset val="50"/>
        <c:tickLblSkip val="1"/>
        <c:tickMarkSkip val="1"/>
      </c:catAx>
      <c:valAx>
        <c:axId val="1003006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5.0570962479608475E-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9913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479"/>
          <c:y val="1.957585644371959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4350721420643732E-2"/>
          <c:y val="9.6247960848287226E-2"/>
          <c:w val="0.90233074361820198"/>
          <c:h val="0.78140293637846669"/>
        </c:manualLayout>
      </c:layout>
      <c:barChart>
        <c:barDir val="col"/>
        <c:grouping val="clustered"/>
        <c:ser>
          <c:idx val="1"/>
          <c:order val="0"/>
          <c:tx>
            <c:v>Weekday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Schedules!$E$4:$AB$4</c:f>
              <c:numCache>
                <c:formatCode>General</c:formatCode>
                <c:ptCount val="24"/>
                <c:pt idx="0">
                  <c:v>0.45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0.45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</c:ser>
        <c:ser>
          <c:idx val="2"/>
          <c:order val="1"/>
          <c:tx>
            <c:v>Saturday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Schedules!$E$4:$AB$4</c:f>
              <c:numCache>
                <c:formatCode>General</c:formatCode>
                <c:ptCount val="24"/>
                <c:pt idx="0">
                  <c:v>0.45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0.45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</c:ser>
        <c:ser>
          <c:idx val="3"/>
          <c:order val="2"/>
          <c:tx>
            <c:v>Sunday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Schedules!$E$4:$AB$4</c:f>
              <c:numCache>
                <c:formatCode>General</c:formatCode>
                <c:ptCount val="24"/>
                <c:pt idx="0">
                  <c:v>0.45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0.45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</c:ser>
        <c:axId val="100377344"/>
        <c:axId val="100379264"/>
      </c:barChart>
      <c:catAx>
        <c:axId val="100377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721420643729187"/>
              <c:y val="0.947797716150092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79264"/>
        <c:crosses val="autoZero"/>
        <c:auto val="1"/>
        <c:lblAlgn val="ctr"/>
        <c:lblOffset val="100"/>
        <c:tickLblSkip val="1"/>
        <c:tickMarkSkip val="1"/>
      </c:catAx>
      <c:valAx>
        <c:axId val="1003792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192495921696603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7734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802811690714022"/>
          <c:y val="0.11201740076128351"/>
          <c:w val="0.17425083240843667"/>
          <c:h val="0.1778140293637843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Kitchen Equipment Schedules</a:t>
            </a:r>
          </a:p>
        </c:rich>
      </c:tx>
      <c:layout>
        <c:manualLayout>
          <c:xMode val="edge"/>
          <c:yMode val="edge"/>
          <c:x val="0.34850166481687295"/>
          <c:y val="1.957585644371959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889012208657063E-2"/>
          <c:y val="9.6247960848287226E-2"/>
          <c:w val="0.88679245283019503"/>
          <c:h val="0.77650897226754223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Schedules!$E$5:$AB$5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0.35</c:v>
                </c:pt>
                <c:pt idx="7">
                  <c:v>0.35</c:v>
                </c:pt>
                <c:pt idx="8">
                  <c:v>0.25</c:v>
                </c:pt>
                <c:pt idx="9">
                  <c:v>0.25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Schedules!$E$6:$AB$6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0.35</c:v>
                </c:pt>
                <c:pt idx="7">
                  <c:v>0.35</c:v>
                </c:pt>
                <c:pt idx="8">
                  <c:v>0.25</c:v>
                </c:pt>
                <c:pt idx="9">
                  <c:v>0.25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</c:ser>
        <c:ser>
          <c:idx val="2"/>
          <c:order val="2"/>
          <c:tx>
            <c:v>Sunday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0.35</c:v>
                </c:pt>
                <c:pt idx="7">
                  <c:v>0.35</c:v>
                </c:pt>
                <c:pt idx="8">
                  <c:v>0.25</c:v>
                </c:pt>
                <c:pt idx="9">
                  <c:v>0.25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</c:ser>
        <c:axId val="100705024"/>
        <c:axId val="100706944"/>
      </c:barChart>
      <c:catAx>
        <c:axId val="100705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498335183129218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706944"/>
        <c:crosses val="autoZero"/>
        <c:auto val="1"/>
        <c:lblAlgn val="ctr"/>
        <c:lblOffset val="100"/>
        <c:tickLblSkip val="1"/>
        <c:tickMarkSkip val="1"/>
      </c:catAx>
      <c:valAx>
        <c:axId val="1007069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1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70502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539400665926749"/>
          <c:y val="0.11256117455138741"/>
          <c:w val="0.17425083240843692"/>
          <c:h val="0.1337683523654170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Kitchen Gas Equipment Schedule</a:t>
            </a:r>
          </a:p>
        </c:rich>
      </c:tx>
      <c:layout>
        <c:manualLayout>
          <c:xMode val="edge"/>
          <c:yMode val="edge"/>
          <c:x val="0.32408435072142316"/>
          <c:y val="1.957585644371959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889012208657063E-2"/>
          <c:y val="9.6247960848287226E-2"/>
          <c:w val="0.88679245283019503"/>
          <c:h val="0.7765089722675422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Schedules!$D$12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0.03</c:v>
                </c:pt>
                <c:pt idx="6">
                  <c:v>0.09</c:v>
                </c:pt>
                <c:pt idx="7">
                  <c:v>0.14000000000000001</c:v>
                </c:pt>
                <c:pt idx="8">
                  <c:v>0.1</c:v>
                </c:pt>
                <c:pt idx="9">
                  <c:v>0.1</c:v>
                </c:pt>
                <c:pt idx="10">
                  <c:v>0.22</c:v>
                </c:pt>
                <c:pt idx="11">
                  <c:v>0.27</c:v>
                </c:pt>
                <c:pt idx="12">
                  <c:v>0.24</c:v>
                </c:pt>
                <c:pt idx="13">
                  <c:v>0.21</c:v>
                </c:pt>
                <c:pt idx="14">
                  <c:v>0.14000000000000001</c:v>
                </c:pt>
                <c:pt idx="15">
                  <c:v>0.13</c:v>
                </c:pt>
                <c:pt idx="16">
                  <c:v>0.15</c:v>
                </c:pt>
                <c:pt idx="17">
                  <c:v>0.17</c:v>
                </c:pt>
                <c:pt idx="18">
                  <c:v>0.17</c:v>
                </c:pt>
                <c:pt idx="19">
                  <c:v>0.17</c:v>
                </c:pt>
                <c:pt idx="20">
                  <c:v>0.15</c:v>
                </c:pt>
                <c:pt idx="21">
                  <c:v>0.14000000000000001</c:v>
                </c:pt>
                <c:pt idx="22">
                  <c:v>0.12</c:v>
                </c:pt>
                <c:pt idx="23">
                  <c:v>0.02</c:v>
                </c:pt>
              </c:numCache>
            </c:numRef>
          </c:val>
        </c:ser>
        <c:axId val="100960512"/>
        <c:axId val="100966784"/>
      </c:barChart>
      <c:catAx>
        <c:axId val="100960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498335183129218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66784"/>
        <c:crosses val="autoZero"/>
        <c:auto val="1"/>
        <c:lblAlgn val="ctr"/>
        <c:lblOffset val="100"/>
        <c:tickLblSkip val="1"/>
        <c:tickMarkSkip val="1"/>
      </c:catAx>
      <c:valAx>
        <c:axId val="1009667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1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6051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59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616"/>
          <c:h val="0.77650897226754223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Schedules!$E$13:$AB$13</c:f>
              <c:numCache>
                <c:formatCode>General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0.1</c:v>
                </c:pt>
                <c:pt idx="7">
                  <c:v>0.4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0.5</c:v>
                </c:pt>
                <c:pt idx="12">
                  <c:v>0.8</c:v>
                </c:pt>
                <c:pt idx="13">
                  <c:v>0.7</c:v>
                </c:pt>
                <c:pt idx="14">
                  <c:v>0.4</c:v>
                </c:pt>
                <c:pt idx="15">
                  <c:v>0.2</c:v>
                </c:pt>
                <c:pt idx="16">
                  <c:v>0.25</c:v>
                </c:pt>
                <c:pt idx="17">
                  <c:v>0.5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0.55000000000000004</c:v>
                </c:pt>
                <c:pt idx="21">
                  <c:v>0.5</c:v>
                </c:pt>
                <c:pt idx="22">
                  <c:v>0.35</c:v>
                </c:pt>
                <c:pt idx="23">
                  <c:v>0.2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Schedules!$E$16:$AB$16</c:f>
              <c:numCache>
                <c:formatCode>General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0.05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0.2</c:v>
                </c:pt>
                <c:pt idx="11">
                  <c:v>0.45</c:v>
                </c:pt>
                <c:pt idx="12">
                  <c:v>0.6</c:v>
                </c:pt>
                <c:pt idx="13">
                  <c:v>0.5</c:v>
                </c:pt>
                <c:pt idx="14">
                  <c:v>0.35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0.55000000000000004</c:v>
                </c:pt>
                <c:pt idx="21">
                  <c:v>0.5</c:v>
                </c:pt>
                <c:pt idx="22">
                  <c:v>0.35</c:v>
                </c:pt>
                <c:pt idx="23">
                  <c:v>0.2</c:v>
                </c:pt>
              </c:numCache>
            </c:numRef>
          </c:val>
        </c:ser>
        <c:ser>
          <c:idx val="2"/>
          <c:order val="2"/>
          <c:tx>
            <c:v>Sunday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Schedules!$E$16:$AB$16</c:f>
              <c:numCache>
                <c:formatCode>General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0.05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0.2</c:v>
                </c:pt>
                <c:pt idx="11">
                  <c:v>0.45</c:v>
                </c:pt>
                <c:pt idx="12">
                  <c:v>0.6</c:v>
                </c:pt>
                <c:pt idx="13">
                  <c:v>0.5</c:v>
                </c:pt>
                <c:pt idx="14">
                  <c:v>0.35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0.55000000000000004</c:v>
                </c:pt>
                <c:pt idx="21">
                  <c:v>0.5</c:v>
                </c:pt>
                <c:pt idx="22">
                  <c:v>0.35</c:v>
                </c:pt>
                <c:pt idx="23">
                  <c:v>0.2</c:v>
                </c:pt>
              </c:numCache>
            </c:numRef>
          </c:val>
        </c:ser>
        <c:axId val="100993664"/>
        <c:axId val="101024512"/>
      </c:barChart>
      <c:catAx>
        <c:axId val="100993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24512"/>
        <c:crosses val="autoZero"/>
        <c:auto val="1"/>
        <c:lblAlgn val="ctr"/>
        <c:lblOffset val="100"/>
        <c:tickLblSkip val="1"/>
        <c:tickMarkSkip val="1"/>
      </c:catAx>
      <c:valAx>
        <c:axId val="1010245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1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9366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92119866814651"/>
          <c:y val="0.16802610114192662"/>
          <c:w val="0.17425083240843606"/>
          <c:h val="0.1337683523654168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0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11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15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16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7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8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7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29</xdr:row>
      <xdr:rowOff>66675</xdr:rowOff>
    </xdr:from>
    <xdr:to>
      <xdr:col>11</xdr:col>
      <xdr:colOff>361950</xdr:colOff>
      <xdr:row>61</xdr:row>
      <xdr:rowOff>38100</xdr:rowOff>
    </xdr:to>
    <xdr:pic>
      <xdr:nvPicPr>
        <xdr:cNvPr id="106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4000500"/>
          <a:ext cx="6086475" cy="423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104775</xdr:colOff>
      <xdr:row>4</xdr:row>
      <xdr:rowOff>19051</xdr:rowOff>
    </xdr:from>
    <xdr:to>
      <xdr:col>12</xdr:col>
      <xdr:colOff>76200</xdr:colOff>
      <xdr:row>27</xdr:row>
      <xdr:rowOff>89944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2187" t="22250" r="15469" b="20750"/>
        <a:stretch>
          <a:fillRect/>
        </a:stretch>
      </xdr:blipFill>
      <xdr:spPr bwMode="auto">
        <a:xfrm>
          <a:off x="104775" y="619126"/>
          <a:ext cx="6372225" cy="31379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-26216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9525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QkSvcRest01miami" preserveFormatting="0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QkSvcRest10seattle" preserveFormatting="0" connectionId="1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QkSvcRest11chicago" preserveFormatting="0" connectionId="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QkSvcRest12boulder" preserveFormatting="0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QkSvcRest13minneapolis" preserveFormatting="0" connectionId="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QkSvcRest14helena" preserveFormatting="0" connectionId="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QkSvcRest15duluth" preserveFormatting="0" connectionId="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QkSvcRest16fairbanks" preserveFormatting="0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QkSvcRest02houston" preserveFormatting="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QkSvcRest03phoenix" preserveFormatting="0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QkSvcRest04atlanta" preserveFormatting="0" connectionId="1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QkSvcRest05losangeles" preserveFormatting="0" connectionId="1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QkSvcRest06lasvegas" preserveFormatting="0" connectionId="1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QkSvcRest07sanfrancisco" preserveFormatting="0" connectionId="1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QkSvcRest08baltimore" preserveFormatting="0" connectionId="1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QkSvcRest09albuquerque" preserveFormatting="0" connectionId="1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436"/>
  <sheetViews>
    <sheetView tabSelected="1" workbookViewId="0">
      <pane ySplit="2" topLeftCell="A3" activePane="bottomLeft" state="frozen"/>
      <selection pane="bottomLeft" activeCell="C3" sqref="C3"/>
    </sheetView>
  </sheetViews>
  <sheetFormatPr defaultRowHeight="12.75"/>
  <cols>
    <col min="1" max="1" width="2.5" style="80" customWidth="1"/>
    <col min="2" max="2" width="44.83203125" style="31" customWidth="1"/>
    <col min="3" max="3" width="37" style="31" customWidth="1"/>
    <col min="4" max="4" width="49.6640625" style="31" customWidth="1"/>
    <col min="5" max="18" width="21.33203125" style="31" customWidth="1"/>
    <col min="19" max="16384" width="9.33203125" style="31"/>
  </cols>
  <sheetData>
    <row r="1" spans="1:18" s="1" customFormat="1" ht="18">
      <c r="A1" s="19" t="s">
        <v>315</v>
      </c>
      <c r="B1" s="20"/>
      <c r="C1" s="24"/>
      <c r="D1" s="25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s="1" customFormat="1" ht="18">
      <c r="A2" s="19"/>
      <c r="B2" s="20"/>
      <c r="C2" s="25" t="s">
        <v>1</v>
      </c>
      <c r="D2" s="26" t="s">
        <v>161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s="1" customFormat="1">
      <c r="A3" s="21" t="s">
        <v>9</v>
      </c>
      <c r="B3" s="20"/>
    </row>
    <row r="4" spans="1:18" s="1" customFormat="1">
      <c r="A4" s="14"/>
      <c r="B4" s="22" t="s">
        <v>10</v>
      </c>
      <c r="C4" s="1" t="s">
        <v>314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18" s="1" customFormat="1">
      <c r="A5" s="14"/>
      <c r="B5" s="22" t="s">
        <v>25</v>
      </c>
      <c r="C5" s="1" t="s">
        <v>26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8" s="1" customFormat="1">
      <c r="A6" s="14"/>
      <c r="B6" s="22" t="s">
        <v>27</v>
      </c>
      <c r="C6" s="1" t="s">
        <v>150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1:18" s="1" customFormat="1" ht="38.25">
      <c r="A7" s="21" t="s">
        <v>28</v>
      </c>
      <c r="B7" s="20"/>
      <c r="D7" s="1" t="s">
        <v>172</v>
      </c>
    </row>
    <row r="8" spans="1:18" s="1" customFormat="1" ht="14.25">
      <c r="A8" s="14"/>
      <c r="B8" s="22" t="s">
        <v>238</v>
      </c>
      <c r="C8" s="29">
        <v>232.2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</row>
    <row r="9" spans="1:18" s="1" customFormat="1">
      <c r="A9" s="14"/>
      <c r="B9" s="22" t="s">
        <v>29</v>
      </c>
      <c r="C9" s="1" t="s">
        <v>0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18" s="1" customFormat="1">
      <c r="A10" s="14"/>
      <c r="B10" s="22" t="s">
        <v>30</v>
      </c>
      <c r="C10" s="11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18" s="1" customFormat="1">
      <c r="A11" s="14"/>
      <c r="B11" s="22" t="s">
        <v>31</v>
      </c>
      <c r="C11" s="11">
        <v>1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</row>
    <row r="12" spans="1:18" s="1" customFormat="1">
      <c r="A12" s="14"/>
      <c r="B12" s="22" t="s">
        <v>32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</row>
    <row r="13" spans="1:18" s="1" customFormat="1">
      <c r="A13" s="14"/>
      <c r="B13" s="55" t="s">
        <v>232</v>
      </c>
      <c r="C13" s="1">
        <v>0.28000000000000003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1:18" s="1" customFormat="1">
      <c r="A14" s="14"/>
      <c r="B14" s="56" t="s">
        <v>233</v>
      </c>
      <c r="C14" s="1">
        <v>0.14000000000000001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</row>
    <row r="15" spans="1:18" s="1" customFormat="1">
      <c r="A15" s="14"/>
      <c r="B15" s="56" t="s">
        <v>234</v>
      </c>
      <c r="C15" s="1">
        <v>0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1:18" s="1" customFormat="1">
      <c r="A16" s="14"/>
      <c r="B16" s="56" t="s">
        <v>235</v>
      </c>
      <c r="C16" s="1">
        <v>0.14000000000000001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8" s="1" customFormat="1">
      <c r="A17" s="14"/>
      <c r="B17" s="56" t="s">
        <v>220</v>
      </c>
      <c r="C17" s="1">
        <v>0.14000000000000001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1:18" s="1" customFormat="1">
      <c r="A18" s="14"/>
      <c r="B18" s="22" t="s">
        <v>33</v>
      </c>
      <c r="C18" s="5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 spans="1:18" s="1" customFormat="1">
      <c r="A19" s="14"/>
      <c r="B19" s="22" t="s">
        <v>34</v>
      </c>
      <c r="C19" s="1" t="s">
        <v>35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18" s="1" customFormat="1">
      <c r="A20" s="14"/>
      <c r="B20" s="22" t="s">
        <v>36</v>
      </c>
      <c r="C20" s="11">
        <v>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spans="1:18" s="1" customFormat="1">
      <c r="A21" s="14"/>
      <c r="B21" s="22" t="s">
        <v>37</v>
      </c>
      <c r="C21" s="1" t="s">
        <v>653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 s="1" customFormat="1">
      <c r="A22" s="14"/>
      <c r="B22" s="22" t="s">
        <v>230</v>
      </c>
      <c r="C22" s="1">
        <v>3.048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18" s="1" customFormat="1" ht="25.5">
      <c r="A23" s="14"/>
      <c r="B23" s="22" t="s">
        <v>156</v>
      </c>
      <c r="C23" s="1" t="s">
        <v>652</v>
      </c>
      <c r="D23" s="8" t="s">
        <v>164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1:18" s="1" customFormat="1">
      <c r="A24" s="21" t="s">
        <v>38</v>
      </c>
      <c r="B24" s="20"/>
    </row>
    <row r="25" spans="1:18" s="1" customFormat="1">
      <c r="A25" s="14"/>
      <c r="B25" s="21" t="s">
        <v>39</v>
      </c>
    </row>
    <row r="26" spans="1:18" s="1" customFormat="1">
      <c r="A26" s="14"/>
      <c r="B26" s="22" t="s">
        <v>40</v>
      </c>
      <c r="C26" s="1" t="s">
        <v>650</v>
      </c>
      <c r="D26" s="8" t="s">
        <v>164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18" s="1" customFormat="1" ht="14.25">
      <c r="A27" s="14"/>
      <c r="B27" s="22" t="s">
        <v>239</v>
      </c>
      <c r="C27" s="13">
        <v>185.9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1:18" s="1" customFormat="1" ht="14.25">
      <c r="A28" s="14"/>
      <c r="B28" s="22" t="s">
        <v>240</v>
      </c>
      <c r="C28" s="9">
        <v>159.9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</row>
    <row r="29" spans="1:18" s="1" customFormat="1">
      <c r="A29" s="14"/>
      <c r="B29" s="22" t="s">
        <v>41</v>
      </c>
      <c r="C29" s="11">
        <v>0.44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spans="1:18" s="1" customFormat="1">
      <c r="A30" s="14"/>
      <c r="B30" s="21" t="s">
        <v>42</v>
      </c>
    </row>
    <row r="31" spans="1:18" s="1" customFormat="1">
      <c r="A31" s="14"/>
      <c r="B31" s="22" t="s">
        <v>40</v>
      </c>
      <c r="C31" s="1" t="s">
        <v>647</v>
      </c>
      <c r="D31" s="8" t="s">
        <v>164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18" s="1" customFormat="1" ht="14.25">
      <c r="A32" s="14"/>
      <c r="B32" s="22" t="s">
        <v>239</v>
      </c>
      <c r="C32" s="9">
        <v>258.86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1:18" s="1" customFormat="1" ht="14.25">
      <c r="A33" s="62"/>
      <c r="B33" s="22" t="s">
        <v>240</v>
      </c>
      <c r="C33" s="9">
        <v>258.86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1:18" s="1" customFormat="1">
      <c r="A34" s="62"/>
      <c r="B34" s="22" t="s">
        <v>43</v>
      </c>
      <c r="C34" s="11">
        <v>0.56000000000000005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</row>
    <row r="35" spans="1:18" s="1" customFormat="1" ht="25.5">
      <c r="A35" s="62"/>
      <c r="B35" s="21" t="s">
        <v>236</v>
      </c>
      <c r="D35" s="1" t="s">
        <v>163</v>
      </c>
    </row>
    <row r="36" spans="1:18" s="1" customFormat="1">
      <c r="A36" s="62"/>
      <c r="B36" s="22" t="s">
        <v>232</v>
      </c>
      <c r="C36" s="11">
        <v>13.01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</row>
    <row r="37" spans="1:18" s="1" customFormat="1">
      <c r="A37" s="62"/>
      <c r="B37" s="22" t="s">
        <v>233</v>
      </c>
      <c r="C37" s="11">
        <v>6.51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</row>
    <row r="38" spans="1:18" s="1" customFormat="1">
      <c r="A38" s="62"/>
      <c r="B38" s="22" t="s">
        <v>234</v>
      </c>
      <c r="C38" s="11">
        <v>0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1:18" s="1" customFormat="1">
      <c r="A39" s="62"/>
      <c r="B39" s="22" t="s">
        <v>235</v>
      </c>
      <c r="C39" s="11">
        <v>6.51</v>
      </c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</row>
    <row r="40" spans="1:18" s="1" customFormat="1" ht="14.25">
      <c r="A40" s="62"/>
      <c r="B40" s="22" t="s">
        <v>237</v>
      </c>
      <c r="C40" s="11">
        <f>SUM(C36:C39)</f>
        <v>26.03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</row>
    <row r="41" spans="1:18" s="1" customFormat="1" ht="14.25">
      <c r="A41" s="62"/>
      <c r="B41" s="22" t="s">
        <v>241</v>
      </c>
      <c r="C41" s="11">
        <v>0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</row>
    <row r="42" spans="1:18" s="1" customFormat="1">
      <c r="A42" s="62"/>
      <c r="B42" s="21" t="s">
        <v>47</v>
      </c>
      <c r="C42" s="11"/>
    </row>
    <row r="43" spans="1:18" s="1" customFormat="1" ht="14.25">
      <c r="A43" s="62"/>
      <c r="B43" s="22" t="s">
        <v>242</v>
      </c>
      <c r="C43" s="11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</row>
    <row r="44" spans="1:18" s="1" customFormat="1" ht="14.25">
      <c r="A44" s="62"/>
      <c r="B44" s="22" t="s">
        <v>241</v>
      </c>
      <c r="C44" s="11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</row>
    <row r="45" spans="1:18" s="1" customFormat="1">
      <c r="A45" s="62"/>
      <c r="B45" s="21" t="s">
        <v>48</v>
      </c>
    </row>
    <row r="46" spans="1:18" s="1" customFormat="1">
      <c r="A46" s="62"/>
      <c r="B46" s="22" t="s">
        <v>49</v>
      </c>
      <c r="C46" s="1" t="s">
        <v>50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</row>
    <row r="47" spans="1:18" s="1" customFormat="1">
      <c r="A47" s="62"/>
      <c r="B47" s="22" t="s">
        <v>51</v>
      </c>
      <c r="C47" s="31" t="s">
        <v>301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</row>
    <row r="48" spans="1:18" s="1" customFormat="1" ht="14.25">
      <c r="A48" s="62"/>
      <c r="B48" s="22" t="s">
        <v>242</v>
      </c>
      <c r="C48" s="61">
        <v>232.2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</row>
    <row r="49" spans="1:18" s="1" customFormat="1">
      <c r="A49" s="14"/>
      <c r="B49" s="21" t="s">
        <v>52</v>
      </c>
    </row>
    <row r="50" spans="1:18" s="1" customFormat="1">
      <c r="A50" s="14"/>
      <c r="B50" s="22" t="s">
        <v>51</v>
      </c>
      <c r="C50" s="1" t="s">
        <v>53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</row>
    <row r="51" spans="1:18" s="1" customFormat="1" ht="14.25">
      <c r="A51" s="14"/>
      <c r="B51" s="22" t="s">
        <v>242</v>
      </c>
    </row>
    <row r="52" spans="1:18" s="1" customFormat="1">
      <c r="A52" s="14"/>
      <c r="B52" s="21" t="s">
        <v>54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</row>
    <row r="53" spans="1:18" s="1" customFormat="1">
      <c r="A53" s="14"/>
      <c r="B53" s="22" t="s">
        <v>51</v>
      </c>
      <c r="C53" s="1" t="s">
        <v>231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s="1" customFormat="1" ht="14.25">
      <c r="A54" s="14"/>
      <c r="B54" s="22" t="s">
        <v>242</v>
      </c>
      <c r="C54" s="9">
        <v>46.47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</row>
    <row r="55" spans="1:18" s="1" customFormat="1" ht="14.25">
      <c r="A55" s="14"/>
      <c r="B55" s="22" t="s">
        <v>243</v>
      </c>
      <c r="C55" s="58">
        <v>1.8400000000000001E-7</v>
      </c>
    </row>
    <row r="56" spans="1:18" s="1" customFormat="1">
      <c r="A56" s="14"/>
      <c r="B56" s="21" t="s">
        <v>55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 spans="1:18" s="1" customFormat="1">
      <c r="A57" s="14"/>
      <c r="B57" s="22" t="s">
        <v>56</v>
      </c>
      <c r="C57" s="11">
        <v>2.41</v>
      </c>
      <c r="D57" s="12" t="s">
        <v>165</v>
      </c>
    </row>
    <row r="58" spans="1:18" s="1" customFormat="1">
      <c r="A58" s="21" t="s">
        <v>57</v>
      </c>
      <c r="B58" s="20"/>
    </row>
    <row r="59" spans="1:18" s="1" customFormat="1">
      <c r="A59" s="14"/>
      <c r="B59" s="23" t="s">
        <v>58</v>
      </c>
      <c r="C59" s="1" t="s">
        <v>157</v>
      </c>
      <c r="D59" s="8" t="s">
        <v>164</v>
      </c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</row>
    <row r="60" spans="1:18" s="1" customFormat="1">
      <c r="A60" s="14"/>
      <c r="B60" s="22" t="s">
        <v>59</v>
      </c>
      <c r="C60" s="1" t="s">
        <v>158</v>
      </c>
      <c r="D60" s="8" t="s">
        <v>164</v>
      </c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  <row r="61" spans="1:18" s="1" customFormat="1">
      <c r="A61" s="14"/>
      <c r="B61" s="22" t="s">
        <v>60</v>
      </c>
      <c r="C61" s="1" t="s">
        <v>159</v>
      </c>
      <c r="D61" s="8" t="s">
        <v>164</v>
      </c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</row>
    <row r="62" spans="1:18" s="1" customFormat="1">
      <c r="A62" s="14"/>
      <c r="B62" s="22" t="s">
        <v>61</v>
      </c>
      <c r="C62" s="1" t="s">
        <v>160</v>
      </c>
      <c r="D62" s="8" t="s">
        <v>164</v>
      </c>
    </row>
    <row r="63" spans="1:18" s="1" customFormat="1">
      <c r="A63" s="14"/>
      <c r="B63" s="21" t="s">
        <v>68</v>
      </c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1:18" s="1" customFormat="1">
      <c r="A64" s="14"/>
      <c r="B64" s="22" t="s">
        <v>69</v>
      </c>
      <c r="C64" s="1" t="s">
        <v>115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1:18" s="1" customFormat="1">
      <c r="A65" s="14"/>
      <c r="B65" s="22" t="s">
        <v>70</v>
      </c>
      <c r="C65" s="1" t="s">
        <v>116</v>
      </c>
      <c r="D65" s="8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</row>
    <row r="66" spans="1:18" s="1" customFormat="1">
      <c r="A66" s="14"/>
      <c r="B66" s="22" t="s">
        <v>71</v>
      </c>
      <c r="C66" s="103">
        <v>80</v>
      </c>
      <c r="D66" s="12" t="s">
        <v>651</v>
      </c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1:18" s="1" customFormat="1">
      <c r="A67" s="14"/>
      <c r="B67" s="22" t="s">
        <v>229</v>
      </c>
      <c r="C67" s="1">
        <v>60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1:18" s="1" customFormat="1" ht="14.25">
      <c r="A68" s="14"/>
      <c r="B68" s="22" t="s">
        <v>253</v>
      </c>
      <c r="C68" s="9">
        <v>414.19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1:18">
      <c r="B69" s="81"/>
      <c r="C69" s="82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</row>
    <row r="70" spans="1:18">
      <c r="B70" s="81"/>
      <c r="C70" s="82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</row>
    <row r="71" spans="1:18">
      <c r="B71" s="81"/>
      <c r="C71" s="82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</row>
    <row r="72" spans="1:18">
      <c r="B72" s="81"/>
      <c r="C72" s="82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</row>
    <row r="73" spans="1:18">
      <c r="B73" s="81"/>
      <c r="C73" s="82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</row>
    <row r="74" spans="1:18">
      <c r="B74" s="81"/>
      <c r="C74" s="82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</row>
    <row r="75" spans="1:18">
      <c r="B75" s="81"/>
      <c r="C75" s="82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</row>
    <row r="76" spans="1:18">
      <c r="B76" s="81"/>
      <c r="C76" s="82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</row>
    <row r="77" spans="1:18">
      <c r="B77" s="81"/>
      <c r="C77" s="82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</row>
    <row r="78" spans="1:18">
      <c r="B78" s="81"/>
      <c r="C78" s="82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</row>
    <row r="79" spans="1:18">
      <c r="B79" s="81"/>
      <c r="C79" s="82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</row>
    <row r="80" spans="1:18">
      <c r="B80" s="81"/>
      <c r="C80" s="82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</row>
    <row r="81" spans="2:18">
      <c r="B81" s="81"/>
      <c r="C81" s="82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</row>
    <row r="82" spans="2:18">
      <c r="B82" s="81"/>
      <c r="C82" s="82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</row>
    <row r="83" spans="2:18">
      <c r="B83" s="81"/>
      <c r="C83" s="84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</row>
    <row r="84" spans="2:18">
      <c r="B84" s="81"/>
      <c r="C84" s="82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</row>
    <row r="85" spans="2:18">
      <c r="B85" s="81"/>
      <c r="C85" s="82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</row>
    <row r="86" spans="2:18">
      <c r="B86" s="81"/>
      <c r="C86" s="82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</row>
    <row r="87" spans="2:18">
      <c r="B87" s="81"/>
      <c r="C87" s="82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</row>
    <row r="88" spans="2:18">
      <c r="B88" s="81"/>
      <c r="C88" s="82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</row>
    <row r="89" spans="2:18">
      <c r="B89" s="81"/>
      <c r="C89" s="82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</row>
    <row r="90" spans="2:18">
      <c r="B90" s="81"/>
      <c r="C90" s="82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</row>
    <row r="91" spans="2:18">
      <c r="B91" s="81"/>
      <c r="C91" s="82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</row>
    <row r="92" spans="2:18">
      <c r="B92" s="81"/>
      <c r="C92" s="86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</row>
    <row r="93" spans="2:18">
      <c r="B93" s="81"/>
      <c r="C93" s="82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</row>
    <row r="94" spans="2:18">
      <c r="B94" s="81"/>
      <c r="C94" s="82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</row>
    <row r="95" spans="2:18">
      <c r="B95" s="81"/>
    </row>
    <row r="96" spans="2:18">
      <c r="B96" s="88"/>
    </row>
    <row r="97" spans="2:18">
      <c r="B97" s="89"/>
      <c r="C97" s="82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</row>
    <row r="98" spans="2:18">
      <c r="B98" s="81"/>
      <c r="C98" s="84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</row>
    <row r="99" spans="2:18">
      <c r="B99" s="81"/>
      <c r="C99" s="82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</row>
    <row r="100" spans="2:18">
      <c r="B100" s="81"/>
      <c r="C100" s="82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</row>
    <row r="101" spans="2:18">
      <c r="B101" s="81"/>
      <c r="C101" s="82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</row>
    <row r="102" spans="2:18">
      <c r="B102" s="81"/>
      <c r="C102" s="82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</row>
    <row r="103" spans="2:18">
      <c r="B103" s="81"/>
      <c r="C103" s="82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</row>
    <row r="104" spans="2:18">
      <c r="B104" s="81"/>
      <c r="C104" s="82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</row>
    <row r="105" spans="2:18">
      <c r="B105" s="81"/>
      <c r="C105" s="82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</row>
    <row r="106" spans="2:18">
      <c r="B106" s="81"/>
      <c r="C106" s="82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</row>
    <row r="107" spans="2:18">
      <c r="B107" s="81"/>
      <c r="C107" s="82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</row>
    <row r="108" spans="2:18">
      <c r="B108" s="81"/>
      <c r="C108" s="82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</row>
    <row r="109" spans="2:18">
      <c r="B109" s="81"/>
      <c r="C109" s="82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</row>
    <row r="110" spans="2:18">
      <c r="B110" s="81"/>
      <c r="C110" s="82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</row>
    <row r="111" spans="2:18">
      <c r="B111" s="81"/>
      <c r="C111" s="82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</row>
    <row r="112" spans="2:18">
      <c r="B112" s="81"/>
      <c r="C112" s="82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</row>
    <row r="113" spans="2:18">
      <c r="B113" s="81"/>
      <c r="C113" s="82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</row>
    <row r="114" spans="2:18">
      <c r="B114" s="81"/>
      <c r="C114" s="84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</row>
    <row r="115" spans="2:18">
      <c r="B115" s="81"/>
      <c r="C115" s="82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</row>
    <row r="116" spans="2:18">
      <c r="B116" s="81"/>
      <c r="C116" s="82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</row>
    <row r="117" spans="2:18">
      <c r="B117" s="81"/>
      <c r="C117" s="82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</row>
    <row r="118" spans="2:18">
      <c r="B118" s="81"/>
      <c r="C118" s="82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</row>
    <row r="119" spans="2:18">
      <c r="B119" s="81"/>
      <c r="C119" s="82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</row>
    <row r="120" spans="2:18">
      <c r="B120" s="81"/>
      <c r="C120" s="82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</row>
    <row r="121" spans="2:18">
      <c r="B121" s="81"/>
      <c r="C121" s="82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</row>
    <row r="122" spans="2:18">
      <c r="B122" s="81"/>
      <c r="C122" s="82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</row>
    <row r="123" spans="2:18">
      <c r="B123" s="81"/>
      <c r="C123" s="86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</row>
    <row r="124" spans="2:18">
      <c r="B124" s="81"/>
      <c r="C124" s="82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</row>
    <row r="125" spans="2:18">
      <c r="B125" s="81"/>
      <c r="C125" s="82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</row>
    <row r="126" spans="2:18">
      <c r="B126" s="81"/>
    </row>
    <row r="127" spans="2:18">
      <c r="B127" s="88"/>
    </row>
    <row r="128" spans="2:18">
      <c r="B128" s="89"/>
      <c r="C128" s="82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</row>
    <row r="129" spans="2:18">
      <c r="B129" s="81"/>
      <c r="C129" s="84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</row>
    <row r="130" spans="2:18">
      <c r="B130" s="81"/>
      <c r="C130" s="82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</row>
    <row r="131" spans="2:18">
      <c r="B131" s="81"/>
      <c r="C131" s="82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</row>
    <row r="132" spans="2:18">
      <c r="B132" s="81"/>
      <c r="C132" s="82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</row>
    <row r="133" spans="2:18">
      <c r="B133" s="81"/>
      <c r="C133" s="82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</row>
    <row r="134" spans="2:18">
      <c r="B134" s="81"/>
      <c r="C134" s="82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</row>
    <row r="135" spans="2:18">
      <c r="B135" s="81"/>
      <c r="C135" s="82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</row>
    <row r="136" spans="2:18">
      <c r="B136" s="81"/>
      <c r="C136" s="82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</row>
    <row r="137" spans="2:18">
      <c r="B137" s="81"/>
      <c r="C137" s="82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</row>
    <row r="138" spans="2:18">
      <c r="B138" s="81"/>
      <c r="C138" s="82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</row>
    <row r="139" spans="2:18">
      <c r="B139" s="81"/>
      <c r="C139" s="82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</row>
    <row r="140" spans="2:18">
      <c r="B140" s="81"/>
      <c r="C140" s="82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</row>
    <row r="141" spans="2:18">
      <c r="B141" s="81"/>
      <c r="C141" s="82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</row>
    <row r="142" spans="2:18">
      <c r="B142" s="81"/>
      <c r="C142" s="82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</row>
    <row r="143" spans="2:18">
      <c r="B143" s="81"/>
      <c r="C143" s="82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</row>
    <row r="144" spans="2:18">
      <c r="B144" s="81"/>
      <c r="C144" s="82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</row>
    <row r="145" spans="2:18">
      <c r="B145" s="81"/>
      <c r="C145" s="84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</row>
    <row r="146" spans="2:18">
      <c r="B146" s="81"/>
      <c r="C146" s="82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</row>
    <row r="147" spans="2:18">
      <c r="B147" s="81"/>
      <c r="C147" s="82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</row>
    <row r="148" spans="2:18">
      <c r="B148" s="81"/>
      <c r="C148" s="82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</row>
    <row r="149" spans="2:18">
      <c r="B149" s="81"/>
      <c r="C149" s="82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</row>
    <row r="150" spans="2:18">
      <c r="B150" s="81"/>
      <c r="C150" s="82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</row>
    <row r="151" spans="2:18">
      <c r="B151" s="81"/>
      <c r="C151" s="82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</row>
    <row r="152" spans="2:18">
      <c r="B152" s="81"/>
      <c r="C152" s="82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</row>
    <row r="153" spans="2:18">
      <c r="B153" s="81"/>
      <c r="C153" s="82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</row>
    <row r="154" spans="2:18">
      <c r="B154" s="81"/>
      <c r="C154" s="86"/>
      <c r="D154" s="87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</row>
    <row r="155" spans="2:18">
      <c r="B155" s="81"/>
      <c r="C155" s="82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</row>
    <row r="156" spans="2:18">
      <c r="B156" s="81"/>
      <c r="C156" s="82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</row>
    <row r="157" spans="2:18">
      <c r="B157" s="81"/>
    </row>
    <row r="158" spans="2:18">
      <c r="B158" s="88"/>
    </row>
    <row r="159" spans="2:18">
      <c r="B159" s="89"/>
      <c r="C159" s="82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</row>
    <row r="160" spans="2:18">
      <c r="B160" s="81"/>
      <c r="C160" s="84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</row>
    <row r="161" spans="2:18">
      <c r="B161" s="81"/>
      <c r="C161" s="82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</row>
    <row r="162" spans="2:18">
      <c r="B162" s="81"/>
      <c r="C162" s="82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</row>
    <row r="163" spans="2:18">
      <c r="B163" s="81"/>
      <c r="C163" s="82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</row>
    <row r="164" spans="2:18">
      <c r="B164" s="81"/>
      <c r="C164" s="82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</row>
    <row r="165" spans="2:18">
      <c r="B165" s="81"/>
      <c r="C165" s="82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</row>
    <row r="166" spans="2:18">
      <c r="B166" s="81"/>
      <c r="C166" s="82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</row>
    <row r="167" spans="2:18">
      <c r="B167" s="81"/>
      <c r="C167" s="82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18">
      <c r="B168" s="81"/>
      <c r="C168" s="82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</row>
    <row r="169" spans="2:18">
      <c r="B169" s="81"/>
      <c r="C169" s="82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</row>
    <row r="170" spans="2:18">
      <c r="B170" s="81"/>
      <c r="C170" s="82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18">
      <c r="B171" s="81"/>
      <c r="C171" s="82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18">
      <c r="B172" s="81"/>
      <c r="C172" s="82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</row>
    <row r="173" spans="2:18">
      <c r="B173" s="81"/>
      <c r="C173" s="82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</row>
    <row r="174" spans="2:18">
      <c r="B174" s="81"/>
      <c r="C174" s="82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18">
      <c r="B175" s="81"/>
      <c r="C175" s="82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18">
      <c r="B176" s="81"/>
      <c r="C176" s="84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</row>
    <row r="177" spans="2:18">
      <c r="B177" s="81"/>
      <c r="C177" s="82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</row>
    <row r="178" spans="2:18">
      <c r="B178" s="81"/>
      <c r="C178" s="82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81"/>
      <c r="C179" s="82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>
      <c r="B180" s="81"/>
      <c r="C180" s="82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</row>
    <row r="181" spans="2:18">
      <c r="B181" s="81"/>
      <c r="C181" s="82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</row>
    <row r="182" spans="2:18">
      <c r="B182" s="81"/>
      <c r="C182" s="82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81"/>
      <c r="C183" s="82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>
      <c r="B184" s="81"/>
      <c r="C184" s="82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</row>
    <row r="185" spans="2:18">
      <c r="B185" s="81"/>
      <c r="C185" s="86"/>
      <c r="D185" s="87"/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</row>
    <row r="186" spans="2:18">
      <c r="B186" s="81"/>
      <c r="C186" s="82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81"/>
      <c r="C187" s="82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>
      <c r="B188" s="81"/>
    </row>
    <row r="189" spans="2:18">
      <c r="B189" s="88"/>
    </row>
    <row r="190" spans="2:18">
      <c r="B190" s="89"/>
      <c r="C190" s="82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81"/>
      <c r="C191" s="84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</row>
    <row r="192" spans="2:18">
      <c r="B192" s="81"/>
      <c r="C192" s="82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</row>
    <row r="193" spans="2:18">
      <c r="B193" s="81"/>
      <c r="C193" s="82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</row>
    <row r="194" spans="2:18">
      <c r="B194" s="81"/>
      <c r="C194" s="82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81"/>
      <c r="C195" s="82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>
      <c r="B196" s="81"/>
      <c r="C196" s="82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</row>
    <row r="197" spans="2:18">
      <c r="B197" s="81"/>
      <c r="C197" s="82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</row>
    <row r="198" spans="2:18">
      <c r="B198" s="81"/>
      <c r="C198" s="82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81"/>
      <c r="C199" s="82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>
      <c r="B200" s="81"/>
      <c r="C200" s="82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</row>
    <row r="201" spans="2:18">
      <c r="B201" s="81"/>
      <c r="C201" s="82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</row>
    <row r="202" spans="2:18">
      <c r="B202" s="81"/>
      <c r="C202" s="82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81"/>
      <c r="C203" s="82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>
      <c r="B204" s="81"/>
      <c r="C204" s="82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</row>
    <row r="205" spans="2:18">
      <c r="B205" s="81"/>
      <c r="C205" s="82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</row>
    <row r="206" spans="2:18">
      <c r="B206" s="81"/>
      <c r="C206" s="82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81"/>
      <c r="C207" s="84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</row>
    <row r="208" spans="2:18">
      <c r="B208" s="81"/>
      <c r="C208" s="82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</row>
    <row r="209" spans="2:18">
      <c r="B209" s="81"/>
      <c r="C209" s="82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</row>
    <row r="210" spans="2:18">
      <c r="B210" s="81"/>
      <c r="C210" s="82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81"/>
      <c r="C211" s="82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>
      <c r="B212" s="81"/>
      <c r="C212" s="82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</row>
    <row r="213" spans="2:18">
      <c r="B213" s="81"/>
      <c r="C213" s="82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</row>
    <row r="214" spans="2:18">
      <c r="B214" s="81"/>
      <c r="C214" s="82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81"/>
      <c r="C215" s="82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>
      <c r="B216" s="81"/>
      <c r="C216" s="86"/>
      <c r="D216" s="87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</row>
    <row r="217" spans="2:18">
      <c r="B217" s="81"/>
      <c r="C217" s="82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</row>
    <row r="218" spans="2:18">
      <c r="B218" s="81"/>
      <c r="C218" s="82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81"/>
    </row>
    <row r="220" spans="2:18">
      <c r="B220" s="88"/>
    </row>
    <row r="221" spans="2:18">
      <c r="B221" s="89"/>
      <c r="C221" s="82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</row>
    <row r="222" spans="2:18">
      <c r="B222" s="81"/>
      <c r="C222" s="84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81"/>
      <c r="C223" s="82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>
      <c r="B224" s="81"/>
      <c r="C224" s="82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</row>
    <row r="225" spans="2:18">
      <c r="B225" s="81"/>
      <c r="C225" s="82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</row>
    <row r="226" spans="2:18">
      <c r="B226" s="81"/>
      <c r="C226" s="82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81"/>
      <c r="C227" s="82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>
      <c r="B228" s="81"/>
      <c r="C228" s="82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</row>
    <row r="229" spans="2:18">
      <c r="B229" s="81"/>
      <c r="C229" s="82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</row>
    <row r="230" spans="2:18">
      <c r="B230" s="81"/>
      <c r="C230" s="82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81"/>
      <c r="C231" s="82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>
      <c r="B232" s="81"/>
      <c r="C232" s="82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</row>
    <row r="233" spans="2:18">
      <c r="B233" s="81"/>
      <c r="C233" s="82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</row>
    <row r="234" spans="2:18">
      <c r="B234" s="81"/>
      <c r="C234" s="82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81"/>
      <c r="C235" s="82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>
      <c r="B236" s="81"/>
      <c r="C236" s="82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</row>
    <row r="237" spans="2:18">
      <c r="B237" s="81"/>
      <c r="C237" s="82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</row>
    <row r="238" spans="2:18">
      <c r="B238" s="81"/>
      <c r="C238" s="84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81"/>
      <c r="C239" s="82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>
      <c r="B240" s="81"/>
      <c r="C240" s="82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</row>
    <row r="241" spans="2:18">
      <c r="B241" s="81"/>
      <c r="C241" s="82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</row>
    <row r="242" spans="2:18">
      <c r="B242" s="81"/>
      <c r="C242" s="82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  <row r="243" spans="2:18">
      <c r="B243" s="81"/>
      <c r="C243" s="82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</row>
    <row r="244" spans="2:18">
      <c r="B244" s="81"/>
      <c r="C244" s="82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</row>
    <row r="245" spans="2:18">
      <c r="B245" s="81"/>
      <c r="C245" s="82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</row>
    <row r="246" spans="2:18">
      <c r="B246" s="81"/>
      <c r="C246" s="82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</row>
    <row r="247" spans="2:18">
      <c r="B247" s="81"/>
      <c r="C247" s="86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</row>
    <row r="248" spans="2:18">
      <c r="B248" s="81"/>
      <c r="C248" s="82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</row>
    <row r="249" spans="2:18">
      <c r="B249" s="81"/>
      <c r="C249" s="82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</row>
    <row r="250" spans="2:18">
      <c r="B250" s="81"/>
    </row>
    <row r="251" spans="2:18">
      <c r="B251" s="88"/>
    </row>
    <row r="252" spans="2:18">
      <c r="B252" s="89"/>
      <c r="C252" s="82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</row>
    <row r="253" spans="2:18">
      <c r="B253" s="81"/>
      <c r="C253" s="84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</row>
    <row r="254" spans="2:18">
      <c r="B254" s="81"/>
      <c r="C254" s="82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</row>
    <row r="255" spans="2:18">
      <c r="B255" s="81"/>
      <c r="C255" s="82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</row>
    <row r="256" spans="2:18">
      <c r="B256" s="81"/>
      <c r="C256" s="82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</row>
    <row r="257" spans="2:18">
      <c r="B257" s="81"/>
      <c r="C257" s="82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</row>
    <row r="258" spans="2:18">
      <c r="B258" s="81"/>
      <c r="C258" s="82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</row>
    <row r="259" spans="2:18">
      <c r="B259" s="81"/>
      <c r="C259" s="82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</row>
    <row r="260" spans="2:18">
      <c r="B260" s="81"/>
      <c r="C260" s="82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</row>
    <row r="261" spans="2:18">
      <c r="B261" s="81"/>
      <c r="C261" s="82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</row>
    <row r="262" spans="2:18">
      <c r="B262" s="81"/>
      <c r="C262" s="82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</row>
    <row r="263" spans="2:18">
      <c r="B263" s="81"/>
      <c r="C263" s="82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</row>
    <row r="264" spans="2:18">
      <c r="B264" s="81"/>
      <c r="C264" s="82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</row>
    <row r="265" spans="2:18">
      <c r="B265" s="81"/>
      <c r="C265" s="82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</row>
    <row r="266" spans="2:18">
      <c r="B266" s="81"/>
      <c r="C266" s="82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</row>
    <row r="267" spans="2:18">
      <c r="B267" s="81"/>
      <c r="C267" s="82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</row>
    <row r="268" spans="2:18">
      <c r="B268" s="81"/>
      <c r="C268" s="82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</row>
    <row r="269" spans="2:18">
      <c r="B269" s="81"/>
      <c r="C269" s="84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</row>
    <row r="270" spans="2:18">
      <c r="B270" s="81"/>
      <c r="C270" s="82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</row>
    <row r="271" spans="2:18">
      <c r="B271" s="81"/>
      <c r="C271" s="82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</row>
    <row r="272" spans="2:18">
      <c r="B272" s="81"/>
      <c r="C272" s="82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</row>
    <row r="273" spans="2:18">
      <c r="B273" s="81"/>
      <c r="C273" s="82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</row>
    <row r="274" spans="2:18">
      <c r="B274" s="81"/>
      <c r="C274" s="82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</row>
    <row r="275" spans="2:18">
      <c r="B275" s="81"/>
      <c r="C275" s="82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</row>
    <row r="276" spans="2:18">
      <c r="B276" s="81"/>
      <c r="C276" s="82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</row>
    <row r="277" spans="2:18">
      <c r="B277" s="81"/>
      <c r="C277" s="82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</row>
    <row r="278" spans="2:18">
      <c r="B278" s="81"/>
      <c r="C278" s="86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</row>
    <row r="279" spans="2:18">
      <c r="B279" s="81"/>
      <c r="C279" s="82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</row>
    <row r="280" spans="2:18">
      <c r="B280" s="81"/>
      <c r="C280" s="82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</row>
    <row r="281" spans="2:18">
      <c r="B281" s="81"/>
    </row>
    <row r="282" spans="2:18">
      <c r="B282" s="88"/>
    </row>
    <row r="283" spans="2:18">
      <c r="B283" s="89"/>
      <c r="C283" s="82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</row>
    <row r="284" spans="2:18">
      <c r="B284" s="81"/>
      <c r="C284" s="84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</row>
    <row r="285" spans="2:18">
      <c r="B285" s="81"/>
      <c r="C285" s="82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</row>
    <row r="286" spans="2:18">
      <c r="B286" s="81"/>
      <c r="C286" s="82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</row>
    <row r="287" spans="2:18">
      <c r="B287" s="81"/>
      <c r="C287" s="82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</row>
    <row r="288" spans="2:18">
      <c r="B288" s="81"/>
      <c r="C288" s="82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</row>
    <row r="289" spans="2:18">
      <c r="B289" s="81"/>
      <c r="C289" s="82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</row>
    <row r="290" spans="2:18">
      <c r="B290" s="81"/>
      <c r="C290" s="82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</row>
    <row r="291" spans="2:18">
      <c r="B291" s="81"/>
      <c r="C291" s="82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</row>
    <row r="292" spans="2:18">
      <c r="B292" s="81"/>
      <c r="C292" s="82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</row>
    <row r="293" spans="2:18">
      <c r="B293" s="81"/>
      <c r="C293" s="82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</row>
    <row r="294" spans="2:18">
      <c r="B294" s="81"/>
      <c r="C294" s="82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</row>
    <row r="295" spans="2:18">
      <c r="B295" s="81"/>
      <c r="C295" s="82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</row>
    <row r="296" spans="2:18">
      <c r="B296" s="81"/>
      <c r="C296" s="82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</row>
    <row r="297" spans="2:18">
      <c r="B297" s="81"/>
      <c r="C297" s="82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</row>
    <row r="298" spans="2:18">
      <c r="B298" s="81"/>
      <c r="C298" s="82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</row>
    <row r="299" spans="2:18">
      <c r="B299" s="81"/>
      <c r="C299" s="82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</row>
    <row r="300" spans="2:18">
      <c r="B300" s="81"/>
      <c r="C300" s="84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85"/>
    </row>
    <row r="301" spans="2:18">
      <c r="B301" s="81"/>
      <c r="C301" s="82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</row>
    <row r="302" spans="2:18">
      <c r="B302" s="81"/>
      <c r="C302" s="82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</row>
    <row r="303" spans="2:18">
      <c r="B303" s="81"/>
      <c r="C303" s="82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</row>
    <row r="304" spans="2:18">
      <c r="B304" s="81"/>
      <c r="C304" s="82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</row>
    <row r="305" spans="2:18">
      <c r="B305" s="81"/>
      <c r="C305" s="82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</row>
    <row r="306" spans="2:18">
      <c r="B306" s="81"/>
      <c r="C306" s="82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</row>
    <row r="307" spans="2:18">
      <c r="B307" s="81"/>
      <c r="C307" s="82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</row>
    <row r="308" spans="2:18">
      <c r="B308" s="81"/>
      <c r="C308" s="82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</row>
    <row r="309" spans="2:18">
      <c r="B309" s="81"/>
      <c r="C309" s="86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</row>
    <row r="310" spans="2:18">
      <c r="B310" s="81"/>
      <c r="C310" s="82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</row>
    <row r="311" spans="2:18">
      <c r="B311" s="81"/>
      <c r="C311" s="82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</row>
    <row r="312" spans="2:18">
      <c r="B312" s="81"/>
    </row>
    <row r="313" spans="2:18">
      <c r="B313" s="88"/>
    </row>
    <row r="314" spans="2:18">
      <c r="B314" s="89"/>
      <c r="C314" s="82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</row>
    <row r="315" spans="2:18">
      <c r="B315" s="81"/>
      <c r="C315" s="84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</row>
    <row r="316" spans="2:18">
      <c r="B316" s="81"/>
      <c r="C316" s="82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</row>
    <row r="317" spans="2:18">
      <c r="B317" s="81"/>
      <c r="C317" s="82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</row>
    <row r="318" spans="2:18">
      <c r="B318" s="81"/>
      <c r="C318" s="82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</row>
    <row r="319" spans="2:18">
      <c r="B319" s="81"/>
      <c r="C319" s="82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</row>
    <row r="320" spans="2:18">
      <c r="B320" s="81"/>
      <c r="C320" s="82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</row>
    <row r="321" spans="2:18">
      <c r="B321" s="81"/>
      <c r="C321" s="82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</row>
    <row r="322" spans="2:18">
      <c r="B322" s="81"/>
      <c r="C322" s="82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</row>
    <row r="323" spans="2:18">
      <c r="B323" s="81"/>
      <c r="C323" s="82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</row>
    <row r="324" spans="2:18">
      <c r="B324" s="81"/>
      <c r="C324" s="82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</row>
    <row r="325" spans="2:18">
      <c r="B325" s="81"/>
      <c r="C325" s="82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</row>
    <row r="326" spans="2:18">
      <c r="B326" s="81"/>
      <c r="C326" s="82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</row>
    <row r="327" spans="2:18">
      <c r="B327" s="81"/>
      <c r="C327" s="82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</row>
    <row r="328" spans="2:18">
      <c r="B328" s="81"/>
      <c r="C328" s="82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</row>
    <row r="329" spans="2:18">
      <c r="B329" s="81"/>
      <c r="C329" s="82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</row>
    <row r="330" spans="2:18">
      <c r="B330" s="81"/>
      <c r="C330" s="82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</row>
    <row r="331" spans="2:18">
      <c r="B331" s="81"/>
      <c r="C331" s="84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</row>
    <row r="332" spans="2:18">
      <c r="B332" s="81"/>
      <c r="C332" s="82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</row>
    <row r="333" spans="2:18">
      <c r="B333" s="81"/>
      <c r="C333" s="82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</row>
    <row r="334" spans="2:18">
      <c r="B334" s="81"/>
      <c r="C334" s="82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</row>
    <row r="335" spans="2:18">
      <c r="B335" s="81"/>
      <c r="C335" s="82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</row>
    <row r="336" spans="2:18">
      <c r="B336" s="81"/>
      <c r="C336" s="82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</row>
    <row r="337" spans="2:18">
      <c r="B337" s="81"/>
      <c r="C337" s="82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</row>
    <row r="338" spans="2:18">
      <c r="B338" s="81"/>
      <c r="C338" s="82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</row>
    <row r="339" spans="2:18">
      <c r="B339" s="81"/>
      <c r="C339" s="82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</row>
    <row r="340" spans="2:18">
      <c r="B340" s="81"/>
      <c r="C340" s="86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</row>
    <row r="341" spans="2:18">
      <c r="B341" s="81"/>
      <c r="C341" s="82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</row>
    <row r="342" spans="2:18">
      <c r="B342" s="81"/>
      <c r="C342" s="82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</row>
    <row r="343" spans="2:18">
      <c r="B343" s="81"/>
    </row>
    <row r="344" spans="2:18">
      <c r="B344" s="88"/>
    </row>
    <row r="345" spans="2:18">
      <c r="B345" s="89"/>
      <c r="C345" s="82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</row>
    <row r="346" spans="2:18">
      <c r="B346" s="81"/>
      <c r="C346" s="84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</row>
    <row r="347" spans="2:18">
      <c r="B347" s="81"/>
      <c r="C347" s="82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</row>
    <row r="348" spans="2:18">
      <c r="B348" s="81"/>
      <c r="C348" s="82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</row>
    <row r="349" spans="2:18">
      <c r="B349" s="81"/>
      <c r="C349" s="82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</row>
    <row r="350" spans="2:18">
      <c r="B350" s="81"/>
      <c r="C350" s="82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</row>
    <row r="351" spans="2:18">
      <c r="B351" s="81"/>
      <c r="C351" s="82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</row>
    <row r="352" spans="2:18">
      <c r="B352" s="81"/>
      <c r="C352" s="82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</row>
    <row r="353" spans="2:18">
      <c r="B353" s="81"/>
      <c r="C353" s="82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</row>
    <row r="354" spans="2:18">
      <c r="B354" s="81"/>
      <c r="C354" s="82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</row>
    <row r="355" spans="2:18">
      <c r="B355" s="81"/>
      <c r="C355" s="82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</row>
    <row r="356" spans="2:18">
      <c r="B356" s="81"/>
      <c r="C356" s="82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</row>
    <row r="357" spans="2:18">
      <c r="B357" s="81"/>
      <c r="C357" s="82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</row>
    <row r="358" spans="2:18">
      <c r="B358" s="81"/>
      <c r="C358" s="82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</row>
    <row r="359" spans="2:18">
      <c r="B359" s="81"/>
      <c r="C359" s="82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</row>
    <row r="360" spans="2:18">
      <c r="B360" s="81"/>
      <c r="C360" s="82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</row>
    <row r="361" spans="2:18">
      <c r="B361" s="81"/>
      <c r="C361" s="82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</row>
    <row r="362" spans="2:18">
      <c r="B362" s="81"/>
      <c r="C362" s="84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</row>
    <row r="363" spans="2:18">
      <c r="B363" s="81"/>
      <c r="C363" s="82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</row>
    <row r="364" spans="2:18">
      <c r="B364" s="81"/>
      <c r="C364" s="82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</row>
    <row r="365" spans="2:18">
      <c r="B365" s="81"/>
      <c r="C365" s="82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</row>
    <row r="366" spans="2:18">
      <c r="B366" s="81"/>
      <c r="C366" s="82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</row>
    <row r="367" spans="2:18">
      <c r="B367" s="81"/>
      <c r="C367" s="82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</row>
    <row r="368" spans="2:18">
      <c r="B368" s="81"/>
      <c r="C368" s="82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</row>
    <row r="369" spans="2:18">
      <c r="B369" s="81"/>
      <c r="C369" s="82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</row>
    <row r="370" spans="2:18">
      <c r="B370" s="81"/>
      <c r="C370" s="82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</row>
    <row r="371" spans="2:18">
      <c r="B371" s="81"/>
      <c r="C371" s="86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</row>
    <row r="372" spans="2:18">
      <c r="B372" s="81"/>
      <c r="C372" s="82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</row>
    <row r="373" spans="2:18">
      <c r="B373" s="81"/>
      <c r="C373" s="82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</row>
    <row r="374" spans="2:18">
      <c r="B374" s="81"/>
    </row>
    <row r="375" spans="2:18">
      <c r="B375" s="88"/>
    </row>
    <row r="376" spans="2:18">
      <c r="B376" s="89"/>
      <c r="C376" s="82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</row>
    <row r="377" spans="2:18">
      <c r="B377" s="81"/>
      <c r="C377" s="84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85"/>
    </row>
    <row r="378" spans="2:18">
      <c r="B378" s="81"/>
      <c r="C378" s="82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</row>
    <row r="379" spans="2:18">
      <c r="B379" s="81"/>
      <c r="C379" s="82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</row>
    <row r="380" spans="2:18">
      <c r="B380" s="81"/>
      <c r="C380" s="82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</row>
    <row r="381" spans="2:18">
      <c r="B381" s="81"/>
      <c r="C381" s="82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</row>
    <row r="382" spans="2:18">
      <c r="B382" s="81"/>
      <c r="C382" s="82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</row>
    <row r="383" spans="2:18">
      <c r="B383" s="81"/>
      <c r="C383" s="82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</row>
    <row r="384" spans="2:18">
      <c r="B384" s="81"/>
      <c r="C384" s="82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</row>
    <row r="385" spans="2:18">
      <c r="B385" s="81"/>
      <c r="C385" s="82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</row>
    <row r="386" spans="2:18">
      <c r="B386" s="81"/>
      <c r="C386" s="82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</row>
    <row r="387" spans="2:18">
      <c r="B387" s="81"/>
      <c r="C387" s="82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</row>
    <row r="388" spans="2:18">
      <c r="B388" s="81"/>
      <c r="C388" s="82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</row>
    <row r="389" spans="2:18">
      <c r="B389" s="81"/>
      <c r="C389" s="82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</row>
    <row r="390" spans="2:18">
      <c r="B390" s="81"/>
      <c r="C390" s="82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</row>
    <row r="391" spans="2:18">
      <c r="B391" s="81"/>
      <c r="C391" s="82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</row>
    <row r="392" spans="2:18">
      <c r="B392" s="81"/>
      <c r="C392" s="82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</row>
    <row r="393" spans="2:18">
      <c r="B393" s="81"/>
      <c r="C393" s="84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</row>
    <row r="394" spans="2:18">
      <c r="B394" s="81"/>
      <c r="C394" s="82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</row>
    <row r="395" spans="2:18">
      <c r="B395" s="81"/>
      <c r="C395" s="82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</row>
    <row r="396" spans="2:18">
      <c r="B396" s="81"/>
      <c r="C396" s="82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</row>
    <row r="397" spans="2:18">
      <c r="B397" s="81"/>
      <c r="C397" s="82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</row>
    <row r="398" spans="2:18">
      <c r="B398" s="81"/>
      <c r="C398" s="82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</row>
    <row r="399" spans="2:18">
      <c r="B399" s="81"/>
      <c r="C399" s="82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</row>
    <row r="400" spans="2:18">
      <c r="B400" s="81"/>
      <c r="C400" s="82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</row>
    <row r="401" spans="2:18">
      <c r="B401" s="81"/>
      <c r="C401" s="82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</row>
    <row r="402" spans="2:18">
      <c r="B402" s="81"/>
      <c r="C402" s="86"/>
      <c r="D402" s="87"/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</row>
    <row r="403" spans="2:18">
      <c r="B403" s="81"/>
      <c r="C403" s="82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</row>
    <row r="404" spans="2:18">
      <c r="B404" s="81"/>
      <c r="C404" s="82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</row>
    <row r="405" spans="2:18">
      <c r="B405" s="81"/>
    </row>
    <row r="406" spans="2:18">
      <c r="B406" s="88"/>
    </row>
    <row r="407" spans="2:18">
      <c r="B407" s="89"/>
      <c r="C407" s="82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</row>
    <row r="408" spans="2:18">
      <c r="B408" s="81"/>
      <c r="C408" s="84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</row>
    <row r="409" spans="2:18">
      <c r="B409" s="81"/>
      <c r="C409" s="82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</row>
    <row r="410" spans="2:18">
      <c r="B410" s="81"/>
      <c r="C410" s="82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</row>
    <row r="411" spans="2:18">
      <c r="B411" s="81"/>
      <c r="C411" s="82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</row>
    <row r="412" spans="2:18">
      <c r="B412" s="81"/>
      <c r="C412" s="82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</row>
    <row r="413" spans="2:18">
      <c r="B413" s="81"/>
      <c r="C413" s="82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</row>
    <row r="414" spans="2:18">
      <c r="B414" s="81"/>
      <c r="C414" s="82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</row>
    <row r="415" spans="2:18">
      <c r="B415" s="81"/>
      <c r="C415" s="82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</row>
    <row r="416" spans="2:18">
      <c r="B416" s="81"/>
      <c r="C416" s="82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</row>
    <row r="417" spans="2:18">
      <c r="B417" s="81"/>
      <c r="C417" s="82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</row>
    <row r="418" spans="2:18">
      <c r="B418" s="81"/>
      <c r="C418" s="82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</row>
    <row r="419" spans="2:18">
      <c r="B419" s="81"/>
      <c r="C419" s="82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</row>
    <row r="420" spans="2:18">
      <c r="B420" s="81"/>
      <c r="C420" s="82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</row>
    <row r="421" spans="2:18">
      <c r="B421" s="81"/>
      <c r="C421" s="82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</row>
    <row r="422" spans="2:18">
      <c r="B422" s="81"/>
      <c r="C422" s="82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</row>
    <row r="423" spans="2:18">
      <c r="B423" s="81"/>
      <c r="C423" s="82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</row>
    <row r="424" spans="2:18">
      <c r="B424" s="81"/>
      <c r="C424" s="84"/>
      <c r="D424" s="85"/>
      <c r="E424" s="85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85"/>
    </row>
    <row r="425" spans="2:18">
      <c r="B425" s="81"/>
      <c r="C425" s="82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</row>
    <row r="426" spans="2:18">
      <c r="B426" s="81"/>
      <c r="C426" s="82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</row>
    <row r="427" spans="2:18">
      <c r="B427" s="81"/>
      <c r="C427" s="82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</row>
    <row r="428" spans="2:18">
      <c r="B428" s="81"/>
      <c r="C428" s="82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</row>
    <row r="429" spans="2:18">
      <c r="B429" s="81"/>
      <c r="C429" s="82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</row>
    <row r="430" spans="2:18">
      <c r="B430" s="81"/>
      <c r="C430" s="82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</row>
    <row r="431" spans="2:18">
      <c r="B431" s="81"/>
      <c r="C431" s="82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</row>
    <row r="432" spans="2:18">
      <c r="B432" s="81"/>
      <c r="C432" s="82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</row>
    <row r="433" spans="2:18">
      <c r="B433" s="81"/>
      <c r="C433" s="86"/>
      <c r="D433" s="87"/>
      <c r="E433" s="87"/>
      <c r="F433" s="87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</row>
    <row r="434" spans="2:18">
      <c r="B434" s="81"/>
      <c r="C434" s="82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</row>
    <row r="435" spans="2:18">
      <c r="B435" s="81"/>
      <c r="C435" s="82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</row>
    <row r="436" spans="2:18">
      <c r="B436" s="81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6"/>
  <dimension ref="A1:S135"/>
  <sheetViews>
    <sheetView workbookViewId="0"/>
  </sheetViews>
  <sheetFormatPr defaultRowHeight="10.5"/>
  <cols>
    <col min="1" max="1" width="38.5" style="90" customWidth="1"/>
    <col min="2" max="2" width="25.5" style="90" customWidth="1"/>
    <col min="3" max="3" width="33.6640625" style="90" customWidth="1"/>
    <col min="4" max="4" width="38.6640625" style="90" customWidth="1"/>
    <col min="5" max="5" width="45.6640625" style="90" customWidth="1"/>
    <col min="6" max="6" width="50" style="90" customWidth="1"/>
    <col min="7" max="7" width="43.6640625" style="90" customWidth="1"/>
    <col min="8" max="9" width="38.33203125" style="90" customWidth="1"/>
    <col min="10" max="10" width="46.1640625" style="90" customWidth="1"/>
    <col min="11" max="11" width="36.5" style="90" customWidth="1"/>
    <col min="12" max="12" width="45" style="90" customWidth="1"/>
    <col min="13" max="13" width="50.1640625" style="90" customWidth="1"/>
    <col min="14" max="15" width="44.83203125" style="90" customWidth="1"/>
    <col min="16" max="16" width="45.33203125" style="90" customWidth="1"/>
    <col min="17" max="17" width="45.1640625" style="90" customWidth="1"/>
    <col min="18" max="18" width="42.6640625" style="90" customWidth="1"/>
    <col min="19" max="19" width="48.1640625" style="90" customWidth="1"/>
    <col min="20" max="23" width="9.33203125" style="90" customWidth="1"/>
    <col min="24" max="16384" width="9.33203125" style="90"/>
  </cols>
  <sheetData>
    <row r="1" spans="1:19">
      <c r="A1" s="92"/>
      <c r="B1" s="101" t="s">
        <v>317</v>
      </c>
      <c r="C1" s="101" t="s">
        <v>318</v>
      </c>
      <c r="D1" s="101" t="s">
        <v>319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1" t="s">
        <v>320</v>
      </c>
      <c r="B2" s="101">
        <v>1497.67</v>
      </c>
      <c r="C2" s="101">
        <v>6445.97</v>
      </c>
      <c r="D2" s="101">
        <v>6445.97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1" t="s">
        <v>321</v>
      </c>
      <c r="B3" s="101">
        <v>1497.67</v>
      </c>
      <c r="C3" s="101">
        <v>6445.97</v>
      </c>
      <c r="D3" s="101">
        <v>6445.97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1" t="s">
        <v>322</v>
      </c>
      <c r="B4" s="101">
        <v>3102.29</v>
      </c>
      <c r="C4" s="101">
        <v>13352.19</v>
      </c>
      <c r="D4" s="101">
        <v>13352.19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1" t="s">
        <v>323</v>
      </c>
      <c r="B5" s="101">
        <v>3102.29</v>
      </c>
      <c r="C5" s="101">
        <v>13352.19</v>
      </c>
      <c r="D5" s="101">
        <v>13352.19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2"/>
      <c r="B7" s="101" t="s">
        <v>324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1" t="s">
        <v>325</v>
      </c>
      <c r="B8" s="101">
        <v>232.34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1" t="s">
        <v>326</v>
      </c>
      <c r="B9" s="101">
        <v>232.34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1" t="s">
        <v>327</v>
      </c>
      <c r="B10" s="101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2"/>
      <c r="B12" s="101" t="s">
        <v>328</v>
      </c>
      <c r="C12" s="101" t="s">
        <v>329</v>
      </c>
      <c r="D12" s="101" t="s">
        <v>330</v>
      </c>
      <c r="E12" s="101" t="s">
        <v>331</v>
      </c>
      <c r="F12" s="101" t="s">
        <v>332</v>
      </c>
      <c r="G12" s="101" t="s">
        <v>333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1" t="s">
        <v>72</v>
      </c>
      <c r="B13" s="101">
        <v>0</v>
      </c>
      <c r="C13" s="101">
        <v>134.52000000000001</v>
      </c>
      <c r="D13" s="101">
        <v>0</v>
      </c>
      <c r="E13" s="101">
        <v>0</v>
      </c>
      <c r="F13" s="101">
        <v>0</v>
      </c>
      <c r="G13" s="101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1" t="s">
        <v>73</v>
      </c>
      <c r="B14" s="101">
        <v>5.55</v>
      </c>
      <c r="C14" s="101">
        <v>0</v>
      </c>
      <c r="D14" s="101">
        <v>0</v>
      </c>
      <c r="E14" s="101">
        <v>0</v>
      </c>
      <c r="F14" s="101">
        <v>0</v>
      </c>
      <c r="G14" s="101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1" t="s">
        <v>81</v>
      </c>
      <c r="B15" s="101">
        <v>172.68</v>
      </c>
      <c r="C15" s="101">
        <v>0</v>
      </c>
      <c r="D15" s="101">
        <v>0</v>
      </c>
      <c r="E15" s="101">
        <v>0</v>
      </c>
      <c r="F15" s="101">
        <v>0</v>
      </c>
      <c r="G15" s="101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1" t="s">
        <v>82</v>
      </c>
      <c r="B16" s="101">
        <v>17.899999999999999</v>
      </c>
      <c r="C16" s="101">
        <v>0</v>
      </c>
      <c r="D16" s="101">
        <v>0</v>
      </c>
      <c r="E16" s="101">
        <v>0</v>
      </c>
      <c r="F16" s="101">
        <v>0</v>
      </c>
      <c r="G16" s="101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1" t="s">
        <v>83</v>
      </c>
      <c r="B17" s="101">
        <v>409.36</v>
      </c>
      <c r="C17" s="101">
        <v>563.91</v>
      </c>
      <c r="D17" s="101">
        <v>0</v>
      </c>
      <c r="E17" s="101">
        <v>0</v>
      </c>
      <c r="F17" s="101">
        <v>0</v>
      </c>
      <c r="G17" s="101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1" t="s">
        <v>84</v>
      </c>
      <c r="B18" s="101">
        <v>0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1" t="s">
        <v>85</v>
      </c>
      <c r="B19" s="101">
        <v>67.180000000000007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1" t="s">
        <v>86</v>
      </c>
      <c r="B20" s="101">
        <v>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1" t="s">
        <v>87</v>
      </c>
      <c r="B21" s="101">
        <v>0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1" t="s">
        <v>88</v>
      </c>
      <c r="B22" s="101">
        <v>0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1" t="s">
        <v>67</v>
      </c>
      <c r="B23" s="101">
        <v>0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1" t="s">
        <v>89</v>
      </c>
      <c r="B24" s="101">
        <v>0</v>
      </c>
      <c r="C24" s="101">
        <v>66.930000000000007</v>
      </c>
      <c r="D24" s="101">
        <v>0</v>
      </c>
      <c r="E24" s="101">
        <v>0</v>
      </c>
      <c r="F24" s="101">
        <v>0</v>
      </c>
      <c r="G24" s="101">
        <v>414.19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1" t="s">
        <v>90</v>
      </c>
      <c r="B25" s="101">
        <v>59.65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1" t="s">
        <v>91</v>
      </c>
      <c r="B26" s="101">
        <v>0</v>
      </c>
      <c r="C26" s="101">
        <v>0</v>
      </c>
      <c r="D26" s="101">
        <v>0</v>
      </c>
      <c r="E26" s="101">
        <v>0</v>
      </c>
      <c r="F26" s="101">
        <v>0</v>
      </c>
      <c r="G26" s="101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1"/>
      <c r="B27" s="101"/>
      <c r="C27" s="101"/>
      <c r="D27" s="101"/>
      <c r="E27" s="101"/>
      <c r="F27" s="101"/>
      <c r="G27" s="101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1" t="s">
        <v>92</v>
      </c>
      <c r="B28" s="101">
        <v>732.31</v>
      </c>
      <c r="C28" s="101">
        <v>765.36</v>
      </c>
      <c r="D28" s="101">
        <v>0</v>
      </c>
      <c r="E28" s="101">
        <v>0</v>
      </c>
      <c r="F28" s="101">
        <v>0</v>
      </c>
      <c r="G28" s="101">
        <v>414.19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2"/>
      <c r="B30" s="101" t="s">
        <v>324</v>
      </c>
      <c r="C30" s="101" t="s">
        <v>3</v>
      </c>
      <c r="D30" s="101" t="s">
        <v>334</v>
      </c>
      <c r="E30" s="101" t="s">
        <v>335</v>
      </c>
      <c r="F30" s="101" t="s">
        <v>336</v>
      </c>
      <c r="G30" s="101" t="s">
        <v>337</v>
      </c>
      <c r="H30" s="101" t="s">
        <v>338</v>
      </c>
      <c r="I30" s="101" t="s">
        <v>339</v>
      </c>
      <c r="J30" s="101" t="s">
        <v>340</v>
      </c>
      <c r="K30"/>
      <c r="L30"/>
      <c r="M30"/>
      <c r="N30"/>
      <c r="O30"/>
      <c r="P30"/>
      <c r="Q30"/>
      <c r="R30"/>
      <c r="S30"/>
    </row>
    <row r="31" spans="1:19">
      <c r="A31" s="101" t="s">
        <v>341</v>
      </c>
      <c r="B31" s="101">
        <v>116.17</v>
      </c>
      <c r="C31" s="101" t="s">
        <v>4</v>
      </c>
      <c r="D31" s="101">
        <v>354.18</v>
      </c>
      <c r="E31" s="101">
        <v>1</v>
      </c>
      <c r="F31" s="101">
        <v>92.94</v>
      </c>
      <c r="G31" s="101">
        <v>26.02</v>
      </c>
      <c r="H31" s="101">
        <v>39.81</v>
      </c>
      <c r="I31" s="101">
        <v>1.39</v>
      </c>
      <c r="J31" s="101">
        <v>129.11949999999999</v>
      </c>
      <c r="K31"/>
      <c r="L31"/>
      <c r="M31"/>
      <c r="N31"/>
      <c r="O31"/>
      <c r="P31"/>
      <c r="Q31"/>
      <c r="R31"/>
      <c r="S31"/>
    </row>
    <row r="32" spans="1:19">
      <c r="A32" s="101" t="s">
        <v>342</v>
      </c>
      <c r="B32" s="101">
        <v>116.17</v>
      </c>
      <c r="C32" s="101" t="s">
        <v>4</v>
      </c>
      <c r="D32" s="101">
        <v>354.18</v>
      </c>
      <c r="E32" s="101">
        <v>1</v>
      </c>
      <c r="F32" s="101">
        <v>92.94</v>
      </c>
      <c r="G32" s="101">
        <v>0</v>
      </c>
      <c r="H32" s="101">
        <v>24.1</v>
      </c>
      <c r="I32" s="101">
        <v>18.59</v>
      </c>
      <c r="J32" s="101">
        <v>1597.9138</v>
      </c>
      <c r="K32"/>
      <c r="L32"/>
      <c r="M32"/>
      <c r="N32"/>
      <c r="O32"/>
      <c r="P32"/>
      <c r="Q32"/>
      <c r="R32"/>
      <c r="S32"/>
    </row>
    <row r="33" spans="1:19">
      <c r="A33" s="101" t="s">
        <v>220</v>
      </c>
      <c r="B33" s="101">
        <v>232.34</v>
      </c>
      <c r="C33" s="101"/>
      <c r="D33" s="101">
        <v>708.37</v>
      </c>
      <c r="E33" s="101"/>
      <c r="F33" s="101">
        <v>185.89</v>
      </c>
      <c r="G33" s="101">
        <v>26.02</v>
      </c>
      <c r="H33" s="101">
        <v>31.954999999999998</v>
      </c>
      <c r="I33" s="101">
        <v>2.59</v>
      </c>
      <c r="J33" s="101">
        <v>863.51660000000004</v>
      </c>
      <c r="K33"/>
      <c r="L33"/>
      <c r="M33"/>
      <c r="N33"/>
      <c r="O33"/>
      <c r="P33"/>
      <c r="Q33"/>
      <c r="R33"/>
      <c r="S33"/>
    </row>
    <row r="34" spans="1:19">
      <c r="A34" s="101" t="s">
        <v>343</v>
      </c>
      <c r="B34" s="101">
        <v>232.34</v>
      </c>
      <c r="C34" s="101"/>
      <c r="D34" s="101">
        <v>708.37</v>
      </c>
      <c r="E34" s="101"/>
      <c r="F34" s="101">
        <v>185.89</v>
      </c>
      <c r="G34" s="101">
        <v>26.02</v>
      </c>
      <c r="H34" s="101">
        <v>31.954999999999998</v>
      </c>
      <c r="I34" s="101">
        <v>2.59</v>
      </c>
      <c r="J34" s="101">
        <v>863.51660000000004</v>
      </c>
      <c r="K34"/>
      <c r="L34"/>
      <c r="M34"/>
      <c r="N34"/>
      <c r="O34"/>
      <c r="P34"/>
      <c r="Q34"/>
      <c r="R34"/>
      <c r="S34"/>
    </row>
    <row r="35" spans="1:19">
      <c r="A35" s="101" t="s">
        <v>344</v>
      </c>
      <c r="B35" s="101">
        <v>0</v>
      </c>
      <c r="C35" s="101"/>
      <c r="D35" s="101">
        <v>0</v>
      </c>
      <c r="E35" s="101"/>
      <c r="F35" s="101">
        <v>0</v>
      </c>
      <c r="G35" s="101">
        <v>0</v>
      </c>
      <c r="H35" s="101"/>
      <c r="I35" s="101"/>
      <c r="J35" s="101"/>
      <c r="K35"/>
      <c r="L35"/>
      <c r="M35"/>
      <c r="N35"/>
      <c r="O35"/>
      <c r="P35"/>
      <c r="Q35"/>
      <c r="R35"/>
      <c r="S35"/>
    </row>
    <row r="36" spans="1:19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1:19">
      <c r="A37" s="92"/>
      <c r="B37" s="101" t="s">
        <v>51</v>
      </c>
      <c r="C37" s="101" t="s">
        <v>345</v>
      </c>
      <c r="D37" s="101" t="s">
        <v>346</v>
      </c>
      <c r="E37" s="101" t="s">
        <v>347</v>
      </c>
      <c r="F37" s="101" t="s">
        <v>348</v>
      </c>
      <c r="G37" s="101" t="s">
        <v>349</v>
      </c>
      <c r="H37" s="101" t="s">
        <v>350</v>
      </c>
      <c r="I37" s="101" t="s">
        <v>351</v>
      </c>
      <c r="J37"/>
      <c r="K37"/>
      <c r="L37"/>
      <c r="M37"/>
      <c r="N37"/>
      <c r="O37"/>
      <c r="P37"/>
      <c r="Q37"/>
      <c r="R37"/>
      <c r="S37"/>
    </row>
    <row r="38" spans="1:19">
      <c r="A38" s="101" t="s">
        <v>352</v>
      </c>
      <c r="B38" s="101" t="s">
        <v>436</v>
      </c>
      <c r="C38" s="101">
        <v>0.08</v>
      </c>
      <c r="D38" s="101">
        <v>1.272</v>
      </c>
      <c r="E38" s="101">
        <v>1.571</v>
      </c>
      <c r="F38" s="101">
        <v>23.24</v>
      </c>
      <c r="G38" s="101">
        <v>90</v>
      </c>
      <c r="H38" s="101">
        <v>90</v>
      </c>
      <c r="I38" s="101" t="s">
        <v>353</v>
      </c>
      <c r="J38"/>
      <c r="K38"/>
      <c r="L38"/>
      <c r="M38"/>
      <c r="N38"/>
      <c r="O38"/>
      <c r="P38"/>
      <c r="Q38"/>
      <c r="R38"/>
      <c r="S38"/>
    </row>
    <row r="39" spans="1:19">
      <c r="A39" s="101" t="s">
        <v>354</v>
      </c>
      <c r="B39" s="101" t="s">
        <v>436</v>
      </c>
      <c r="C39" s="101">
        <v>0.08</v>
      </c>
      <c r="D39" s="101">
        <v>1.272</v>
      </c>
      <c r="E39" s="101">
        <v>1.571</v>
      </c>
      <c r="F39" s="101">
        <v>46.47</v>
      </c>
      <c r="G39" s="101">
        <v>180</v>
      </c>
      <c r="H39" s="101">
        <v>90</v>
      </c>
      <c r="I39" s="101" t="s">
        <v>355</v>
      </c>
      <c r="J39"/>
      <c r="K39"/>
      <c r="L39"/>
      <c r="M39"/>
      <c r="N39"/>
      <c r="O39"/>
      <c r="P39"/>
      <c r="Q39"/>
      <c r="R39"/>
      <c r="S39"/>
    </row>
    <row r="40" spans="1:19">
      <c r="A40" s="101" t="s">
        <v>356</v>
      </c>
      <c r="B40" s="101" t="s">
        <v>436</v>
      </c>
      <c r="C40" s="101">
        <v>0.08</v>
      </c>
      <c r="D40" s="101">
        <v>1.272</v>
      </c>
      <c r="E40" s="101">
        <v>1.571</v>
      </c>
      <c r="F40" s="101">
        <v>23.24</v>
      </c>
      <c r="G40" s="101">
        <v>270</v>
      </c>
      <c r="H40" s="101">
        <v>90</v>
      </c>
      <c r="I40" s="101" t="s">
        <v>357</v>
      </c>
      <c r="J40"/>
      <c r="K40"/>
      <c r="L40"/>
      <c r="M40"/>
      <c r="N40"/>
      <c r="O40"/>
      <c r="P40"/>
      <c r="Q40"/>
      <c r="R40"/>
      <c r="S40"/>
    </row>
    <row r="41" spans="1:19">
      <c r="A41" s="101" t="s">
        <v>358</v>
      </c>
      <c r="B41" s="101" t="s">
        <v>359</v>
      </c>
      <c r="C41" s="101">
        <v>0.3</v>
      </c>
      <c r="D41" s="101">
        <v>3.12</v>
      </c>
      <c r="E41" s="101">
        <v>12.904</v>
      </c>
      <c r="F41" s="101">
        <v>116.17</v>
      </c>
      <c r="G41" s="101">
        <v>0</v>
      </c>
      <c r="H41" s="101">
        <v>180</v>
      </c>
      <c r="I41" s="101"/>
      <c r="J41"/>
      <c r="K41"/>
      <c r="L41"/>
      <c r="M41"/>
      <c r="N41"/>
      <c r="O41"/>
      <c r="P41"/>
      <c r="Q41"/>
      <c r="R41"/>
      <c r="S41"/>
    </row>
    <row r="42" spans="1:19">
      <c r="A42" s="101" t="s">
        <v>437</v>
      </c>
      <c r="B42" s="101" t="s">
        <v>438</v>
      </c>
      <c r="C42" s="101">
        <v>0.3</v>
      </c>
      <c r="D42" s="101">
        <v>0.56899999999999995</v>
      </c>
      <c r="E42" s="101">
        <v>0.63700000000000001</v>
      </c>
      <c r="F42" s="101">
        <v>116.17</v>
      </c>
      <c r="G42" s="101">
        <v>180</v>
      </c>
      <c r="H42" s="101">
        <v>0</v>
      </c>
      <c r="I42" s="101"/>
      <c r="J42"/>
      <c r="K42"/>
      <c r="L42"/>
      <c r="M42"/>
      <c r="N42"/>
      <c r="O42"/>
      <c r="P42"/>
      <c r="Q42"/>
      <c r="R42"/>
      <c r="S42"/>
    </row>
    <row r="43" spans="1:19">
      <c r="A43" s="101" t="s">
        <v>360</v>
      </c>
      <c r="B43" s="101" t="s">
        <v>436</v>
      </c>
      <c r="C43" s="101">
        <v>0.08</v>
      </c>
      <c r="D43" s="101">
        <v>1.272</v>
      </c>
      <c r="E43" s="101">
        <v>1.571</v>
      </c>
      <c r="F43" s="101">
        <v>23.24</v>
      </c>
      <c r="G43" s="101">
        <v>90</v>
      </c>
      <c r="H43" s="101">
        <v>90</v>
      </c>
      <c r="I43" s="101" t="s">
        <v>353</v>
      </c>
      <c r="J43"/>
      <c r="K43"/>
      <c r="L43"/>
      <c r="M43"/>
      <c r="N43"/>
      <c r="O43"/>
      <c r="P43"/>
      <c r="Q43"/>
      <c r="R43"/>
      <c r="S43"/>
    </row>
    <row r="44" spans="1:19">
      <c r="A44" s="101" t="s">
        <v>361</v>
      </c>
      <c r="B44" s="101" t="s">
        <v>436</v>
      </c>
      <c r="C44" s="101">
        <v>0.08</v>
      </c>
      <c r="D44" s="101">
        <v>1.272</v>
      </c>
      <c r="E44" s="101">
        <v>1.571</v>
      </c>
      <c r="F44" s="101">
        <v>46.47</v>
      </c>
      <c r="G44" s="101">
        <v>0</v>
      </c>
      <c r="H44" s="101">
        <v>90</v>
      </c>
      <c r="I44" s="101" t="s">
        <v>362</v>
      </c>
      <c r="J44"/>
      <c r="K44"/>
      <c r="L44"/>
      <c r="M44"/>
      <c r="N44"/>
      <c r="O44"/>
      <c r="P44"/>
      <c r="Q44"/>
      <c r="R44"/>
      <c r="S44"/>
    </row>
    <row r="45" spans="1:19">
      <c r="A45" s="101" t="s">
        <v>363</v>
      </c>
      <c r="B45" s="101" t="s">
        <v>436</v>
      </c>
      <c r="C45" s="101">
        <v>0.08</v>
      </c>
      <c r="D45" s="101">
        <v>1.272</v>
      </c>
      <c r="E45" s="101">
        <v>1.571</v>
      </c>
      <c r="F45" s="101">
        <v>23.24</v>
      </c>
      <c r="G45" s="101">
        <v>270</v>
      </c>
      <c r="H45" s="101">
        <v>90</v>
      </c>
      <c r="I45" s="101" t="s">
        <v>357</v>
      </c>
      <c r="J45"/>
      <c r="K45"/>
      <c r="L45"/>
      <c r="M45"/>
      <c r="N45"/>
      <c r="O45"/>
      <c r="P45"/>
      <c r="Q45"/>
      <c r="R45"/>
      <c r="S45"/>
    </row>
    <row r="46" spans="1:19">
      <c r="A46" s="101" t="s">
        <v>364</v>
      </c>
      <c r="B46" s="101" t="s">
        <v>359</v>
      </c>
      <c r="C46" s="101">
        <v>0.3</v>
      </c>
      <c r="D46" s="101">
        <v>3.12</v>
      </c>
      <c r="E46" s="101">
        <v>12.904</v>
      </c>
      <c r="F46" s="101">
        <v>116.17</v>
      </c>
      <c r="G46" s="101">
        <v>0</v>
      </c>
      <c r="H46" s="101">
        <v>180</v>
      </c>
      <c r="I46" s="101"/>
      <c r="J46"/>
      <c r="K46"/>
      <c r="L46"/>
      <c r="M46"/>
      <c r="N46"/>
      <c r="O46"/>
      <c r="P46"/>
      <c r="Q46"/>
      <c r="R46"/>
      <c r="S46"/>
    </row>
    <row r="47" spans="1:19">
      <c r="A47" s="101" t="s">
        <v>439</v>
      </c>
      <c r="B47" s="101" t="s">
        <v>438</v>
      </c>
      <c r="C47" s="101">
        <v>0.3</v>
      </c>
      <c r="D47" s="101">
        <v>0.56899999999999995</v>
      </c>
      <c r="E47" s="101">
        <v>0.63700000000000001</v>
      </c>
      <c r="F47" s="101">
        <v>116.17</v>
      </c>
      <c r="G47" s="101">
        <v>180</v>
      </c>
      <c r="H47" s="101">
        <v>0</v>
      </c>
      <c r="I47" s="101"/>
      <c r="J47"/>
      <c r="K47"/>
      <c r="L47"/>
      <c r="M47"/>
      <c r="N47"/>
      <c r="O47"/>
      <c r="P47"/>
      <c r="Q47"/>
      <c r="R47"/>
      <c r="S47"/>
    </row>
    <row r="48" spans="1:19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19">
      <c r="A49" s="92"/>
      <c r="B49" s="101" t="s">
        <v>51</v>
      </c>
      <c r="C49" s="101" t="s">
        <v>365</v>
      </c>
      <c r="D49" s="101" t="s">
        <v>366</v>
      </c>
      <c r="E49" s="101" t="s">
        <v>367</v>
      </c>
      <c r="F49" s="101" t="s">
        <v>45</v>
      </c>
      <c r="G49" s="101" t="s">
        <v>368</v>
      </c>
      <c r="H49" s="101" t="s">
        <v>369</v>
      </c>
      <c r="I49" s="101" t="s">
        <v>370</v>
      </c>
      <c r="J49" s="101" t="s">
        <v>349</v>
      </c>
      <c r="K49" s="101" t="s">
        <v>351</v>
      </c>
      <c r="L49"/>
      <c r="M49"/>
      <c r="N49"/>
      <c r="O49"/>
      <c r="P49"/>
      <c r="Q49"/>
      <c r="R49"/>
      <c r="S49"/>
    </row>
    <row r="50" spans="1:19">
      <c r="A50" s="101" t="s">
        <v>371</v>
      </c>
      <c r="B50" s="101" t="s">
        <v>648</v>
      </c>
      <c r="C50" s="101">
        <v>6.51</v>
      </c>
      <c r="D50" s="101">
        <v>6.51</v>
      </c>
      <c r="E50" s="101">
        <v>5.835</v>
      </c>
      <c r="F50" s="101">
        <v>0.54</v>
      </c>
      <c r="G50" s="101">
        <v>0.38400000000000001</v>
      </c>
      <c r="H50" s="101" t="s">
        <v>66</v>
      </c>
      <c r="I50" s="101" t="s">
        <v>352</v>
      </c>
      <c r="J50" s="101">
        <v>90</v>
      </c>
      <c r="K50" s="101" t="s">
        <v>353</v>
      </c>
      <c r="L50"/>
      <c r="M50"/>
      <c r="N50"/>
      <c r="O50"/>
      <c r="P50"/>
      <c r="Q50"/>
      <c r="R50"/>
      <c r="S50"/>
    </row>
    <row r="51" spans="1:19">
      <c r="A51" s="101" t="s">
        <v>372</v>
      </c>
      <c r="B51" s="101" t="s">
        <v>648</v>
      </c>
      <c r="C51" s="101">
        <v>13.01</v>
      </c>
      <c r="D51" s="101">
        <v>13.01</v>
      </c>
      <c r="E51" s="101">
        <v>5.835</v>
      </c>
      <c r="F51" s="101">
        <v>0.54</v>
      </c>
      <c r="G51" s="101">
        <v>0.38400000000000001</v>
      </c>
      <c r="H51" s="101" t="s">
        <v>66</v>
      </c>
      <c r="I51" s="101" t="s">
        <v>354</v>
      </c>
      <c r="J51" s="101">
        <v>180</v>
      </c>
      <c r="K51" s="101" t="s">
        <v>355</v>
      </c>
      <c r="L51"/>
      <c r="M51"/>
      <c r="N51"/>
      <c r="O51"/>
      <c r="P51"/>
      <c r="Q51"/>
      <c r="R51"/>
      <c r="S51"/>
    </row>
    <row r="52" spans="1:19">
      <c r="A52" s="101" t="s">
        <v>373</v>
      </c>
      <c r="B52" s="101" t="s">
        <v>648</v>
      </c>
      <c r="C52" s="101">
        <v>6.51</v>
      </c>
      <c r="D52" s="101">
        <v>6.51</v>
      </c>
      <c r="E52" s="101">
        <v>5.835</v>
      </c>
      <c r="F52" s="101">
        <v>0.54</v>
      </c>
      <c r="G52" s="101">
        <v>0.38400000000000001</v>
      </c>
      <c r="H52" s="101" t="s">
        <v>66</v>
      </c>
      <c r="I52" s="101" t="s">
        <v>356</v>
      </c>
      <c r="J52" s="101">
        <v>270</v>
      </c>
      <c r="K52" s="101" t="s">
        <v>357</v>
      </c>
      <c r="L52"/>
      <c r="M52"/>
      <c r="N52"/>
      <c r="O52"/>
      <c r="P52"/>
      <c r="Q52"/>
      <c r="R52"/>
      <c r="S52"/>
    </row>
    <row r="53" spans="1:19">
      <c r="A53" s="101" t="s">
        <v>374</v>
      </c>
      <c r="B53" s="101"/>
      <c r="C53" s="101"/>
      <c r="D53" s="101">
        <v>26.02</v>
      </c>
      <c r="E53" s="101">
        <v>5.83</v>
      </c>
      <c r="F53" s="101">
        <v>0.54</v>
      </c>
      <c r="G53" s="101">
        <v>0.38400000000000001</v>
      </c>
      <c r="H53" s="101"/>
      <c r="I53" s="101"/>
      <c r="J53" s="101"/>
      <c r="K53" s="101"/>
      <c r="L53"/>
      <c r="M53"/>
      <c r="N53"/>
      <c r="O53"/>
      <c r="P53"/>
      <c r="Q53"/>
      <c r="R53"/>
      <c r="S53"/>
    </row>
    <row r="54" spans="1:19">
      <c r="A54" s="101" t="s">
        <v>375</v>
      </c>
      <c r="B54" s="101"/>
      <c r="C54" s="101"/>
      <c r="D54" s="101">
        <v>0</v>
      </c>
      <c r="E54" s="101" t="s">
        <v>376</v>
      </c>
      <c r="F54" s="101" t="s">
        <v>376</v>
      </c>
      <c r="G54" s="101" t="s">
        <v>376</v>
      </c>
      <c r="H54" s="101"/>
      <c r="I54" s="101"/>
      <c r="J54" s="101"/>
      <c r="K54" s="101"/>
      <c r="L54"/>
      <c r="M54"/>
      <c r="N54"/>
      <c r="O54"/>
      <c r="P54"/>
      <c r="Q54"/>
      <c r="R54"/>
      <c r="S54"/>
    </row>
    <row r="55" spans="1:19">
      <c r="A55" s="101" t="s">
        <v>377</v>
      </c>
      <c r="B55" s="101"/>
      <c r="C55" s="101"/>
      <c r="D55" s="101">
        <v>26.02</v>
      </c>
      <c r="E55" s="101">
        <v>5.83</v>
      </c>
      <c r="F55" s="101">
        <v>0.54</v>
      </c>
      <c r="G55" s="101">
        <v>0.38400000000000001</v>
      </c>
      <c r="H55" s="101"/>
      <c r="I55" s="101"/>
      <c r="J55" s="101"/>
      <c r="K55" s="101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92"/>
      <c r="B57" s="101" t="s">
        <v>119</v>
      </c>
      <c r="C57" s="101" t="s">
        <v>378</v>
      </c>
      <c r="D57" s="101" t="s">
        <v>379</v>
      </c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101" t="s">
        <v>35</v>
      </c>
      <c r="B58" s="101"/>
      <c r="C58" s="101"/>
      <c r="D58" s="101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2"/>
      <c r="B60" s="101" t="s">
        <v>119</v>
      </c>
      <c r="C60" s="101" t="s">
        <v>380</v>
      </c>
      <c r="D60" s="101" t="s">
        <v>381</v>
      </c>
      <c r="E60" s="101" t="s">
        <v>382</v>
      </c>
      <c r="F60" s="101" t="s">
        <v>383</v>
      </c>
      <c r="G60" s="101" t="s">
        <v>379</v>
      </c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101" t="s">
        <v>384</v>
      </c>
      <c r="B61" s="101" t="s">
        <v>385</v>
      </c>
      <c r="C61" s="101">
        <v>28231.46</v>
      </c>
      <c r="D61" s="101">
        <v>21326.98</v>
      </c>
      <c r="E61" s="101">
        <v>6904.49</v>
      </c>
      <c r="F61" s="101">
        <v>0.76</v>
      </c>
      <c r="G61" s="101">
        <v>3.48</v>
      </c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101" t="s">
        <v>386</v>
      </c>
      <c r="B62" s="101" t="s">
        <v>385</v>
      </c>
      <c r="C62" s="101">
        <v>14169.84</v>
      </c>
      <c r="D62" s="101">
        <v>10504.14</v>
      </c>
      <c r="E62" s="101">
        <v>3665.7</v>
      </c>
      <c r="F62" s="101">
        <v>0.74</v>
      </c>
      <c r="G62" s="101">
        <v>3.47</v>
      </c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92"/>
      <c r="B64" s="101" t="s">
        <v>119</v>
      </c>
      <c r="C64" s="101" t="s">
        <v>380</v>
      </c>
      <c r="D64" s="101" t="s">
        <v>379</v>
      </c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101" t="s">
        <v>387</v>
      </c>
      <c r="B65" s="101" t="s">
        <v>388</v>
      </c>
      <c r="C65" s="101">
        <v>52583.22</v>
      </c>
      <c r="D65" s="101">
        <v>0.78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 s="101" t="s">
        <v>389</v>
      </c>
      <c r="B66" s="101" t="s">
        <v>388</v>
      </c>
      <c r="C66" s="101">
        <v>32155.22</v>
      </c>
      <c r="D66" s="101">
        <v>0.78</v>
      </c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2"/>
      <c r="B68" s="101" t="s">
        <v>119</v>
      </c>
      <c r="C68" s="101" t="s">
        <v>390</v>
      </c>
      <c r="D68" s="101" t="s">
        <v>391</v>
      </c>
      <c r="E68" s="101" t="s">
        <v>392</v>
      </c>
      <c r="F68" s="101" t="s">
        <v>393</v>
      </c>
      <c r="G68" s="101" t="s">
        <v>394</v>
      </c>
      <c r="H68" s="101" t="s">
        <v>395</v>
      </c>
      <c r="I68"/>
      <c r="J68"/>
      <c r="K68"/>
      <c r="L68"/>
      <c r="M68"/>
      <c r="N68"/>
      <c r="O68"/>
      <c r="P68"/>
      <c r="Q68"/>
      <c r="R68"/>
      <c r="S68"/>
    </row>
    <row r="69" spans="1:19">
      <c r="A69" s="101" t="s">
        <v>396</v>
      </c>
      <c r="B69" s="101" t="s">
        <v>397</v>
      </c>
      <c r="C69" s="101">
        <v>1</v>
      </c>
      <c r="D69" s="101">
        <v>0</v>
      </c>
      <c r="E69" s="101">
        <v>0.83</v>
      </c>
      <c r="F69" s="101">
        <v>0</v>
      </c>
      <c r="G69" s="101">
        <v>1</v>
      </c>
      <c r="H69" s="101" t="s">
        <v>398</v>
      </c>
      <c r="I69"/>
      <c r="J69"/>
      <c r="K69"/>
      <c r="L69"/>
      <c r="M69"/>
      <c r="N69"/>
      <c r="O69"/>
      <c r="P69"/>
      <c r="Q69"/>
      <c r="R69"/>
      <c r="S69"/>
    </row>
    <row r="70" spans="1:19">
      <c r="A70" s="101" t="s">
        <v>399</v>
      </c>
      <c r="B70" s="101" t="s">
        <v>397</v>
      </c>
      <c r="C70" s="101">
        <v>1</v>
      </c>
      <c r="D70" s="101">
        <v>0</v>
      </c>
      <c r="E70" s="101">
        <v>0.72</v>
      </c>
      <c r="F70" s="101">
        <v>0</v>
      </c>
      <c r="G70" s="101">
        <v>1</v>
      </c>
      <c r="H70" s="101" t="s">
        <v>398</v>
      </c>
      <c r="I70"/>
      <c r="J70"/>
      <c r="K70"/>
      <c r="L70"/>
      <c r="M70"/>
      <c r="N70"/>
      <c r="O70"/>
      <c r="P70"/>
      <c r="Q70"/>
      <c r="R70"/>
      <c r="S70"/>
    </row>
    <row r="71" spans="1:19">
      <c r="A71" s="101" t="s">
        <v>400</v>
      </c>
      <c r="B71" s="101" t="s">
        <v>401</v>
      </c>
      <c r="C71" s="101">
        <v>0.55000000000000004</v>
      </c>
      <c r="D71" s="101">
        <v>622</v>
      </c>
      <c r="E71" s="101">
        <v>1.5</v>
      </c>
      <c r="F71" s="101">
        <v>1714.45</v>
      </c>
      <c r="G71" s="101">
        <v>1</v>
      </c>
      <c r="H71" s="101" t="s">
        <v>402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101" t="s">
        <v>403</v>
      </c>
      <c r="B72" s="101" t="s">
        <v>401</v>
      </c>
      <c r="C72" s="101">
        <v>0.54</v>
      </c>
      <c r="D72" s="101">
        <v>622</v>
      </c>
      <c r="E72" s="101">
        <v>0.72</v>
      </c>
      <c r="F72" s="101">
        <v>838</v>
      </c>
      <c r="G72" s="101">
        <v>1</v>
      </c>
      <c r="H72" s="101" t="s">
        <v>402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2"/>
      <c r="B74" s="101" t="s">
        <v>119</v>
      </c>
      <c r="C74" s="101" t="s">
        <v>404</v>
      </c>
      <c r="D74" s="101" t="s">
        <v>405</v>
      </c>
      <c r="E74" s="101" t="s">
        <v>406</v>
      </c>
      <c r="F74" s="101" t="s">
        <v>407</v>
      </c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101" t="s">
        <v>408</v>
      </c>
      <c r="B75" s="101" t="s">
        <v>409</v>
      </c>
      <c r="C75" s="101" t="s">
        <v>410</v>
      </c>
      <c r="D75" s="101">
        <v>0.1</v>
      </c>
      <c r="E75" s="101">
        <v>0</v>
      </c>
      <c r="F75" s="101">
        <v>1</v>
      </c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2"/>
      <c r="B77" s="101" t="s">
        <v>119</v>
      </c>
      <c r="C77" s="101" t="s">
        <v>411</v>
      </c>
      <c r="D77" s="101" t="s">
        <v>412</v>
      </c>
      <c r="E77" s="101" t="s">
        <v>413</v>
      </c>
      <c r="F77" s="101" t="s">
        <v>414</v>
      </c>
      <c r="G77" s="101" t="s">
        <v>415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101" t="s">
        <v>416</v>
      </c>
      <c r="B78" s="101" t="s">
        <v>417</v>
      </c>
      <c r="C78" s="101">
        <v>0.2</v>
      </c>
      <c r="D78" s="101">
        <v>845000</v>
      </c>
      <c r="E78" s="101">
        <v>0.8</v>
      </c>
      <c r="F78" s="101">
        <v>3.43</v>
      </c>
      <c r="G78" s="101">
        <v>0.57999999999999996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2"/>
      <c r="B80" s="101" t="s">
        <v>442</v>
      </c>
      <c r="C80" s="101" t="s">
        <v>443</v>
      </c>
      <c r="D80" s="101" t="s">
        <v>444</v>
      </c>
      <c r="E80" s="101" t="s">
        <v>445</v>
      </c>
      <c r="F80" s="101" t="s">
        <v>446</v>
      </c>
      <c r="G80" s="101" t="s">
        <v>447</v>
      </c>
      <c r="H80" s="101" t="s">
        <v>448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101" t="s">
        <v>418</v>
      </c>
      <c r="B81" s="101">
        <v>9739.4797999999992</v>
      </c>
      <c r="C81" s="101">
        <v>8.5631000000000004</v>
      </c>
      <c r="D81" s="101">
        <v>49.980499999999999</v>
      </c>
      <c r="E81" s="101">
        <v>0</v>
      </c>
      <c r="F81" s="101">
        <v>0</v>
      </c>
      <c r="G81" s="101">
        <v>301438.42820000002</v>
      </c>
      <c r="H81" s="101">
        <v>3523.3389000000002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101" t="s">
        <v>419</v>
      </c>
      <c r="B82" s="101">
        <v>8093.9928</v>
      </c>
      <c r="C82" s="101">
        <v>7.0961999999999996</v>
      </c>
      <c r="D82" s="101">
        <v>45.155000000000001</v>
      </c>
      <c r="E82" s="101">
        <v>0</v>
      </c>
      <c r="F82" s="101">
        <v>0</v>
      </c>
      <c r="G82" s="101">
        <v>272356.93079999997</v>
      </c>
      <c r="H82" s="101">
        <v>2939.1104999999998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 s="101" t="s">
        <v>420</v>
      </c>
      <c r="B83" s="101">
        <v>9042.9305999999997</v>
      </c>
      <c r="C83" s="101">
        <v>7.9318</v>
      </c>
      <c r="D83" s="101">
        <v>49.794499999999999</v>
      </c>
      <c r="E83" s="101">
        <v>0</v>
      </c>
      <c r="F83" s="101">
        <v>0</v>
      </c>
      <c r="G83" s="101">
        <v>300337.4045</v>
      </c>
      <c r="H83" s="101">
        <v>3281.6947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101" t="s">
        <v>421</v>
      </c>
      <c r="B84" s="101">
        <v>8487.5545000000002</v>
      </c>
      <c r="C84" s="101">
        <v>7.4359000000000002</v>
      </c>
      <c r="D84" s="101">
        <v>48.298400000000001</v>
      </c>
      <c r="E84" s="101">
        <v>0</v>
      </c>
      <c r="F84" s="101">
        <v>0</v>
      </c>
      <c r="G84" s="101">
        <v>291321.91100000002</v>
      </c>
      <c r="H84" s="101">
        <v>3084.9133000000002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101" t="s">
        <v>277</v>
      </c>
      <c r="B85" s="101">
        <v>8542.2253999999994</v>
      </c>
      <c r="C85" s="101">
        <v>7.4756999999999998</v>
      </c>
      <c r="D85" s="101">
        <v>50.0565</v>
      </c>
      <c r="E85" s="101">
        <v>0</v>
      </c>
      <c r="F85" s="101">
        <v>0</v>
      </c>
      <c r="G85" s="101">
        <v>301934.72320000001</v>
      </c>
      <c r="H85" s="101">
        <v>3109.1990999999998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101" t="s">
        <v>422</v>
      </c>
      <c r="B86" s="101">
        <v>8135.1054999999997</v>
      </c>
      <c r="C86" s="101">
        <v>7.1144999999999996</v>
      </c>
      <c r="D86" s="101">
        <v>48.553699999999999</v>
      </c>
      <c r="E86" s="101">
        <v>0</v>
      </c>
      <c r="F86" s="101">
        <v>0</v>
      </c>
      <c r="G86" s="101">
        <v>292874.6961</v>
      </c>
      <c r="H86" s="101">
        <v>2963.7093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101" t="s">
        <v>423</v>
      </c>
      <c r="B87" s="101">
        <v>8367.6170999999995</v>
      </c>
      <c r="C87" s="101">
        <v>7.3129999999999997</v>
      </c>
      <c r="D87" s="101">
        <v>50.8063</v>
      </c>
      <c r="E87" s="101">
        <v>0</v>
      </c>
      <c r="F87" s="101">
        <v>0</v>
      </c>
      <c r="G87" s="101">
        <v>306466.47840000002</v>
      </c>
      <c r="H87" s="101">
        <v>3051.0544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101" t="s">
        <v>424</v>
      </c>
      <c r="B88" s="101">
        <v>8371.3603000000003</v>
      </c>
      <c r="C88" s="101">
        <v>7.3166000000000002</v>
      </c>
      <c r="D88" s="101">
        <v>50.770299999999999</v>
      </c>
      <c r="E88" s="101">
        <v>0</v>
      </c>
      <c r="F88" s="101">
        <v>0</v>
      </c>
      <c r="G88" s="101">
        <v>306248.88179999997</v>
      </c>
      <c r="H88" s="101">
        <v>3052.24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101" t="s">
        <v>425</v>
      </c>
      <c r="B89" s="101">
        <v>8146.6018999999997</v>
      </c>
      <c r="C89" s="101">
        <v>7.1182999999999996</v>
      </c>
      <c r="D89" s="101">
        <v>49.731000000000002</v>
      </c>
      <c r="E89" s="101">
        <v>0</v>
      </c>
      <c r="F89" s="101">
        <v>0</v>
      </c>
      <c r="G89" s="101">
        <v>299981.34840000002</v>
      </c>
      <c r="H89" s="101">
        <v>2971.2797999999998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101" t="s">
        <v>426</v>
      </c>
      <c r="B90" s="101">
        <v>8439.4675999999999</v>
      </c>
      <c r="C90" s="101">
        <v>7.3795999999999999</v>
      </c>
      <c r="D90" s="101">
        <v>50.567999999999998</v>
      </c>
      <c r="E90" s="101">
        <v>0</v>
      </c>
      <c r="F90" s="101">
        <v>0</v>
      </c>
      <c r="G90" s="101">
        <v>305025.42660000001</v>
      </c>
      <c r="H90" s="101">
        <v>3075.1948000000002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101" t="s">
        <v>427</v>
      </c>
      <c r="B91" s="101">
        <v>8442.9153000000006</v>
      </c>
      <c r="C91" s="101">
        <v>7.3945999999999996</v>
      </c>
      <c r="D91" s="101">
        <v>48.439100000000003</v>
      </c>
      <c r="E91" s="101">
        <v>0</v>
      </c>
      <c r="F91" s="101">
        <v>0</v>
      </c>
      <c r="G91" s="101">
        <v>292172.87660000002</v>
      </c>
      <c r="H91" s="101">
        <v>3069.8928999999998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101" t="s">
        <v>428</v>
      </c>
      <c r="B92" s="101">
        <v>9535.6995000000006</v>
      </c>
      <c r="C92" s="101">
        <v>8.3780999999999999</v>
      </c>
      <c r="D92" s="101">
        <v>49.9816</v>
      </c>
      <c r="E92" s="101">
        <v>0</v>
      </c>
      <c r="F92" s="101">
        <v>0</v>
      </c>
      <c r="G92" s="101">
        <v>301451.33380000002</v>
      </c>
      <c r="H92" s="101">
        <v>3452.8135000000002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101"/>
      <c r="B93" s="101"/>
      <c r="C93" s="101"/>
      <c r="D93" s="101"/>
      <c r="E93" s="101"/>
      <c r="F93" s="101"/>
      <c r="G93" s="101"/>
      <c r="H93" s="101"/>
      <c r="I93"/>
      <c r="J93"/>
      <c r="K93"/>
      <c r="L93"/>
      <c r="M93"/>
      <c r="N93"/>
      <c r="O93"/>
      <c r="P93"/>
      <c r="Q93"/>
      <c r="R93"/>
      <c r="S93"/>
    </row>
    <row r="94" spans="1:19">
      <c r="A94" s="101" t="s">
        <v>429</v>
      </c>
      <c r="B94" s="101">
        <v>103344.9504</v>
      </c>
      <c r="C94" s="101">
        <v>90.517300000000006</v>
      </c>
      <c r="D94" s="101">
        <v>592.13480000000004</v>
      </c>
      <c r="E94" s="101">
        <v>0</v>
      </c>
      <c r="F94" s="101">
        <v>2.9999999999999997E-4</v>
      </c>
      <c r="G94" s="102">
        <v>3571610</v>
      </c>
      <c r="H94" s="101">
        <v>37574.441099999996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101" t="s">
        <v>430</v>
      </c>
      <c r="B95" s="101">
        <v>8093.9928</v>
      </c>
      <c r="C95" s="101">
        <v>7.0961999999999996</v>
      </c>
      <c r="D95" s="101">
        <v>45.155000000000001</v>
      </c>
      <c r="E95" s="101">
        <v>0</v>
      </c>
      <c r="F95" s="101">
        <v>0</v>
      </c>
      <c r="G95" s="101">
        <v>272356.93079999997</v>
      </c>
      <c r="H95" s="101">
        <v>2939.1104999999998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101" t="s">
        <v>431</v>
      </c>
      <c r="B96" s="101">
        <v>9739.4797999999992</v>
      </c>
      <c r="C96" s="101">
        <v>8.5631000000000004</v>
      </c>
      <c r="D96" s="101">
        <v>50.8063</v>
      </c>
      <c r="E96" s="101">
        <v>0</v>
      </c>
      <c r="F96" s="101">
        <v>0</v>
      </c>
      <c r="G96" s="101">
        <v>306466.47840000002</v>
      </c>
      <c r="H96" s="101">
        <v>3523.3389000000002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 s="92"/>
      <c r="B98" s="101" t="s">
        <v>449</v>
      </c>
      <c r="C98" s="101" t="s">
        <v>450</v>
      </c>
      <c r="D98" s="101" t="s">
        <v>451</v>
      </c>
      <c r="E98" s="101" t="s">
        <v>452</v>
      </c>
      <c r="F98" s="101" t="s">
        <v>453</v>
      </c>
      <c r="G98" s="101" t="s">
        <v>454</v>
      </c>
      <c r="H98" s="101" t="s">
        <v>455</v>
      </c>
      <c r="I98" s="101" t="s">
        <v>456</v>
      </c>
      <c r="J98" s="101" t="s">
        <v>457</v>
      </c>
      <c r="K98" s="101" t="s">
        <v>458</v>
      </c>
      <c r="L98" s="101" t="s">
        <v>459</v>
      </c>
      <c r="M98" s="101" t="s">
        <v>460</v>
      </c>
      <c r="N98" s="101" t="s">
        <v>461</v>
      </c>
      <c r="O98" s="101" t="s">
        <v>462</v>
      </c>
      <c r="P98" s="101" t="s">
        <v>463</v>
      </c>
      <c r="Q98" s="101" t="s">
        <v>464</v>
      </c>
      <c r="R98" s="101" t="s">
        <v>465</v>
      </c>
      <c r="S98" s="101" t="s">
        <v>466</v>
      </c>
    </row>
    <row r="99" spans="1:19">
      <c r="A99" s="101" t="s">
        <v>418</v>
      </c>
      <c r="B99" s="102">
        <v>61806200000</v>
      </c>
      <c r="C99" s="101">
        <v>31771.365000000002</v>
      </c>
      <c r="D99" s="101" t="s">
        <v>544</v>
      </c>
      <c r="E99" s="101">
        <v>6682.067</v>
      </c>
      <c r="F99" s="101">
        <v>18077</v>
      </c>
      <c r="G99" s="101">
        <v>2552.442</v>
      </c>
      <c r="H99" s="101">
        <v>0</v>
      </c>
      <c r="I99" s="101">
        <v>0</v>
      </c>
      <c r="J99" s="101">
        <v>0</v>
      </c>
      <c r="K99" s="101">
        <v>0</v>
      </c>
      <c r="L99" s="101">
        <v>0</v>
      </c>
      <c r="M99" s="101">
        <v>0</v>
      </c>
      <c r="N99" s="101">
        <v>0</v>
      </c>
      <c r="O99" s="101">
        <v>0</v>
      </c>
      <c r="P99" s="101">
        <v>0</v>
      </c>
      <c r="Q99" s="101">
        <v>4459.8559999999998</v>
      </c>
      <c r="R99" s="101">
        <v>0</v>
      </c>
      <c r="S99" s="101">
        <v>0</v>
      </c>
    </row>
    <row r="100" spans="1:19">
      <c r="A100" s="101" t="s">
        <v>419</v>
      </c>
      <c r="B100" s="102">
        <v>55843400000</v>
      </c>
      <c r="C100" s="101">
        <v>31806.824000000001</v>
      </c>
      <c r="D100" s="101" t="s">
        <v>545</v>
      </c>
      <c r="E100" s="101">
        <v>6682.067</v>
      </c>
      <c r="F100" s="101">
        <v>18077</v>
      </c>
      <c r="G100" s="101">
        <v>2552.442</v>
      </c>
      <c r="H100" s="101">
        <v>0</v>
      </c>
      <c r="I100" s="101">
        <v>0</v>
      </c>
      <c r="J100" s="101">
        <v>0</v>
      </c>
      <c r="K100" s="101">
        <v>0</v>
      </c>
      <c r="L100" s="101">
        <v>0</v>
      </c>
      <c r="M100" s="101">
        <v>0</v>
      </c>
      <c r="N100" s="101">
        <v>0</v>
      </c>
      <c r="O100" s="101">
        <v>0</v>
      </c>
      <c r="P100" s="101">
        <v>0</v>
      </c>
      <c r="Q100" s="101">
        <v>4495.3149999999996</v>
      </c>
      <c r="R100" s="101">
        <v>0</v>
      </c>
      <c r="S100" s="101">
        <v>0</v>
      </c>
    </row>
    <row r="101" spans="1:19">
      <c r="A101" s="101" t="s">
        <v>420</v>
      </c>
      <c r="B101" s="102">
        <v>61580500000</v>
      </c>
      <c r="C101" s="101">
        <v>31782.513999999999</v>
      </c>
      <c r="D101" s="101" t="s">
        <v>546</v>
      </c>
      <c r="E101" s="101">
        <v>6682.067</v>
      </c>
      <c r="F101" s="101">
        <v>18077</v>
      </c>
      <c r="G101" s="101">
        <v>2552.442</v>
      </c>
      <c r="H101" s="101">
        <v>0</v>
      </c>
      <c r="I101" s="101">
        <v>0</v>
      </c>
      <c r="J101" s="101">
        <v>0</v>
      </c>
      <c r="K101" s="101">
        <v>0</v>
      </c>
      <c r="L101" s="101">
        <v>0</v>
      </c>
      <c r="M101" s="101">
        <v>0</v>
      </c>
      <c r="N101" s="101">
        <v>0</v>
      </c>
      <c r="O101" s="101">
        <v>0</v>
      </c>
      <c r="P101" s="101">
        <v>0</v>
      </c>
      <c r="Q101" s="101">
        <v>4471.0050000000001</v>
      </c>
      <c r="R101" s="101">
        <v>0</v>
      </c>
      <c r="S101" s="101">
        <v>0</v>
      </c>
    </row>
    <row r="102" spans="1:19">
      <c r="A102" s="101" t="s">
        <v>421</v>
      </c>
      <c r="B102" s="102">
        <v>59731900000</v>
      </c>
      <c r="C102" s="101">
        <v>33741.675999999999</v>
      </c>
      <c r="D102" s="101" t="s">
        <v>487</v>
      </c>
      <c r="E102" s="101">
        <v>6682.067</v>
      </c>
      <c r="F102" s="101">
        <v>18077</v>
      </c>
      <c r="G102" s="101">
        <v>2552.442</v>
      </c>
      <c r="H102" s="101">
        <v>0</v>
      </c>
      <c r="I102" s="101">
        <v>4327.6120000000001</v>
      </c>
      <c r="J102" s="101">
        <v>0</v>
      </c>
      <c r="K102" s="101">
        <v>0</v>
      </c>
      <c r="L102" s="101">
        <v>0</v>
      </c>
      <c r="M102" s="101">
        <v>0</v>
      </c>
      <c r="N102" s="101">
        <v>0</v>
      </c>
      <c r="O102" s="101">
        <v>0</v>
      </c>
      <c r="P102" s="101">
        <v>0</v>
      </c>
      <c r="Q102" s="101">
        <v>2102.5549999999998</v>
      </c>
      <c r="R102" s="101">
        <v>0</v>
      </c>
      <c r="S102" s="101">
        <v>0</v>
      </c>
    </row>
    <row r="103" spans="1:19">
      <c r="A103" s="101" t="s">
        <v>277</v>
      </c>
      <c r="B103" s="102">
        <v>61908000000</v>
      </c>
      <c r="C103" s="101">
        <v>33988.243000000002</v>
      </c>
      <c r="D103" s="101" t="s">
        <v>547</v>
      </c>
      <c r="E103" s="101">
        <v>6682.067</v>
      </c>
      <c r="F103" s="101">
        <v>18077</v>
      </c>
      <c r="G103" s="101">
        <v>2552.442</v>
      </c>
      <c r="H103" s="101">
        <v>0</v>
      </c>
      <c r="I103" s="101">
        <v>4564.9780000000001</v>
      </c>
      <c r="J103" s="101">
        <v>0</v>
      </c>
      <c r="K103" s="101">
        <v>0</v>
      </c>
      <c r="L103" s="101">
        <v>0</v>
      </c>
      <c r="M103" s="101">
        <v>0</v>
      </c>
      <c r="N103" s="101">
        <v>0</v>
      </c>
      <c r="O103" s="101">
        <v>0</v>
      </c>
      <c r="P103" s="101">
        <v>0</v>
      </c>
      <c r="Q103" s="101">
        <v>2111.7559999999999</v>
      </c>
      <c r="R103" s="101">
        <v>0</v>
      </c>
      <c r="S103" s="101">
        <v>0</v>
      </c>
    </row>
    <row r="104" spans="1:19">
      <c r="A104" s="101" t="s">
        <v>422</v>
      </c>
      <c r="B104" s="102">
        <v>60050300000</v>
      </c>
      <c r="C104" s="101">
        <v>36726.196000000004</v>
      </c>
      <c r="D104" s="101" t="s">
        <v>548</v>
      </c>
      <c r="E104" s="101">
        <v>6682.067</v>
      </c>
      <c r="F104" s="101">
        <v>18077</v>
      </c>
      <c r="G104" s="101">
        <v>2552.442</v>
      </c>
      <c r="H104" s="101">
        <v>0</v>
      </c>
      <c r="I104" s="101">
        <v>4854.6030000000001</v>
      </c>
      <c r="J104" s="101">
        <v>0</v>
      </c>
      <c r="K104" s="101">
        <v>0</v>
      </c>
      <c r="L104" s="101">
        <v>0</v>
      </c>
      <c r="M104" s="101">
        <v>0</v>
      </c>
      <c r="N104" s="101">
        <v>0</v>
      </c>
      <c r="O104" s="101">
        <v>0</v>
      </c>
      <c r="P104" s="101">
        <v>0</v>
      </c>
      <c r="Q104" s="101">
        <v>4560.0839999999998</v>
      </c>
      <c r="R104" s="101">
        <v>0</v>
      </c>
      <c r="S104" s="101">
        <v>0</v>
      </c>
    </row>
    <row r="105" spans="1:19">
      <c r="A105" s="101" t="s">
        <v>423</v>
      </c>
      <c r="B105" s="102">
        <v>62837100000</v>
      </c>
      <c r="C105" s="101">
        <v>41085.362999999998</v>
      </c>
      <c r="D105" s="101" t="s">
        <v>549</v>
      </c>
      <c r="E105" s="101">
        <v>6682.067</v>
      </c>
      <c r="F105" s="101">
        <v>18077</v>
      </c>
      <c r="G105" s="101">
        <v>2552.442</v>
      </c>
      <c r="H105" s="101">
        <v>0</v>
      </c>
      <c r="I105" s="101">
        <v>11520.207</v>
      </c>
      <c r="J105" s="101">
        <v>0</v>
      </c>
      <c r="K105" s="101">
        <v>0</v>
      </c>
      <c r="L105" s="101">
        <v>0</v>
      </c>
      <c r="M105" s="101">
        <v>0</v>
      </c>
      <c r="N105" s="101">
        <v>0</v>
      </c>
      <c r="O105" s="101">
        <v>0</v>
      </c>
      <c r="P105" s="101">
        <v>0</v>
      </c>
      <c r="Q105" s="101">
        <v>2253.6469999999999</v>
      </c>
      <c r="R105" s="101">
        <v>0</v>
      </c>
      <c r="S105" s="101">
        <v>0</v>
      </c>
    </row>
    <row r="106" spans="1:19">
      <c r="A106" s="101" t="s">
        <v>424</v>
      </c>
      <c r="B106" s="102">
        <v>62792500000</v>
      </c>
      <c r="C106" s="101">
        <v>37722.688000000002</v>
      </c>
      <c r="D106" s="101" t="s">
        <v>550</v>
      </c>
      <c r="E106" s="101">
        <v>6682.067</v>
      </c>
      <c r="F106" s="101">
        <v>18077</v>
      </c>
      <c r="G106" s="101">
        <v>2552.442</v>
      </c>
      <c r="H106" s="101">
        <v>0</v>
      </c>
      <c r="I106" s="101">
        <v>7445.9390000000003</v>
      </c>
      <c r="J106" s="101">
        <v>0</v>
      </c>
      <c r="K106" s="101">
        <v>0</v>
      </c>
      <c r="L106" s="101">
        <v>0</v>
      </c>
      <c r="M106" s="101">
        <v>0</v>
      </c>
      <c r="N106" s="101">
        <v>0</v>
      </c>
      <c r="O106" s="101">
        <v>0</v>
      </c>
      <c r="P106" s="101">
        <v>0</v>
      </c>
      <c r="Q106" s="101">
        <v>2965.239</v>
      </c>
      <c r="R106" s="101">
        <v>0</v>
      </c>
      <c r="S106" s="101">
        <v>0</v>
      </c>
    </row>
    <row r="107" spans="1:19">
      <c r="A107" s="101" t="s">
        <v>425</v>
      </c>
      <c r="B107" s="102">
        <v>61507400000</v>
      </c>
      <c r="C107" s="101">
        <v>39401.553999999996</v>
      </c>
      <c r="D107" s="101" t="s">
        <v>551</v>
      </c>
      <c r="E107" s="101">
        <v>6682.067</v>
      </c>
      <c r="F107" s="101">
        <v>18077</v>
      </c>
      <c r="G107" s="101">
        <v>2552.442</v>
      </c>
      <c r="H107" s="101">
        <v>0</v>
      </c>
      <c r="I107" s="101">
        <v>9964.4120000000003</v>
      </c>
      <c r="J107" s="101">
        <v>0</v>
      </c>
      <c r="K107" s="101">
        <v>0</v>
      </c>
      <c r="L107" s="101">
        <v>0</v>
      </c>
      <c r="M107" s="101">
        <v>0</v>
      </c>
      <c r="N107" s="101">
        <v>0</v>
      </c>
      <c r="O107" s="101">
        <v>0</v>
      </c>
      <c r="P107" s="101">
        <v>0</v>
      </c>
      <c r="Q107" s="101">
        <v>2125.6329999999998</v>
      </c>
      <c r="R107" s="101">
        <v>0</v>
      </c>
      <c r="S107" s="101">
        <v>0</v>
      </c>
    </row>
    <row r="108" spans="1:19">
      <c r="A108" s="101" t="s">
        <v>426</v>
      </c>
      <c r="B108" s="102">
        <v>62541700000</v>
      </c>
      <c r="C108" s="101">
        <v>34332.427000000003</v>
      </c>
      <c r="D108" s="101" t="s">
        <v>552</v>
      </c>
      <c r="E108" s="101">
        <v>6682.067</v>
      </c>
      <c r="F108" s="101">
        <v>18077</v>
      </c>
      <c r="G108" s="101">
        <v>2552.442</v>
      </c>
      <c r="H108" s="101">
        <v>0</v>
      </c>
      <c r="I108" s="101">
        <v>4908.6909999999998</v>
      </c>
      <c r="J108" s="101">
        <v>0</v>
      </c>
      <c r="K108" s="101">
        <v>0</v>
      </c>
      <c r="L108" s="101">
        <v>0</v>
      </c>
      <c r="M108" s="101">
        <v>0</v>
      </c>
      <c r="N108" s="101">
        <v>0</v>
      </c>
      <c r="O108" s="101">
        <v>0</v>
      </c>
      <c r="P108" s="101">
        <v>0</v>
      </c>
      <c r="Q108" s="101">
        <v>2112.2260000000001</v>
      </c>
      <c r="R108" s="101">
        <v>0</v>
      </c>
      <c r="S108" s="101">
        <v>0</v>
      </c>
    </row>
    <row r="109" spans="1:19">
      <c r="A109" s="101" t="s">
        <v>427</v>
      </c>
      <c r="B109" s="102">
        <v>59906400000</v>
      </c>
      <c r="C109" s="101">
        <v>31800.698</v>
      </c>
      <c r="D109" s="101" t="s">
        <v>553</v>
      </c>
      <c r="E109" s="101">
        <v>6682.067</v>
      </c>
      <c r="F109" s="101">
        <v>18077</v>
      </c>
      <c r="G109" s="101">
        <v>2552.442</v>
      </c>
      <c r="H109" s="101">
        <v>0</v>
      </c>
      <c r="I109" s="101">
        <v>0</v>
      </c>
      <c r="J109" s="101">
        <v>0</v>
      </c>
      <c r="K109" s="101">
        <v>0</v>
      </c>
      <c r="L109" s="101">
        <v>0</v>
      </c>
      <c r="M109" s="101">
        <v>0</v>
      </c>
      <c r="N109" s="101">
        <v>0</v>
      </c>
      <c r="O109" s="101">
        <v>0</v>
      </c>
      <c r="P109" s="101">
        <v>0</v>
      </c>
      <c r="Q109" s="101">
        <v>4489.1890000000003</v>
      </c>
      <c r="R109" s="101">
        <v>0</v>
      </c>
      <c r="S109" s="101">
        <v>0</v>
      </c>
    </row>
    <row r="110" spans="1:19">
      <c r="A110" s="101" t="s">
        <v>428</v>
      </c>
      <c r="B110" s="102">
        <v>61808800000</v>
      </c>
      <c r="C110" s="101">
        <v>31787.476999999999</v>
      </c>
      <c r="D110" s="101" t="s">
        <v>554</v>
      </c>
      <c r="E110" s="101">
        <v>6682.067</v>
      </c>
      <c r="F110" s="101">
        <v>18077</v>
      </c>
      <c r="G110" s="101">
        <v>2552.442</v>
      </c>
      <c r="H110" s="101">
        <v>0</v>
      </c>
      <c r="I110" s="101">
        <v>0</v>
      </c>
      <c r="J110" s="101">
        <v>0</v>
      </c>
      <c r="K110" s="101">
        <v>0</v>
      </c>
      <c r="L110" s="101">
        <v>0</v>
      </c>
      <c r="M110" s="101">
        <v>0</v>
      </c>
      <c r="N110" s="101">
        <v>0</v>
      </c>
      <c r="O110" s="101">
        <v>0</v>
      </c>
      <c r="P110" s="101">
        <v>0</v>
      </c>
      <c r="Q110" s="101">
        <v>4475.9679999999998</v>
      </c>
      <c r="R110" s="101">
        <v>0</v>
      </c>
      <c r="S110" s="101">
        <v>0</v>
      </c>
    </row>
    <row r="111" spans="1:19">
      <c r="A111" s="101"/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</row>
    <row r="112" spans="1:19">
      <c r="A112" s="101" t="s">
        <v>429</v>
      </c>
      <c r="B112" s="102">
        <v>732314000000</v>
      </c>
      <c r="C112" s="101"/>
      <c r="D112" s="101"/>
      <c r="E112" s="101"/>
      <c r="F112" s="101"/>
      <c r="G112" s="101"/>
      <c r="H112" s="101"/>
      <c r="I112" s="101"/>
      <c r="J112" s="101"/>
      <c r="K112" s="101"/>
      <c r="L112" s="101">
        <v>0</v>
      </c>
      <c r="M112" s="101">
        <v>0</v>
      </c>
      <c r="N112" s="101">
        <v>0</v>
      </c>
      <c r="O112" s="101">
        <v>0</v>
      </c>
      <c r="P112" s="101">
        <v>0</v>
      </c>
      <c r="Q112" s="101"/>
      <c r="R112" s="101">
        <v>0</v>
      </c>
      <c r="S112" s="101">
        <v>0</v>
      </c>
    </row>
    <row r="113" spans="1:19">
      <c r="A113" s="101" t="s">
        <v>430</v>
      </c>
      <c r="B113" s="102">
        <v>55843400000</v>
      </c>
      <c r="C113" s="101">
        <v>31771.365000000002</v>
      </c>
      <c r="D113" s="101"/>
      <c r="E113" s="101">
        <v>6682.067</v>
      </c>
      <c r="F113" s="101">
        <v>18077</v>
      </c>
      <c r="G113" s="101">
        <v>2552.442</v>
      </c>
      <c r="H113" s="101">
        <v>0</v>
      </c>
      <c r="I113" s="101">
        <v>0</v>
      </c>
      <c r="J113" s="101">
        <v>0</v>
      </c>
      <c r="K113" s="101">
        <v>0</v>
      </c>
      <c r="L113" s="101">
        <v>0</v>
      </c>
      <c r="M113" s="101">
        <v>0</v>
      </c>
      <c r="N113" s="101">
        <v>0</v>
      </c>
      <c r="O113" s="101">
        <v>0</v>
      </c>
      <c r="P113" s="101">
        <v>0</v>
      </c>
      <c r="Q113" s="101">
        <v>2102.5549999999998</v>
      </c>
      <c r="R113" s="101">
        <v>0</v>
      </c>
      <c r="S113" s="101">
        <v>0</v>
      </c>
    </row>
    <row r="114" spans="1:19">
      <c r="A114" s="101" t="s">
        <v>431</v>
      </c>
      <c r="B114" s="102">
        <v>62837100000</v>
      </c>
      <c r="C114" s="101">
        <v>41085.362999999998</v>
      </c>
      <c r="D114" s="101"/>
      <c r="E114" s="101">
        <v>6682.067</v>
      </c>
      <c r="F114" s="101">
        <v>18077</v>
      </c>
      <c r="G114" s="101">
        <v>2552.442</v>
      </c>
      <c r="H114" s="101">
        <v>0</v>
      </c>
      <c r="I114" s="101">
        <v>11520.207</v>
      </c>
      <c r="J114" s="101">
        <v>0</v>
      </c>
      <c r="K114" s="101">
        <v>0</v>
      </c>
      <c r="L114" s="101">
        <v>0</v>
      </c>
      <c r="M114" s="101">
        <v>0</v>
      </c>
      <c r="N114" s="101">
        <v>0</v>
      </c>
      <c r="O114" s="101">
        <v>0</v>
      </c>
      <c r="P114" s="101">
        <v>0</v>
      </c>
      <c r="Q114" s="101">
        <v>4560.0839999999998</v>
      </c>
      <c r="R114" s="101">
        <v>0</v>
      </c>
      <c r="S114" s="101">
        <v>0</v>
      </c>
    </row>
    <row r="115" spans="1:1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92"/>
      <c r="B116" s="101" t="s">
        <v>479</v>
      </c>
      <c r="C116" s="101" t="s">
        <v>480</v>
      </c>
      <c r="D116" s="101" t="s">
        <v>219</v>
      </c>
      <c r="E116" s="101" t="s">
        <v>220</v>
      </c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101" t="s">
        <v>481</v>
      </c>
      <c r="B117" s="101">
        <v>29700.959999999999</v>
      </c>
      <c r="C117" s="101">
        <v>6451.4</v>
      </c>
      <c r="D117" s="101">
        <v>0</v>
      </c>
      <c r="E117" s="101">
        <v>36152.35</v>
      </c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101" t="s">
        <v>482</v>
      </c>
      <c r="B118" s="101">
        <v>127.83</v>
      </c>
      <c r="C118" s="101">
        <v>27.77</v>
      </c>
      <c r="D118" s="101">
        <v>0</v>
      </c>
      <c r="E118" s="101">
        <v>155.6</v>
      </c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101" t="s">
        <v>483</v>
      </c>
      <c r="B119" s="101">
        <v>127.83</v>
      </c>
      <c r="C119" s="101">
        <v>27.77</v>
      </c>
      <c r="D119" s="101">
        <v>0</v>
      </c>
      <c r="E119" s="101">
        <v>155.6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5"/>
      <c r="B120" s="95"/>
      <c r="C120" s="95"/>
      <c r="D120" s="95"/>
      <c r="E120" s="95"/>
    </row>
    <row r="121" spans="1:19">
      <c r="A121" s="95"/>
      <c r="B121" s="95"/>
      <c r="C121" s="95"/>
      <c r="D121" s="95"/>
      <c r="E121" s="95"/>
    </row>
    <row r="122" spans="1:19">
      <c r="A122" s="95"/>
      <c r="B122" s="95"/>
      <c r="C122" s="95"/>
      <c r="D122" s="95"/>
      <c r="E122" s="95"/>
    </row>
    <row r="123" spans="1:19">
      <c r="A123" s="95"/>
      <c r="B123" s="96"/>
      <c r="C123" s="95"/>
      <c r="D123" s="96"/>
      <c r="E123" s="95"/>
      <c r="F123" s="96"/>
      <c r="G123" s="95"/>
    </row>
    <row r="124" spans="1:19">
      <c r="A124" s="95"/>
      <c r="B124" s="96"/>
      <c r="C124" s="95"/>
      <c r="D124" s="96"/>
      <c r="E124" s="95"/>
      <c r="F124" s="96"/>
      <c r="G124" s="95"/>
    </row>
    <row r="125" spans="1:19">
      <c r="A125" s="95"/>
      <c r="B125" s="96"/>
      <c r="C125" s="95"/>
      <c r="D125" s="96"/>
      <c r="E125" s="95"/>
      <c r="F125" s="96"/>
      <c r="G125" s="95"/>
    </row>
    <row r="126" spans="1:19">
      <c r="A126" s="95"/>
      <c r="B126" s="96"/>
      <c r="C126" s="95"/>
      <c r="D126" s="96"/>
      <c r="E126" s="95"/>
      <c r="F126" s="96"/>
      <c r="G126" s="95"/>
    </row>
    <row r="127" spans="1:19">
      <c r="A127" s="95"/>
      <c r="B127" s="96"/>
      <c r="C127" s="95"/>
      <c r="D127" s="96"/>
      <c r="E127" s="95"/>
      <c r="F127" s="96"/>
      <c r="G127" s="95"/>
    </row>
    <row r="128" spans="1:19">
      <c r="A128" s="95"/>
      <c r="B128" s="96"/>
      <c r="C128" s="95"/>
      <c r="D128" s="96"/>
      <c r="E128" s="95"/>
      <c r="F128" s="96"/>
      <c r="G128" s="95"/>
    </row>
    <row r="129" spans="1:7">
      <c r="A129" s="95"/>
      <c r="B129" s="96"/>
      <c r="C129" s="95"/>
      <c r="D129" s="96"/>
      <c r="E129" s="95"/>
      <c r="F129" s="96"/>
      <c r="G129" s="95"/>
    </row>
    <row r="130" spans="1:7">
      <c r="A130" s="95"/>
      <c r="B130" s="96"/>
      <c r="C130" s="95"/>
      <c r="D130" s="96"/>
      <c r="E130" s="95"/>
      <c r="F130" s="96"/>
      <c r="G130" s="95"/>
    </row>
    <row r="131" spans="1:7">
      <c r="A131" s="95"/>
      <c r="B131" s="96"/>
      <c r="C131" s="95"/>
      <c r="D131" s="96"/>
      <c r="E131" s="95"/>
      <c r="F131" s="96"/>
      <c r="G131" s="95"/>
    </row>
    <row r="132" spans="1:7">
      <c r="A132" s="95"/>
      <c r="B132" s="95"/>
      <c r="C132" s="95"/>
      <c r="D132" s="95"/>
      <c r="E132" s="95"/>
      <c r="F132" s="95"/>
      <c r="G132" s="95"/>
    </row>
    <row r="133" spans="1:7">
      <c r="A133" s="95"/>
      <c r="B133" s="96"/>
      <c r="C133" s="95"/>
      <c r="D133" s="96"/>
      <c r="E133" s="95"/>
      <c r="F133" s="96"/>
      <c r="G133" s="95"/>
    </row>
    <row r="134" spans="1:7">
      <c r="A134" s="95"/>
      <c r="B134" s="96"/>
      <c r="C134" s="95"/>
      <c r="D134" s="96"/>
      <c r="E134" s="95"/>
      <c r="F134" s="96"/>
      <c r="G134" s="95"/>
    </row>
    <row r="135" spans="1:7">
      <c r="A135" s="95"/>
      <c r="B135" s="96"/>
      <c r="C135" s="95"/>
      <c r="D135" s="96"/>
      <c r="E135" s="95"/>
      <c r="F135" s="96"/>
      <c r="G135" s="9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5"/>
  <dimension ref="A1:S135"/>
  <sheetViews>
    <sheetView workbookViewId="0"/>
  </sheetViews>
  <sheetFormatPr defaultRowHeight="10.5"/>
  <cols>
    <col min="1" max="1" width="38.5" style="90" customWidth="1"/>
    <col min="2" max="2" width="25.5" style="90" customWidth="1"/>
    <col min="3" max="3" width="33.6640625" style="90" customWidth="1"/>
    <col min="4" max="4" width="38.6640625" style="90" customWidth="1"/>
    <col min="5" max="5" width="45.6640625" style="90" customWidth="1"/>
    <col min="6" max="6" width="50" style="90" customWidth="1"/>
    <col min="7" max="7" width="43.6640625" style="90" customWidth="1"/>
    <col min="8" max="9" width="38.33203125" style="90" customWidth="1"/>
    <col min="10" max="10" width="46.1640625" style="90" customWidth="1"/>
    <col min="11" max="11" width="36.5" style="90" customWidth="1"/>
    <col min="12" max="12" width="45" style="90" customWidth="1"/>
    <col min="13" max="13" width="50.1640625" style="90" customWidth="1"/>
    <col min="14" max="15" width="44.83203125" style="90" customWidth="1"/>
    <col min="16" max="16" width="45.33203125" style="90" customWidth="1"/>
    <col min="17" max="17" width="45.1640625" style="90" customWidth="1"/>
    <col min="18" max="18" width="42.6640625" style="90" customWidth="1"/>
    <col min="19" max="19" width="48.1640625" style="90" customWidth="1"/>
    <col min="20" max="23" width="9.33203125" style="90" customWidth="1"/>
    <col min="24" max="16384" width="9.33203125" style="90"/>
  </cols>
  <sheetData>
    <row r="1" spans="1:19">
      <c r="A1" s="92"/>
      <c r="B1" s="101" t="s">
        <v>317</v>
      </c>
      <c r="C1" s="101" t="s">
        <v>318</v>
      </c>
      <c r="D1" s="101" t="s">
        <v>319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1" t="s">
        <v>320</v>
      </c>
      <c r="B2" s="101">
        <v>1825.32</v>
      </c>
      <c r="C2" s="101">
        <v>7856.13</v>
      </c>
      <c r="D2" s="101">
        <v>7856.13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1" t="s">
        <v>321</v>
      </c>
      <c r="B3" s="101">
        <v>1825.32</v>
      </c>
      <c r="C3" s="101">
        <v>7856.13</v>
      </c>
      <c r="D3" s="101">
        <v>7856.13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1" t="s">
        <v>322</v>
      </c>
      <c r="B4" s="101">
        <v>3976.82</v>
      </c>
      <c r="C4" s="101">
        <v>17116.18</v>
      </c>
      <c r="D4" s="101">
        <v>17116.18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1" t="s">
        <v>323</v>
      </c>
      <c r="B5" s="101">
        <v>3976.82</v>
      </c>
      <c r="C5" s="101">
        <v>17116.18</v>
      </c>
      <c r="D5" s="101">
        <v>17116.18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2"/>
      <c r="B7" s="101" t="s">
        <v>324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1" t="s">
        <v>325</v>
      </c>
      <c r="B8" s="101">
        <v>232.34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1" t="s">
        <v>326</v>
      </c>
      <c r="B9" s="101">
        <v>232.34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1" t="s">
        <v>327</v>
      </c>
      <c r="B10" s="101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2"/>
      <c r="B12" s="101" t="s">
        <v>328</v>
      </c>
      <c r="C12" s="101" t="s">
        <v>329</v>
      </c>
      <c r="D12" s="101" t="s">
        <v>330</v>
      </c>
      <c r="E12" s="101" t="s">
        <v>331</v>
      </c>
      <c r="F12" s="101" t="s">
        <v>332</v>
      </c>
      <c r="G12" s="101" t="s">
        <v>333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1" t="s">
        <v>72</v>
      </c>
      <c r="B13" s="101">
        <v>0</v>
      </c>
      <c r="C13" s="101">
        <v>394.82</v>
      </c>
      <c r="D13" s="101">
        <v>0</v>
      </c>
      <c r="E13" s="101">
        <v>0</v>
      </c>
      <c r="F13" s="101">
        <v>0</v>
      </c>
      <c r="G13" s="101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1" t="s">
        <v>73</v>
      </c>
      <c r="B14" s="101">
        <v>63.92</v>
      </c>
      <c r="C14" s="101">
        <v>0</v>
      </c>
      <c r="D14" s="101">
        <v>0</v>
      </c>
      <c r="E14" s="101">
        <v>0</v>
      </c>
      <c r="F14" s="101">
        <v>0</v>
      </c>
      <c r="G14" s="101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1" t="s">
        <v>81</v>
      </c>
      <c r="B15" s="101">
        <v>172.68</v>
      </c>
      <c r="C15" s="101">
        <v>0</v>
      </c>
      <c r="D15" s="101">
        <v>0</v>
      </c>
      <c r="E15" s="101">
        <v>0</v>
      </c>
      <c r="F15" s="101">
        <v>0</v>
      </c>
      <c r="G15" s="101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1" t="s">
        <v>82</v>
      </c>
      <c r="B16" s="101">
        <v>17.920000000000002</v>
      </c>
      <c r="C16" s="101">
        <v>0</v>
      </c>
      <c r="D16" s="101">
        <v>0</v>
      </c>
      <c r="E16" s="101">
        <v>0</v>
      </c>
      <c r="F16" s="101">
        <v>0</v>
      </c>
      <c r="G16" s="101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1" t="s">
        <v>83</v>
      </c>
      <c r="B17" s="101">
        <v>409.36</v>
      </c>
      <c r="C17" s="101">
        <v>563.91</v>
      </c>
      <c r="D17" s="101">
        <v>0</v>
      </c>
      <c r="E17" s="101">
        <v>0</v>
      </c>
      <c r="F17" s="101">
        <v>0</v>
      </c>
      <c r="G17" s="101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1" t="s">
        <v>84</v>
      </c>
      <c r="B18" s="101">
        <v>0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1" t="s">
        <v>85</v>
      </c>
      <c r="B19" s="101">
        <v>74.28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1" t="s">
        <v>86</v>
      </c>
      <c r="B20" s="101">
        <v>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1" t="s">
        <v>87</v>
      </c>
      <c r="B21" s="101">
        <v>0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1" t="s">
        <v>88</v>
      </c>
      <c r="B22" s="101">
        <v>0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1" t="s">
        <v>67</v>
      </c>
      <c r="B23" s="101">
        <v>0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1" t="s">
        <v>89</v>
      </c>
      <c r="B24" s="101">
        <v>0</v>
      </c>
      <c r="C24" s="101">
        <v>68.05</v>
      </c>
      <c r="D24" s="101">
        <v>0</v>
      </c>
      <c r="E24" s="101">
        <v>0</v>
      </c>
      <c r="F24" s="101">
        <v>0</v>
      </c>
      <c r="G24" s="101">
        <v>414.19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1" t="s">
        <v>90</v>
      </c>
      <c r="B25" s="101">
        <v>60.38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1" t="s">
        <v>91</v>
      </c>
      <c r="B26" s="101">
        <v>0</v>
      </c>
      <c r="C26" s="101">
        <v>0</v>
      </c>
      <c r="D26" s="101">
        <v>0</v>
      </c>
      <c r="E26" s="101">
        <v>0</v>
      </c>
      <c r="F26" s="101">
        <v>0</v>
      </c>
      <c r="G26" s="101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1"/>
      <c r="B27" s="101"/>
      <c r="C27" s="101"/>
      <c r="D27" s="101"/>
      <c r="E27" s="101"/>
      <c r="F27" s="101"/>
      <c r="G27" s="101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1" t="s">
        <v>92</v>
      </c>
      <c r="B28" s="101">
        <v>798.54</v>
      </c>
      <c r="C28" s="101">
        <v>1026.77</v>
      </c>
      <c r="D28" s="101">
        <v>0</v>
      </c>
      <c r="E28" s="101">
        <v>0</v>
      </c>
      <c r="F28" s="101">
        <v>0</v>
      </c>
      <c r="G28" s="101">
        <v>414.19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2"/>
      <c r="B30" s="101" t="s">
        <v>324</v>
      </c>
      <c r="C30" s="101" t="s">
        <v>3</v>
      </c>
      <c r="D30" s="101" t="s">
        <v>334</v>
      </c>
      <c r="E30" s="101" t="s">
        <v>335</v>
      </c>
      <c r="F30" s="101" t="s">
        <v>336</v>
      </c>
      <c r="G30" s="101" t="s">
        <v>337</v>
      </c>
      <c r="H30" s="101" t="s">
        <v>338</v>
      </c>
      <c r="I30" s="101" t="s">
        <v>339</v>
      </c>
      <c r="J30" s="101" t="s">
        <v>340</v>
      </c>
      <c r="K30"/>
      <c r="L30"/>
      <c r="M30"/>
      <c r="N30"/>
      <c r="O30"/>
      <c r="P30"/>
      <c r="Q30"/>
      <c r="R30"/>
      <c r="S30"/>
    </row>
    <row r="31" spans="1:19">
      <c r="A31" s="101" t="s">
        <v>341</v>
      </c>
      <c r="B31" s="101">
        <v>116.17</v>
      </c>
      <c r="C31" s="101" t="s">
        <v>4</v>
      </c>
      <c r="D31" s="101">
        <v>354.18</v>
      </c>
      <c r="E31" s="101">
        <v>1</v>
      </c>
      <c r="F31" s="101">
        <v>92.94</v>
      </c>
      <c r="G31" s="101">
        <v>26.02</v>
      </c>
      <c r="H31" s="101">
        <v>39.81</v>
      </c>
      <c r="I31" s="101">
        <v>1.39</v>
      </c>
      <c r="J31" s="101">
        <v>129.11949999999999</v>
      </c>
      <c r="K31"/>
      <c r="L31"/>
      <c r="M31"/>
      <c r="N31"/>
      <c r="O31"/>
      <c r="P31"/>
      <c r="Q31"/>
      <c r="R31"/>
      <c r="S31"/>
    </row>
    <row r="32" spans="1:19">
      <c r="A32" s="101" t="s">
        <v>342</v>
      </c>
      <c r="B32" s="101">
        <v>116.17</v>
      </c>
      <c r="C32" s="101" t="s">
        <v>4</v>
      </c>
      <c r="D32" s="101">
        <v>354.18</v>
      </c>
      <c r="E32" s="101">
        <v>1</v>
      </c>
      <c r="F32" s="101">
        <v>92.94</v>
      </c>
      <c r="G32" s="101">
        <v>0</v>
      </c>
      <c r="H32" s="101">
        <v>24.1</v>
      </c>
      <c r="I32" s="101">
        <v>18.59</v>
      </c>
      <c r="J32" s="101">
        <v>1597.9138</v>
      </c>
      <c r="K32"/>
      <c r="L32"/>
      <c r="M32"/>
      <c r="N32"/>
      <c r="O32"/>
      <c r="P32"/>
      <c r="Q32"/>
      <c r="R32"/>
      <c r="S32"/>
    </row>
    <row r="33" spans="1:19">
      <c r="A33" s="101" t="s">
        <v>220</v>
      </c>
      <c r="B33" s="101">
        <v>232.34</v>
      </c>
      <c r="C33" s="101"/>
      <c r="D33" s="101">
        <v>708.37</v>
      </c>
      <c r="E33" s="101"/>
      <c r="F33" s="101">
        <v>185.89</v>
      </c>
      <c r="G33" s="101">
        <v>26.02</v>
      </c>
      <c r="H33" s="101">
        <v>31.954999999999998</v>
      </c>
      <c r="I33" s="101">
        <v>2.59</v>
      </c>
      <c r="J33" s="101">
        <v>863.51660000000004</v>
      </c>
      <c r="K33"/>
      <c r="L33"/>
      <c r="M33"/>
      <c r="N33"/>
      <c r="O33"/>
      <c r="P33"/>
      <c r="Q33"/>
      <c r="R33"/>
      <c r="S33"/>
    </row>
    <row r="34" spans="1:19">
      <c r="A34" s="101" t="s">
        <v>343</v>
      </c>
      <c r="B34" s="101">
        <v>232.34</v>
      </c>
      <c r="C34" s="101"/>
      <c r="D34" s="101">
        <v>708.37</v>
      </c>
      <c r="E34" s="101"/>
      <c r="F34" s="101">
        <v>185.89</v>
      </c>
      <c r="G34" s="101">
        <v>26.02</v>
      </c>
      <c r="H34" s="101">
        <v>31.954999999999998</v>
      </c>
      <c r="I34" s="101">
        <v>2.59</v>
      </c>
      <c r="J34" s="101">
        <v>863.51660000000004</v>
      </c>
      <c r="K34"/>
      <c r="L34"/>
      <c r="M34"/>
      <c r="N34"/>
      <c r="O34"/>
      <c r="P34"/>
      <c r="Q34"/>
      <c r="R34"/>
      <c r="S34"/>
    </row>
    <row r="35" spans="1:19">
      <c r="A35" s="101" t="s">
        <v>344</v>
      </c>
      <c r="B35" s="101">
        <v>0</v>
      </c>
      <c r="C35" s="101"/>
      <c r="D35" s="101">
        <v>0</v>
      </c>
      <c r="E35" s="101"/>
      <c r="F35" s="101">
        <v>0</v>
      </c>
      <c r="G35" s="101">
        <v>0</v>
      </c>
      <c r="H35" s="101"/>
      <c r="I35" s="101"/>
      <c r="J35" s="101"/>
      <c r="K35"/>
      <c r="L35"/>
      <c r="M35"/>
      <c r="N35"/>
      <c r="O35"/>
      <c r="P35"/>
      <c r="Q35"/>
      <c r="R35"/>
      <c r="S35"/>
    </row>
    <row r="36" spans="1:19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1:19">
      <c r="A37" s="92"/>
      <c r="B37" s="101" t="s">
        <v>51</v>
      </c>
      <c r="C37" s="101" t="s">
        <v>345</v>
      </c>
      <c r="D37" s="101" t="s">
        <v>346</v>
      </c>
      <c r="E37" s="101" t="s">
        <v>347</v>
      </c>
      <c r="F37" s="101" t="s">
        <v>348</v>
      </c>
      <c r="G37" s="101" t="s">
        <v>349</v>
      </c>
      <c r="H37" s="101" t="s">
        <v>350</v>
      </c>
      <c r="I37" s="101" t="s">
        <v>351</v>
      </c>
      <c r="J37"/>
      <c r="K37"/>
      <c r="L37"/>
      <c r="M37"/>
      <c r="N37"/>
      <c r="O37"/>
      <c r="P37"/>
      <c r="Q37"/>
      <c r="R37"/>
      <c r="S37"/>
    </row>
    <row r="38" spans="1:19">
      <c r="A38" s="101" t="s">
        <v>352</v>
      </c>
      <c r="B38" s="101" t="s">
        <v>436</v>
      </c>
      <c r="C38" s="101">
        <v>0.08</v>
      </c>
      <c r="D38" s="101">
        <v>1.0109999999999999</v>
      </c>
      <c r="E38" s="101">
        <v>1.1910000000000001</v>
      </c>
      <c r="F38" s="101">
        <v>23.24</v>
      </c>
      <c r="G38" s="101">
        <v>90</v>
      </c>
      <c r="H38" s="101">
        <v>90</v>
      </c>
      <c r="I38" s="101" t="s">
        <v>353</v>
      </c>
      <c r="J38"/>
      <c r="K38"/>
      <c r="L38"/>
      <c r="M38"/>
      <c r="N38"/>
      <c r="O38"/>
      <c r="P38"/>
      <c r="Q38"/>
      <c r="R38"/>
      <c r="S38"/>
    </row>
    <row r="39" spans="1:19">
      <c r="A39" s="101" t="s">
        <v>354</v>
      </c>
      <c r="B39" s="101" t="s">
        <v>436</v>
      </c>
      <c r="C39" s="101">
        <v>0.08</v>
      </c>
      <c r="D39" s="101">
        <v>1.0109999999999999</v>
      </c>
      <c r="E39" s="101">
        <v>1.1910000000000001</v>
      </c>
      <c r="F39" s="101">
        <v>46.47</v>
      </c>
      <c r="G39" s="101">
        <v>180</v>
      </c>
      <c r="H39" s="101">
        <v>90</v>
      </c>
      <c r="I39" s="101" t="s">
        <v>355</v>
      </c>
      <c r="J39"/>
      <c r="K39"/>
      <c r="L39"/>
      <c r="M39"/>
      <c r="N39"/>
      <c r="O39"/>
      <c r="P39"/>
      <c r="Q39"/>
      <c r="R39"/>
      <c r="S39"/>
    </row>
    <row r="40" spans="1:19">
      <c r="A40" s="101" t="s">
        <v>356</v>
      </c>
      <c r="B40" s="101" t="s">
        <v>436</v>
      </c>
      <c r="C40" s="101">
        <v>0.08</v>
      </c>
      <c r="D40" s="101">
        <v>1.0109999999999999</v>
      </c>
      <c r="E40" s="101">
        <v>1.1910000000000001</v>
      </c>
      <c r="F40" s="101">
        <v>23.24</v>
      </c>
      <c r="G40" s="101">
        <v>270</v>
      </c>
      <c r="H40" s="101">
        <v>90</v>
      </c>
      <c r="I40" s="101" t="s">
        <v>357</v>
      </c>
      <c r="J40"/>
      <c r="K40"/>
      <c r="L40"/>
      <c r="M40"/>
      <c r="N40"/>
      <c r="O40"/>
      <c r="P40"/>
      <c r="Q40"/>
      <c r="R40"/>
      <c r="S40"/>
    </row>
    <row r="41" spans="1:19">
      <c r="A41" s="101" t="s">
        <v>358</v>
      </c>
      <c r="B41" s="101" t="s">
        <v>359</v>
      </c>
      <c r="C41" s="101">
        <v>0.3</v>
      </c>
      <c r="D41" s="101">
        <v>3.12</v>
      </c>
      <c r="E41" s="101">
        <v>12.904</v>
      </c>
      <c r="F41" s="101">
        <v>116.17</v>
      </c>
      <c r="G41" s="101">
        <v>0</v>
      </c>
      <c r="H41" s="101">
        <v>180</v>
      </c>
      <c r="I41" s="101"/>
      <c r="J41"/>
      <c r="K41"/>
      <c r="L41"/>
      <c r="M41"/>
      <c r="N41"/>
      <c r="O41"/>
      <c r="P41"/>
      <c r="Q41"/>
      <c r="R41"/>
      <c r="S41"/>
    </row>
    <row r="42" spans="1:19">
      <c r="A42" s="101" t="s">
        <v>437</v>
      </c>
      <c r="B42" s="101" t="s">
        <v>438</v>
      </c>
      <c r="C42" s="101">
        <v>0.3</v>
      </c>
      <c r="D42" s="101">
        <v>0.48899999999999999</v>
      </c>
      <c r="E42" s="101">
        <v>0.53900000000000003</v>
      </c>
      <c r="F42" s="101">
        <v>116.17</v>
      </c>
      <c r="G42" s="101">
        <v>180</v>
      </c>
      <c r="H42" s="101">
        <v>0</v>
      </c>
      <c r="I42" s="101"/>
      <c r="J42"/>
      <c r="K42"/>
      <c r="L42"/>
      <c r="M42"/>
      <c r="N42"/>
      <c r="O42"/>
      <c r="P42"/>
      <c r="Q42"/>
      <c r="R42"/>
      <c r="S42"/>
    </row>
    <row r="43" spans="1:19">
      <c r="A43" s="101" t="s">
        <v>360</v>
      </c>
      <c r="B43" s="101" t="s">
        <v>436</v>
      </c>
      <c r="C43" s="101">
        <v>0.08</v>
      </c>
      <c r="D43" s="101">
        <v>1.0109999999999999</v>
      </c>
      <c r="E43" s="101">
        <v>1.1910000000000001</v>
      </c>
      <c r="F43" s="101">
        <v>23.24</v>
      </c>
      <c r="G43" s="101">
        <v>90</v>
      </c>
      <c r="H43" s="101">
        <v>90</v>
      </c>
      <c r="I43" s="101" t="s">
        <v>353</v>
      </c>
      <c r="J43"/>
      <c r="K43"/>
      <c r="L43"/>
      <c r="M43"/>
      <c r="N43"/>
      <c r="O43"/>
      <c r="P43"/>
      <c r="Q43"/>
      <c r="R43"/>
      <c r="S43"/>
    </row>
    <row r="44" spans="1:19">
      <c r="A44" s="101" t="s">
        <v>361</v>
      </c>
      <c r="B44" s="101" t="s">
        <v>436</v>
      </c>
      <c r="C44" s="101">
        <v>0.08</v>
      </c>
      <c r="D44" s="101">
        <v>1.0109999999999999</v>
      </c>
      <c r="E44" s="101">
        <v>1.1910000000000001</v>
      </c>
      <c r="F44" s="101">
        <v>46.47</v>
      </c>
      <c r="G44" s="101">
        <v>0</v>
      </c>
      <c r="H44" s="101">
        <v>90</v>
      </c>
      <c r="I44" s="101" t="s">
        <v>362</v>
      </c>
      <c r="J44"/>
      <c r="K44"/>
      <c r="L44"/>
      <c r="M44"/>
      <c r="N44"/>
      <c r="O44"/>
      <c r="P44"/>
      <c r="Q44"/>
      <c r="R44"/>
      <c r="S44"/>
    </row>
    <row r="45" spans="1:19">
      <c r="A45" s="101" t="s">
        <v>363</v>
      </c>
      <c r="B45" s="101" t="s">
        <v>436</v>
      </c>
      <c r="C45" s="101">
        <v>0.08</v>
      </c>
      <c r="D45" s="101">
        <v>1.0109999999999999</v>
      </c>
      <c r="E45" s="101">
        <v>1.1910000000000001</v>
      </c>
      <c r="F45" s="101">
        <v>23.24</v>
      </c>
      <c r="G45" s="101">
        <v>270</v>
      </c>
      <c r="H45" s="101">
        <v>90</v>
      </c>
      <c r="I45" s="101" t="s">
        <v>357</v>
      </c>
      <c r="J45"/>
      <c r="K45"/>
      <c r="L45"/>
      <c r="M45"/>
      <c r="N45"/>
      <c r="O45"/>
      <c r="P45"/>
      <c r="Q45"/>
      <c r="R45"/>
      <c r="S45"/>
    </row>
    <row r="46" spans="1:19">
      <c r="A46" s="101" t="s">
        <v>364</v>
      </c>
      <c r="B46" s="101" t="s">
        <v>359</v>
      </c>
      <c r="C46" s="101">
        <v>0.3</v>
      </c>
      <c r="D46" s="101">
        <v>3.12</v>
      </c>
      <c r="E46" s="101">
        <v>12.904</v>
      </c>
      <c r="F46" s="101">
        <v>116.17</v>
      </c>
      <c r="G46" s="101">
        <v>0</v>
      </c>
      <c r="H46" s="101">
        <v>180</v>
      </c>
      <c r="I46" s="101"/>
      <c r="J46"/>
      <c r="K46"/>
      <c r="L46"/>
      <c r="M46"/>
      <c r="N46"/>
      <c r="O46"/>
      <c r="P46"/>
      <c r="Q46"/>
      <c r="R46"/>
      <c r="S46"/>
    </row>
    <row r="47" spans="1:19">
      <c r="A47" s="101" t="s">
        <v>439</v>
      </c>
      <c r="B47" s="101" t="s">
        <v>438</v>
      </c>
      <c r="C47" s="101">
        <v>0.3</v>
      </c>
      <c r="D47" s="101">
        <v>0.48899999999999999</v>
      </c>
      <c r="E47" s="101">
        <v>0.53900000000000003</v>
      </c>
      <c r="F47" s="101">
        <v>116.17</v>
      </c>
      <c r="G47" s="101">
        <v>180</v>
      </c>
      <c r="H47" s="101">
        <v>0</v>
      </c>
      <c r="I47" s="101"/>
      <c r="J47"/>
      <c r="K47"/>
      <c r="L47"/>
      <c r="M47"/>
      <c r="N47"/>
      <c r="O47"/>
      <c r="P47"/>
      <c r="Q47"/>
      <c r="R47"/>
      <c r="S47"/>
    </row>
    <row r="48" spans="1:19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19">
      <c r="A49" s="92"/>
      <c r="B49" s="101" t="s">
        <v>51</v>
      </c>
      <c r="C49" s="101" t="s">
        <v>365</v>
      </c>
      <c r="D49" s="101" t="s">
        <v>366</v>
      </c>
      <c r="E49" s="101" t="s">
        <v>367</v>
      </c>
      <c r="F49" s="101" t="s">
        <v>45</v>
      </c>
      <c r="G49" s="101" t="s">
        <v>368</v>
      </c>
      <c r="H49" s="101" t="s">
        <v>369</v>
      </c>
      <c r="I49" s="101" t="s">
        <v>370</v>
      </c>
      <c r="J49" s="101" t="s">
        <v>349</v>
      </c>
      <c r="K49" s="101" t="s">
        <v>351</v>
      </c>
      <c r="L49"/>
      <c r="M49"/>
      <c r="N49"/>
      <c r="O49"/>
      <c r="P49"/>
      <c r="Q49"/>
      <c r="R49"/>
      <c r="S49"/>
    </row>
    <row r="50" spans="1:19">
      <c r="A50" s="101" t="s">
        <v>371</v>
      </c>
      <c r="B50" s="101" t="s">
        <v>648</v>
      </c>
      <c r="C50" s="101">
        <v>6.51</v>
      </c>
      <c r="D50" s="101">
        <v>6.51</v>
      </c>
      <c r="E50" s="101">
        <v>5.835</v>
      </c>
      <c r="F50" s="101">
        <v>0.54</v>
      </c>
      <c r="G50" s="101">
        <v>0.38400000000000001</v>
      </c>
      <c r="H50" s="101" t="s">
        <v>66</v>
      </c>
      <c r="I50" s="101" t="s">
        <v>352</v>
      </c>
      <c r="J50" s="101">
        <v>90</v>
      </c>
      <c r="K50" s="101" t="s">
        <v>353</v>
      </c>
      <c r="L50"/>
      <c r="M50"/>
      <c r="N50"/>
      <c r="O50"/>
      <c r="P50"/>
      <c r="Q50"/>
      <c r="R50"/>
      <c r="S50"/>
    </row>
    <row r="51" spans="1:19">
      <c r="A51" s="101" t="s">
        <v>372</v>
      </c>
      <c r="B51" s="101" t="s">
        <v>648</v>
      </c>
      <c r="C51" s="101">
        <v>13.01</v>
      </c>
      <c r="D51" s="101">
        <v>13.01</v>
      </c>
      <c r="E51" s="101">
        <v>5.835</v>
      </c>
      <c r="F51" s="101">
        <v>0.54</v>
      </c>
      <c r="G51" s="101">
        <v>0.38400000000000001</v>
      </c>
      <c r="H51" s="101" t="s">
        <v>66</v>
      </c>
      <c r="I51" s="101" t="s">
        <v>354</v>
      </c>
      <c r="J51" s="101">
        <v>180</v>
      </c>
      <c r="K51" s="101" t="s">
        <v>355</v>
      </c>
      <c r="L51"/>
      <c r="M51"/>
      <c r="N51"/>
      <c r="O51"/>
      <c r="P51"/>
      <c r="Q51"/>
      <c r="R51"/>
      <c r="S51"/>
    </row>
    <row r="52" spans="1:19">
      <c r="A52" s="101" t="s">
        <v>373</v>
      </c>
      <c r="B52" s="101" t="s">
        <v>648</v>
      </c>
      <c r="C52" s="101">
        <v>6.51</v>
      </c>
      <c r="D52" s="101">
        <v>6.51</v>
      </c>
      <c r="E52" s="101">
        <v>5.835</v>
      </c>
      <c r="F52" s="101">
        <v>0.54</v>
      </c>
      <c r="G52" s="101">
        <v>0.38400000000000001</v>
      </c>
      <c r="H52" s="101" t="s">
        <v>66</v>
      </c>
      <c r="I52" s="101" t="s">
        <v>356</v>
      </c>
      <c r="J52" s="101">
        <v>270</v>
      </c>
      <c r="K52" s="101" t="s">
        <v>357</v>
      </c>
      <c r="L52"/>
      <c r="M52"/>
      <c r="N52"/>
      <c r="O52"/>
      <c r="P52"/>
      <c r="Q52"/>
      <c r="R52"/>
      <c r="S52"/>
    </row>
    <row r="53" spans="1:19">
      <c r="A53" s="101" t="s">
        <v>374</v>
      </c>
      <c r="B53" s="101"/>
      <c r="C53" s="101"/>
      <c r="D53" s="101">
        <v>26.02</v>
      </c>
      <c r="E53" s="101">
        <v>5.83</v>
      </c>
      <c r="F53" s="101">
        <v>0.54</v>
      </c>
      <c r="G53" s="101">
        <v>0.38400000000000001</v>
      </c>
      <c r="H53" s="101"/>
      <c r="I53" s="101"/>
      <c r="J53" s="101"/>
      <c r="K53" s="101"/>
      <c r="L53"/>
      <c r="M53"/>
      <c r="N53"/>
      <c r="O53"/>
      <c r="P53"/>
      <c r="Q53"/>
      <c r="R53"/>
      <c r="S53"/>
    </row>
    <row r="54" spans="1:19">
      <c r="A54" s="101" t="s">
        <v>375</v>
      </c>
      <c r="B54" s="101"/>
      <c r="C54" s="101"/>
      <c r="D54" s="101">
        <v>0</v>
      </c>
      <c r="E54" s="101" t="s">
        <v>376</v>
      </c>
      <c r="F54" s="101" t="s">
        <v>376</v>
      </c>
      <c r="G54" s="101" t="s">
        <v>376</v>
      </c>
      <c r="H54" s="101"/>
      <c r="I54" s="101"/>
      <c r="J54" s="101"/>
      <c r="K54" s="101"/>
      <c r="L54"/>
      <c r="M54"/>
      <c r="N54"/>
      <c r="O54"/>
      <c r="P54"/>
      <c r="Q54"/>
      <c r="R54"/>
      <c r="S54"/>
    </row>
    <row r="55" spans="1:19">
      <c r="A55" s="101" t="s">
        <v>377</v>
      </c>
      <c r="B55" s="101"/>
      <c r="C55" s="101"/>
      <c r="D55" s="101">
        <v>26.02</v>
      </c>
      <c r="E55" s="101">
        <v>5.83</v>
      </c>
      <c r="F55" s="101">
        <v>0.54</v>
      </c>
      <c r="G55" s="101">
        <v>0.38400000000000001</v>
      </c>
      <c r="H55" s="101"/>
      <c r="I55" s="101"/>
      <c r="J55" s="101"/>
      <c r="K55" s="101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92"/>
      <c r="B57" s="101" t="s">
        <v>119</v>
      </c>
      <c r="C57" s="101" t="s">
        <v>378</v>
      </c>
      <c r="D57" s="101" t="s">
        <v>379</v>
      </c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101" t="s">
        <v>35</v>
      </c>
      <c r="B58" s="101"/>
      <c r="C58" s="101"/>
      <c r="D58" s="101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2"/>
      <c r="B60" s="101" t="s">
        <v>119</v>
      </c>
      <c r="C60" s="101" t="s">
        <v>380</v>
      </c>
      <c r="D60" s="101" t="s">
        <v>381</v>
      </c>
      <c r="E60" s="101" t="s">
        <v>382</v>
      </c>
      <c r="F60" s="101" t="s">
        <v>383</v>
      </c>
      <c r="G60" s="101" t="s">
        <v>379</v>
      </c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101" t="s">
        <v>384</v>
      </c>
      <c r="B61" s="101" t="s">
        <v>385</v>
      </c>
      <c r="C61" s="101">
        <v>41411.089999999997</v>
      </c>
      <c r="D61" s="101">
        <v>27997.34</v>
      </c>
      <c r="E61" s="101">
        <v>13413.75</v>
      </c>
      <c r="F61" s="101">
        <v>0.68</v>
      </c>
      <c r="G61" s="101">
        <v>3.12</v>
      </c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101" t="s">
        <v>386</v>
      </c>
      <c r="B62" s="101" t="s">
        <v>385</v>
      </c>
      <c r="C62" s="101">
        <v>17940.59</v>
      </c>
      <c r="D62" s="101">
        <v>12129.33</v>
      </c>
      <c r="E62" s="101">
        <v>5811.26</v>
      </c>
      <c r="F62" s="101">
        <v>0.68</v>
      </c>
      <c r="G62" s="101">
        <v>3.32</v>
      </c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92"/>
      <c r="B64" s="101" t="s">
        <v>119</v>
      </c>
      <c r="C64" s="101" t="s">
        <v>380</v>
      </c>
      <c r="D64" s="101" t="s">
        <v>379</v>
      </c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101" t="s">
        <v>387</v>
      </c>
      <c r="B65" s="101" t="s">
        <v>388</v>
      </c>
      <c r="C65" s="101">
        <v>70338.080000000002</v>
      </c>
      <c r="D65" s="101">
        <v>0.78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 s="101" t="s">
        <v>389</v>
      </c>
      <c r="B66" s="101" t="s">
        <v>388</v>
      </c>
      <c r="C66" s="101">
        <v>44341.46</v>
      </c>
      <c r="D66" s="101">
        <v>0.78</v>
      </c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2"/>
      <c r="B68" s="101" t="s">
        <v>119</v>
      </c>
      <c r="C68" s="101" t="s">
        <v>390</v>
      </c>
      <c r="D68" s="101" t="s">
        <v>391</v>
      </c>
      <c r="E68" s="101" t="s">
        <v>392</v>
      </c>
      <c r="F68" s="101" t="s">
        <v>393</v>
      </c>
      <c r="G68" s="101" t="s">
        <v>394</v>
      </c>
      <c r="H68" s="101" t="s">
        <v>395</v>
      </c>
      <c r="I68"/>
      <c r="J68"/>
      <c r="K68"/>
      <c r="L68"/>
      <c r="M68"/>
      <c r="N68"/>
      <c r="O68"/>
      <c r="P68"/>
      <c r="Q68"/>
      <c r="R68"/>
      <c r="S68"/>
    </row>
    <row r="69" spans="1:19">
      <c r="A69" s="101" t="s">
        <v>396</v>
      </c>
      <c r="B69" s="101" t="s">
        <v>397</v>
      </c>
      <c r="C69" s="101">
        <v>1</v>
      </c>
      <c r="D69" s="101">
        <v>0</v>
      </c>
      <c r="E69" s="101">
        <v>0.83</v>
      </c>
      <c r="F69" s="101">
        <v>0</v>
      </c>
      <c r="G69" s="101">
        <v>1</v>
      </c>
      <c r="H69" s="101" t="s">
        <v>398</v>
      </c>
      <c r="I69"/>
      <c r="J69"/>
      <c r="K69"/>
      <c r="L69"/>
      <c r="M69"/>
      <c r="N69"/>
      <c r="O69"/>
      <c r="P69"/>
      <c r="Q69"/>
      <c r="R69"/>
      <c r="S69"/>
    </row>
    <row r="70" spans="1:19">
      <c r="A70" s="101" t="s">
        <v>399</v>
      </c>
      <c r="B70" s="101" t="s">
        <v>397</v>
      </c>
      <c r="C70" s="101">
        <v>1</v>
      </c>
      <c r="D70" s="101">
        <v>0</v>
      </c>
      <c r="E70" s="101">
        <v>0.72</v>
      </c>
      <c r="F70" s="101">
        <v>0</v>
      </c>
      <c r="G70" s="101">
        <v>1</v>
      </c>
      <c r="H70" s="101" t="s">
        <v>398</v>
      </c>
      <c r="I70"/>
      <c r="J70"/>
      <c r="K70"/>
      <c r="L70"/>
      <c r="M70"/>
      <c r="N70"/>
      <c r="O70"/>
      <c r="P70"/>
      <c r="Q70"/>
      <c r="R70"/>
      <c r="S70"/>
    </row>
    <row r="71" spans="1:19">
      <c r="A71" s="101" t="s">
        <v>400</v>
      </c>
      <c r="B71" s="101" t="s">
        <v>401</v>
      </c>
      <c r="C71" s="101">
        <v>0.55000000000000004</v>
      </c>
      <c r="D71" s="101">
        <v>622</v>
      </c>
      <c r="E71" s="101">
        <v>1.67</v>
      </c>
      <c r="F71" s="101">
        <v>1899.75</v>
      </c>
      <c r="G71" s="101">
        <v>1</v>
      </c>
      <c r="H71" s="101" t="s">
        <v>402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101" t="s">
        <v>403</v>
      </c>
      <c r="B72" s="101" t="s">
        <v>401</v>
      </c>
      <c r="C72" s="101">
        <v>0.54</v>
      </c>
      <c r="D72" s="101">
        <v>622</v>
      </c>
      <c r="E72" s="101">
        <v>0.72</v>
      </c>
      <c r="F72" s="101">
        <v>838</v>
      </c>
      <c r="G72" s="101">
        <v>1</v>
      </c>
      <c r="H72" s="101" t="s">
        <v>402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2"/>
      <c r="B74" s="101" t="s">
        <v>119</v>
      </c>
      <c r="C74" s="101" t="s">
        <v>404</v>
      </c>
      <c r="D74" s="101" t="s">
        <v>405</v>
      </c>
      <c r="E74" s="101" t="s">
        <v>406</v>
      </c>
      <c r="F74" s="101" t="s">
        <v>407</v>
      </c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101" t="s">
        <v>408</v>
      </c>
      <c r="B75" s="101" t="s">
        <v>409</v>
      </c>
      <c r="C75" s="101" t="s">
        <v>410</v>
      </c>
      <c r="D75" s="101">
        <v>0.1</v>
      </c>
      <c r="E75" s="101">
        <v>0</v>
      </c>
      <c r="F75" s="101">
        <v>1</v>
      </c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2"/>
      <c r="B77" s="101" t="s">
        <v>119</v>
      </c>
      <c r="C77" s="101" t="s">
        <v>411</v>
      </c>
      <c r="D77" s="101" t="s">
        <v>412</v>
      </c>
      <c r="E77" s="101" t="s">
        <v>413</v>
      </c>
      <c r="F77" s="101" t="s">
        <v>414</v>
      </c>
      <c r="G77" s="101" t="s">
        <v>415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101" t="s">
        <v>416</v>
      </c>
      <c r="B78" s="101" t="s">
        <v>417</v>
      </c>
      <c r="C78" s="101">
        <v>0.2</v>
      </c>
      <c r="D78" s="101">
        <v>845000</v>
      </c>
      <c r="E78" s="101">
        <v>0.8</v>
      </c>
      <c r="F78" s="101">
        <v>3.43</v>
      </c>
      <c r="G78" s="101">
        <v>0.57999999999999996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2"/>
      <c r="B80" s="101" t="s">
        <v>442</v>
      </c>
      <c r="C80" s="101" t="s">
        <v>443</v>
      </c>
      <c r="D80" s="101" t="s">
        <v>444</v>
      </c>
      <c r="E80" s="101" t="s">
        <v>445</v>
      </c>
      <c r="F80" s="101" t="s">
        <v>446</v>
      </c>
      <c r="G80" s="101" t="s">
        <v>447</v>
      </c>
      <c r="H80" s="101" t="s">
        <v>448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101" t="s">
        <v>418</v>
      </c>
      <c r="B81" s="101">
        <v>18874.426899999999</v>
      </c>
      <c r="C81" s="101">
        <v>28.6142</v>
      </c>
      <c r="D81" s="101">
        <v>63.477499999999999</v>
      </c>
      <c r="E81" s="101">
        <v>0</v>
      </c>
      <c r="F81" s="101">
        <v>2.9999999999999997E-4</v>
      </c>
      <c r="G81" s="101">
        <v>3945.326</v>
      </c>
      <c r="H81" s="101">
        <v>7582.3464000000004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101" t="s">
        <v>419</v>
      </c>
      <c r="B82" s="101">
        <v>16293.409900000001</v>
      </c>
      <c r="C82" s="101">
        <v>25.126899999999999</v>
      </c>
      <c r="D82" s="101">
        <v>57.147300000000001</v>
      </c>
      <c r="E82" s="101">
        <v>0</v>
      </c>
      <c r="F82" s="101">
        <v>2.0000000000000001E-4</v>
      </c>
      <c r="G82" s="101">
        <v>3552.1052</v>
      </c>
      <c r="H82" s="101">
        <v>6584.4026000000003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 s="101" t="s">
        <v>420</v>
      </c>
      <c r="B83" s="101">
        <v>15779.6144</v>
      </c>
      <c r="C83" s="101">
        <v>25.790600000000001</v>
      </c>
      <c r="D83" s="101">
        <v>63.384799999999998</v>
      </c>
      <c r="E83" s="101">
        <v>0</v>
      </c>
      <c r="F83" s="101">
        <v>2.9999999999999997E-4</v>
      </c>
      <c r="G83" s="101">
        <v>3940.5495000000001</v>
      </c>
      <c r="H83" s="101">
        <v>6509.9072999999999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101" t="s">
        <v>421</v>
      </c>
      <c r="B84" s="101">
        <v>13811.0231</v>
      </c>
      <c r="C84" s="101">
        <v>23.612400000000001</v>
      </c>
      <c r="D84" s="101">
        <v>61.215800000000002</v>
      </c>
      <c r="E84" s="101">
        <v>0</v>
      </c>
      <c r="F84" s="101">
        <v>2.9999999999999997E-4</v>
      </c>
      <c r="G84" s="101">
        <v>3806.1617999999999</v>
      </c>
      <c r="H84" s="101">
        <v>5792.7924000000003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101" t="s">
        <v>277</v>
      </c>
      <c r="B85" s="101">
        <v>14164.9072</v>
      </c>
      <c r="C85" s="101">
        <v>25.010400000000001</v>
      </c>
      <c r="D85" s="101">
        <v>67.162499999999994</v>
      </c>
      <c r="E85" s="101">
        <v>0</v>
      </c>
      <c r="F85" s="101">
        <v>2.9999999999999997E-4</v>
      </c>
      <c r="G85" s="101">
        <v>4176.2165000000005</v>
      </c>
      <c r="H85" s="101">
        <v>6013.7237999999998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101" t="s">
        <v>422</v>
      </c>
      <c r="B86" s="101">
        <v>14985.4023</v>
      </c>
      <c r="C86" s="101">
        <v>27.0259</v>
      </c>
      <c r="D86" s="101">
        <v>74.1828</v>
      </c>
      <c r="E86" s="101">
        <v>0</v>
      </c>
      <c r="F86" s="101">
        <v>2.9999999999999997E-4</v>
      </c>
      <c r="G86" s="101">
        <v>4612.9560000000001</v>
      </c>
      <c r="H86" s="101">
        <v>6413.8977000000004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101" t="s">
        <v>423</v>
      </c>
      <c r="B87" s="101">
        <v>16301.8097</v>
      </c>
      <c r="C87" s="101">
        <v>29.599</v>
      </c>
      <c r="D87" s="101">
        <v>81.798100000000005</v>
      </c>
      <c r="E87" s="101">
        <v>0</v>
      </c>
      <c r="F87" s="101">
        <v>2.9999999999999997E-4</v>
      </c>
      <c r="G87" s="101">
        <v>5086.5788000000002</v>
      </c>
      <c r="H87" s="101">
        <v>6995.5276000000003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101" t="s">
        <v>424</v>
      </c>
      <c r="B88" s="101">
        <v>16276.775900000001</v>
      </c>
      <c r="C88" s="101">
        <v>29.548999999999999</v>
      </c>
      <c r="D88" s="101">
        <v>81.647000000000006</v>
      </c>
      <c r="E88" s="101">
        <v>0</v>
      </c>
      <c r="F88" s="101">
        <v>2.9999999999999997E-4</v>
      </c>
      <c r="G88" s="101">
        <v>5077.1765999999998</v>
      </c>
      <c r="H88" s="101">
        <v>6984.3617000000004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101" t="s">
        <v>425</v>
      </c>
      <c r="B89" s="101">
        <v>14091.1391</v>
      </c>
      <c r="C89" s="101">
        <v>25.215699999999998</v>
      </c>
      <c r="D89" s="101">
        <v>68.665499999999994</v>
      </c>
      <c r="E89" s="101">
        <v>0</v>
      </c>
      <c r="F89" s="101">
        <v>2.9999999999999997E-4</v>
      </c>
      <c r="G89" s="101">
        <v>4269.8008</v>
      </c>
      <c r="H89" s="101">
        <v>6013.0877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101" t="s">
        <v>426</v>
      </c>
      <c r="B90" s="101">
        <v>14423.2209</v>
      </c>
      <c r="C90" s="101">
        <v>25.023599999999998</v>
      </c>
      <c r="D90" s="101">
        <v>65.941900000000004</v>
      </c>
      <c r="E90" s="101">
        <v>0</v>
      </c>
      <c r="F90" s="101">
        <v>2.9999999999999997E-4</v>
      </c>
      <c r="G90" s="101">
        <v>4100.1589000000004</v>
      </c>
      <c r="H90" s="101">
        <v>6082.8969999999999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101" t="s">
        <v>427</v>
      </c>
      <c r="B91" s="101">
        <v>14905.239</v>
      </c>
      <c r="C91" s="101">
        <v>24.733699999999999</v>
      </c>
      <c r="D91" s="101">
        <v>61.927399999999999</v>
      </c>
      <c r="E91" s="101">
        <v>0</v>
      </c>
      <c r="F91" s="101">
        <v>2.9999999999999997E-4</v>
      </c>
      <c r="G91" s="101">
        <v>3850.1078000000002</v>
      </c>
      <c r="H91" s="101">
        <v>6183.2105000000001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101" t="s">
        <v>428</v>
      </c>
      <c r="B92" s="101">
        <v>17822.888800000001</v>
      </c>
      <c r="C92" s="101">
        <v>27.654900000000001</v>
      </c>
      <c r="D92" s="101">
        <v>63.446199999999997</v>
      </c>
      <c r="E92" s="101">
        <v>0</v>
      </c>
      <c r="F92" s="101">
        <v>2.9999999999999997E-4</v>
      </c>
      <c r="G92" s="101">
        <v>3943.7163</v>
      </c>
      <c r="H92" s="101">
        <v>7217.9625999999998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101"/>
      <c r="B93" s="101"/>
      <c r="C93" s="101"/>
      <c r="D93" s="101"/>
      <c r="E93" s="101"/>
      <c r="F93" s="101"/>
      <c r="G93" s="101"/>
      <c r="H93" s="101"/>
      <c r="I93"/>
      <c r="J93"/>
      <c r="K93"/>
      <c r="L93"/>
      <c r="M93"/>
      <c r="N93"/>
      <c r="O93"/>
      <c r="P93"/>
      <c r="Q93"/>
      <c r="R93"/>
      <c r="S93"/>
    </row>
    <row r="94" spans="1:19">
      <c r="A94" s="101" t="s">
        <v>429</v>
      </c>
      <c r="B94" s="101">
        <v>187729.85699999999</v>
      </c>
      <c r="C94" s="101">
        <v>316.95639999999997</v>
      </c>
      <c r="D94" s="101">
        <v>809.99680000000001</v>
      </c>
      <c r="E94" s="101">
        <v>0</v>
      </c>
      <c r="F94" s="101">
        <v>3.3999999999999998E-3</v>
      </c>
      <c r="G94" s="101">
        <v>50360.854200000002</v>
      </c>
      <c r="H94" s="101">
        <v>78374.117499999993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101" t="s">
        <v>430</v>
      </c>
      <c r="B95" s="101">
        <v>13811.0231</v>
      </c>
      <c r="C95" s="101">
        <v>23.612400000000001</v>
      </c>
      <c r="D95" s="101">
        <v>57.147300000000001</v>
      </c>
      <c r="E95" s="101">
        <v>0</v>
      </c>
      <c r="F95" s="101">
        <v>2.0000000000000001E-4</v>
      </c>
      <c r="G95" s="101">
        <v>3552.1052</v>
      </c>
      <c r="H95" s="101">
        <v>5792.7924000000003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101" t="s">
        <v>431</v>
      </c>
      <c r="B96" s="101">
        <v>18874.426899999999</v>
      </c>
      <c r="C96" s="101">
        <v>29.599</v>
      </c>
      <c r="D96" s="101">
        <v>81.798100000000005</v>
      </c>
      <c r="E96" s="101">
        <v>0</v>
      </c>
      <c r="F96" s="101">
        <v>2.9999999999999997E-4</v>
      </c>
      <c r="G96" s="101">
        <v>5086.5788000000002</v>
      </c>
      <c r="H96" s="101">
        <v>7582.3464000000004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 s="92"/>
      <c r="B98" s="101" t="s">
        <v>449</v>
      </c>
      <c r="C98" s="101" t="s">
        <v>450</v>
      </c>
      <c r="D98" s="101" t="s">
        <v>451</v>
      </c>
      <c r="E98" s="101" t="s">
        <v>452</v>
      </c>
      <c r="F98" s="101" t="s">
        <v>453</v>
      </c>
      <c r="G98" s="101" t="s">
        <v>454</v>
      </c>
      <c r="H98" s="101" t="s">
        <v>455</v>
      </c>
      <c r="I98" s="101" t="s">
        <v>456</v>
      </c>
      <c r="J98" s="101" t="s">
        <v>457</v>
      </c>
      <c r="K98" s="101" t="s">
        <v>458</v>
      </c>
      <c r="L98" s="101" t="s">
        <v>459</v>
      </c>
      <c r="M98" s="101" t="s">
        <v>460</v>
      </c>
      <c r="N98" s="101" t="s">
        <v>461</v>
      </c>
      <c r="O98" s="101" t="s">
        <v>462</v>
      </c>
      <c r="P98" s="101" t="s">
        <v>463</v>
      </c>
      <c r="Q98" s="101" t="s">
        <v>464</v>
      </c>
      <c r="R98" s="101" t="s">
        <v>465</v>
      </c>
      <c r="S98" s="101" t="s">
        <v>466</v>
      </c>
    </row>
    <row r="99" spans="1:19">
      <c r="A99" s="101" t="s">
        <v>418</v>
      </c>
      <c r="B99" s="102">
        <v>62558700000</v>
      </c>
      <c r="C99" s="101">
        <v>32079.436000000002</v>
      </c>
      <c r="D99" s="101" t="s">
        <v>555</v>
      </c>
      <c r="E99" s="101">
        <v>6682.067</v>
      </c>
      <c r="F99" s="101">
        <v>18077</v>
      </c>
      <c r="G99" s="101">
        <v>2737.7429999999999</v>
      </c>
      <c r="H99" s="101">
        <v>0</v>
      </c>
      <c r="I99" s="101">
        <v>106.102</v>
      </c>
      <c r="J99" s="101">
        <v>0</v>
      </c>
      <c r="K99" s="101">
        <v>0</v>
      </c>
      <c r="L99" s="101">
        <v>0</v>
      </c>
      <c r="M99" s="101">
        <v>0</v>
      </c>
      <c r="N99" s="101">
        <v>0</v>
      </c>
      <c r="O99" s="101">
        <v>0</v>
      </c>
      <c r="P99" s="101">
        <v>0</v>
      </c>
      <c r="Q99" s="101">
        <v>4476.5240000000003</v>
      </c>
      <c r="R99" s="101">
        <v>0</v>
      </c>
      <c r="S99" s="101">
        <v>0</v>
      </c>
    </row>
    <row r="100" spans="1:19">
      <c r="A100" s="101" t="s">
        <v>419</v>
      </c>
      <c r="B100" s="102">
        <v>56323600000</v>
      </c>
      <c r="C100" s="101">
        <v>31923.708999999999</v>
      </c>
      <c r="D100" s="101" t="s">
        <v>556</v>
      </c>
      <c r="E100" s="101">
        <v>6682.067</v>
      </c>
      <c r="F100" s="101">
        <v>18077</v>
      </c>
      <c r="G100" s="101">
        <v>2737.7429999999999</v>
      </c>
      <c r="H100" s="101">
        <v>0</v>
      </c>
      <c r="I100" s="101">
        <v>0</v>
      </c>
      <c r="J100" s="101">
        <v>0</v>
      </c>
      <c r="K100" s="101">
        <v>0</v>
      </c>
      <c r="L100" s="101">
        <v>0</v>
      </c>
      <c r="M100" s="101">
        <v>0</v>
      </c>
      <c r="N100" s="101">
        <v>0</v>
      </c>
      <c r="O100" s="101">
        <v>0</v>
      </c>
      <c r="P100" s="101">
        <v>0</v>
      </c>
      <c r="Q100" s="101">
        <v>4426.8990000000003</v>
      </c>
      <c r="R100" s="101">
        <v>0</v>
      </c>
      <c r="S100" s="101">
        <v>0</v>
      </c>
    </row>
    <row r="101" spans="1:19">
      <c r="A101" s="101" t="s">
        <v>420</v>
      </c>
      <c r="B101" s="102">
        <v>62482900000</v>
      </c>
      <c r="C101" s="101">
        <v>36034.614000000001</v>
      </c>
      <c r="D101" s="101" t="s">
        <v>557</v>
      </c>
      <c r="E101" s="101">
        <v>6682.067</v>
      </c>
      <c r="F101" s="101">
        <v>18077</v>
      </c>
      <c r="G101" s="101">
        <v>2737.7429999999999</v>
      </c>
      <c r="H101" s="101">
        <v>0</v>
      </c>
      <c r="I101" s="101">
        <v>3977.85</v>
      </c>
      <c r="J101" s="101">
        <v>0</v>
      </c>
      <c r="K101" s="101">
        <v>0</v>
      </c>
      <c r="L101" s="101">
        <v>0</v>
      </c>
      <c r="M101" s="101">
        <v>0</v>
      </c>
      <c r="N101" s="101">
        <v>0</v>
      </c>
      <c r="O101" s="101">
        <v>0</v>
      </c>
      <c r="P101" s="101">
        <v>0</v>
      </c>
      <c r="Q101" s="101">
        <v>4559.9549999999999</v>
      </c>
      <c r="R101" s="101">
        <v>0</v>
      </c>
      <c r="S101" s="101">
        <v>0</v>
      </c>
    </row>
    <row r="102" spans="1:19">
      <c r="A102" s="101" t="s">
        <v>421</v>
      </c>
      <c r="B102" s="102">
        <v>60352000000</v>
      </c>
      <c r="C102" s="101">
        <v>35392.955999999998</v>
      </c>
      <c r="D102" s="101" t="s">
        <v>558</v>
      </c>
      <c r="E102" s="101">
        <v>6682.067</v>
      </c>
      <c r="F102" s="101">
        <v>18077</v>
      </c>
      <c r="G102" s="101">
        <v>2737.7429999999999</v>
      </c>
      <c r="H102" s="101">
        <v>0</v>
      </c>
      <c r="I102" s="101">
        <v>5853.6629999999996</v>
      </c>
      <c r="J102" s="101">
        <v>0</v>
      </c>
      <c r="K102" s="101">
        <v>0</v>
      </c>
      <c r="L102" s="101">
        <v>0</v>
      </c>
      <c r="M102" s="101">
        <v>0</v>
      </c>
      <c r="N102" s="101">
        <v>0</v>
      </c>
      <c r="O102" s="101">
        <v>0</v>
      </c>
      <c r="P102" s="101">
        <v>0</v>
      </c>
      <c r="Q102" s="101">
        <v>2042.4829999999999</v>
      </c>
      <c r="R102" s="101">
        <v>0</v>
      </c>
      <c r="S102" s="101">
        <v>0</v>
      </c>
    </row>
    <row r="103" spans="1:19">
      <c r="A103" s="101" t="s">
        <v>277</v>
      </c>
      <c r="B103" s="102">
        <v>66219800000</v>
      </c>
      <c r="C103" s="101">
        <v>41936.235999999997</v>
      </c>
      <c r="D103" s="101" t="s">
        <v>559</v>
      </c>
      <c r="E103" s="101">
        <v>6682.067</v>
      </c>
      <c r="F103" s="101">
        <v>18077</v>
      </c>
      <c r="G103" s="101">
        <v>2737.7429999999999</v>
      </c>
      <c r="H103" s="101">
        <v>0</v>
      </c>
      <c r="I103" s="101">
        <v>12277.942999999999</v>
      </c>
      <c r="J103" s="101">
        <v>0</v>
      </c>
      <c r="K103" s="101">
        <v>0</v>
      </c>
      <c r="L103" s="101">
        <v>0</v>
      </c>
      <c r="M103" s="101">
        <v>0</v>
      </c>
      <c r="N103" s="101">
        <v>0</v>
      </c>
      <c r="O103" s="101">
        <v>0</v>
      </c>
      <c r="P103" s="101">
        <v>0</v>
      </c>
      <c r="Q103" s="101">
        <v>2161.4830000000002</v>
      </c>
      <c r="R103" s="101">
        <v>0</v>
      </c>
      <c r="S103" s="101">
        <v>0</v>
      </c>
    </row>
    <row r="104" spans="1:19">
      <c r="A104" s="101" t="s">
        <v>422</v>
      </c>
      <c r="B104" s="102">
        <v>73144900000</v>
      </c>
      <c r="C104" s="101">
        <v>48348.366000000002</v>
      </c>
      <c r="D104" s="101" t="s">
        <v>560</v>
      </c>
      <c r="E104" s="101">
        <v>6682.067</v>
      </c>
      <c r="F104" s="101">
        <v>18077</v>
      </c>
      <c r="G104" s="101">
        <v>2737.7429999999999</v>
      </c>
      <c r="H104" s="101">
        <v>0</v>
      </c>
      <c r="I104" s="101">
        <v>18600.82</v>
      </c>
      <c r="J104" s="101">
        <v>0</v>
      </c>
      <c r="K104" s="101">
        <v>0</v>
      </c>
      <c r="L104" s="101">
        <v>0</v>
      </c>
      <c r="M104" s="101">
        <v>0</v>
      </c>
      <c r="N104" s="101">
        <v>0</v>
      </c>
      <c r="O104" s="101">
        <v>0</v>
      </c>
      <c r="P104" s="101">
        <v>0</v>
      </c>
      <c r="Q104" s="101">
        <v>2250.7359999999999</v>
      </c>
      <c r="R104" s="101">
        <v>0</v>
      </c>
      <c r="S104" s="101">
        <v>0</v>
      </c>
    </row>
    <row r="105" spans="1:19">
      <c r="A105" s="101" t="s">
        <v>423</v>
      </c>
      <c r="B105" s="102">
        <v>80654900000</v>
      </c>
      <c r="C105" s="101">
        <v>50238.411999999997</v>
      </c>
      <c r="D105" s="101" t="s">
        <v>561</v>
      </c>
      <c r="E105" s="101">
        <v>6682.067</v>
      </c>
      <c r="F105" s="101">
        <v>18077</v>
      </c>
      <c r="G105" s="101">
        <v>2737.7429999999999</v>
      </c>
      <c r="H105" s="101">
        <v>0</v>
      </c>
      <c r="I105" s="101">
        <v>18149.267</v>
      </c>
      <c r="J105" s="101">
        <v>0</v>
      </c>
      <c r="K105" s="101">
        <v>0</v>
      </c>
      <c r="L105" s="101">
        <v>0</v>
      </c>
      <c r="M105" s="101">
        <v>0</v>
      </c>
      <c r="N105" s="101">
        <v>0</v>
      </c>
      <c r="O105" s="101">
        <v>0</v>
      </c>
      <c r="P105" s="101">
        <v>0</v>
      </c>
      <c r="Q105" s="101">
        <v>4592.3339999999998</v>
      </c>
      <c r="R105" s="101">
        <v>0</v>
      </c>
      <c r="S105" s="101">
        <v>0</v>
      </c>
    </row>
    <row r="106" spans="1:19">
      <c r="A106" s="101" t="s">
        <v>424</v>
      </c>
      <c r="B106" s="102">
        <v>80505800000</v>
      </c>
      <c r="C106" s="101">
        <v>49503.135999999999</v>
      </c>
      <c r="D106" s="101" t="s">
        <v>562</v>
      </c>
      <c r="E106" s="101">
        <v>6682.067</v>
      </c>
      <c r="F106" s="101">
        <v>18077</v>
      </c>
      <c r="G106" s="101">
        <v>2737.7429999999999</v>
      </c>
      <c r="H106" s="101">
        <v>0</v>
      </c>
      <c r="I106" s="101">
        <v>17413.991000000002</v>
      </c>
      <c r="J106" s="101">
        <v>0</v>
      </c>
      <c r="K106" s="101">
        <v>0</v>
      </c>
      <c r="L106" s="101">
        <v>0</v>
      </c>
      <c r="M106" s="101">
        <v>0</v>
      </c>
      <c r="N106" s="101">
        <v>0</v>
      </c>
      <c r="O106" s="101">
        <v>0</v>
      </c>
      <c r="P106" s="101">
        <v>0</v>
      </c>
      <c r="Q106" s="101">
        <v>4592.3339999999998</v>
      </c>
      <c r="R106" s="101">
        <v>0</v>
      </c>
      <c r="S106" s="101">
        <v>0</v>
      </c>
    </row>
    <row r="107" spans="1:19">
      <c r="A107" s="101" t="s">
        <v>425</v>
      </c>
      <c r="B107" s="102">
        <v>67703700000</v>
      </c>
      <c r="C107" s="101">
        <v>43809.942999999999</v>
      </c>
      <c r="D107" s="101" t="s">
        <v>563</v>
      </c>
      <c r="E107" s="101">
        <v>6682.067</v>
      </c>
      <c r="F107" s="101">
        <v>18077</v>
      </c>
      <c r="G107" s="101">
        <v>2737.7429999999999</v>
      </c>
      <c r="H107" s="101">
        <v>0</v>
      </c>
      <c r="I107" s="101">
        <v>14108.630999999999</v>
      </c>
      <c r="J107" s="101">
        <v>0</v>
      </c>
      <c r="K107" s="101">
        <v>0</v>
      </c>
      <c r="L107" s="101">
        <v>0</v>
      </c>
      <c r="M107" s="101">
        <v>0</v>
      </c>
      <c r="N107" s="101">
        <v>0</v>
      </c>
      <c r="O107" s="101">
        <v>0</v>
      </c>
      <c r="P107" s="101">
        <v>0</v>
      </c>
      <c r="Q107" s="101">
        <v>2204.502</v>
      </c>
      <c r="R107" s="101">
        <v>0</v>
      </c>
      <c r="S107" s="101">
        <v>0</v>
      </c>
    </row>
    <row r="108" spans="1:19">
      <c r="A108" s="101" t="s">
        <v>426</v>
      </c>
      <c r="B108" s="102">
        <v>65013800000</v>
      </c>
      <c r="C108" s="101">
        <v>40425.290999999997</v>
      </c>
      <c r="D108" s="101" t="s">
        <v>564</v>
      </c>
      <c r="E108" s="101">
        <v>6682.067</v>
      </c>
      <c r="F108" s="101">
        <v>18077</v>
      </c>
      <c r="G108" s="101">
        <v>2737.7429999999999</v>
      </c>
      <c r="H108" s="101">
        <v>0</v>
      </c>
      <c r="I108" s="101">
        <v>8336.1460000000006</v>
      </c>
      <c r="J108" s="101">
        <v>0</v>
      </c>
      <c r="K108" s="101">
        <v>0</v>
      </c>
      <c r="L108" s="101">
        <v>0</v>
      </c>
      <c r="M108" s="101">
        <v>0</v>
      </c>
      <c r="N108" s="101">
        <v>0</v>
      </c>
      <c r="O108" s="101">
        <v>0</v>
      </c>
      <c r="P108" s="101">
        <v>0</v>
      </c>
      <c r="Q108" s="101">
        <v>4592.3339999999998</v>
      </c>
      <c r="R108" s="101">
        <v>0</v>
      </c>
      <c r="S108" s="101">
        <v>0</v>
      </c>
    </row>
    <row r="109" spans="1:19">
      <c r="A109" s="101" t="s">
        <v>427</v>
      </c>
      <c r="B109" s="102">
        <v>61048900000</v>
      </c>
      <c r="C109" s="101">
        <v>38323.993999999999</v>
      </c>
      <c r="D109" s="101" t="s">
        <v>565</v>
      </c>
      <c r="E109" s="101">
        <v>6682.067</v>
      </c>
      <c r="F109" s="101">
        <v>18077</v>
      </c>
      <c r="G109" s="101">
        <v>2737.7429999999999</v>
      </c>
      <c r="H109" s="101">
        <v>0</v>
      </c>
      <c r="I109" s="101">
        <v>8681.6129999999994</v>
      </c>
      <c r="J109" s="101">
        <v>0</v>
      </c>
      <c r="K109" s="101">
        <v>0</v>
      </c>
      <c r="L109" s="101">
        <v>0</v>
      </c>
      <c r="M109" s="101">
        <v>0</v>
      </c>
      <c r="N109" s="101">
        <v>0</v>
      </c>
      <c r="O109" s="101">
        <v>0</v>
      </c>
      <c r="P109" s="101">
        <v>0</v>
      </c>
      <c r="Q109" s="101">
        <v>2145.5709999999999</v>
      </c>
      <c r="R109" s="101">
        <v>0</v>
      </c>
      <c r="S109" s="101">
        <v>0</v>
      </c>
    </row>
    <row r="110" spans="1:19">
      <c r="A110" s="101" t="s">
        <v>428</v>
      </c>
      <c r="B110" s="102">
        <v>62533200000</v>
      </c>
      <c r="C110" s="101">
        <v>32141.355</v>
      </c>
      <c r="D110" s="101" t="s">
        <v>566</v>
      </c>
      <c r="E110" s="101">
        <v>6682.067</v>
      </c>
      <c r="F110" s="101">
        <v>18077</v>
      </c>
      <c r="G110" s="101">
        <v>2737.7429999999999</v>
      </c>
      <c r="H110" s="101">
        <v>0</v>
      </c>
      <c r="I110" s="101">
        <v>173.98099999999999</v>
      </c>
      <c r="J110" s="101">
        <v>0</v>
      </c>
      <c r="K110" s="101">
        <v>0</v>
      </c>
      <c r="L110" s="101">
        <v>0</v>
      </c>
      <c r="M110" s="101">
        <v>0</v>
      </c>
      <c r="N110" s="101">
        <v>0</v>
      </c>
      <c r="O110" s="101">
        <v>0</v>
      </c>
      <c r="P110" s="101">
        <v>0</v>
      </c>
      <c r="Q110" s="101">
        <v>4470.5640000000003</v>
      </c>
      <c r="R110" s="101">
        <v>0</v>
      </c>
      <c r="S110" s="101">
        <v>0</v>
      </c>
    </row>
    <row r="111" spans="1:19">
      <c r="A111" s="101"/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</row>
    <row r="112" spans="1:19">
      <c r="A112" s="101" t="s">
        <v>429</v>
      </c>
      <c r="B112" s="102">
        <v>798542000000</v>
      </c>
      <c r="C112" s="101"/>
      <c r="D112" s="101"/>
      <c r="E112" s="101"/>
      <c r="F112" s="101"/>
      <c r="G112" s="101"/>
      <c r="H112" s="101"/>
      <c r="I112" s="101"/>
      <c r="J112" s="101"/>
      <c r="K112" s="101"/>
      <c r="L112" s="101">
        <v>0</v>
      </c>
      <c r="M112" s="101">
        <v>0</v>
      </c>
      <c r="N112" s="101">
        <v>0</v>
      </c>
      <c r="O112" s="101">
        <v>0</v>
      </c>
      <c r="P112" s="101">
        <v>0</v>
      </c>
      <c r="Q112" s="101"/>
      <c r="R112" s="101">
        <v>0</v>
      </c>
      <c r="S112" s="101">
        <v>0</v>
      </c>
    </row>
    <row r="113" spans="1:19">
      <c r="A113" s="101" t="s">
        <v>430</v>
      </c>
      <c r="B113" s="102">
        <v>56323600000</v>
      </c>
      <c r="C113" s="101">
        <v>31923.708999999999</v>
      </c>
      <c r="D113" s="101"/>
      <c r="E113" s="101">
        <v>6682.067</v>
      </c>
      <c r="F113" s="101">
        <v>18077</v>
      </c>
      <c r="G113" s="101">
        <v>2737.7429999999999</v>
      </c>
      <c r="H113" s="101">
        <v>0</v>
      </c>
      <c r="I113" s="101">
        <v>0</v>
      </c>
      <c r="J113" s="101">
        <v>0</v>
      </c>
      <c r="K113" s="101">
        <v>0</v>
      </c>
      <c r="L113" s="101">
        <v>0</v>
      </c>
      <c r="M113" s="101">
        <v>0</v>
      </c>
      <c r="N113" s="101">
        <v>0</v>
      </c>
      <c r="O113" s="101">
        <v>0</v>
      </c>
      <c r="P113" s="101">
        <v>0</v>
      </c>
      <c r="Q113" s="101">
        <v>2042.4829999999999</v>
      </c>
      <c r="R113" s="101">
        <v>0</v>
      </c>
      <c r="S113" s="101">
        <v>0</v>
      </c>
    </row>
    <row r="114" spans="1:19">
      <c r="A114" s="101" t="s">
        <v>431</v>
      </c>
      <c r="B114" s="102">
        <v>80654900000</v>
      </c>
      <c r="C114" s="101">
        <v>50238.411999999997</v>
      </c>
      <c r="D114" s="101"/>
      <c r="E114" s="101">
        <v>6682.067</v>
      </c>
      <c r="F114" s="101">
        <v>18077</v>
      </c>
      <c r="G114" s="101">
        <v>2737.7429999999999</v>
      </c>
      <c r="H114" s="101">
        <v>0</v>
      </c>
      <c r="I114" s="101">
        <v>18600.82</v>
      </c>
      <c r="J114" s="101">
        <v>0</v>
      </c>
      <c r="K114" s="101">
        <v>0</v>
      </c>
      <c r="L114" s="101">
        <v>0</v>
      </c>
      <c r="M114" s="101">
        <v>0</v>
      </c>
      <c r="N114" s="101">
        <v>0</v>
      </c>
      <c r="O114" s="101">
        <v>0</v>
      </c>
      <c r="P114" s="101">
        <v>0</v>
      </c>
      <c r="Q114" s="101">
        <v>4592.3339999999998</v>
      </c>
      <c r="R114" s="101">
        <v>0</v>
      </c>
      <c r="S114" s="101">
        <v>0</v>
      </c>
    </row>
    <row r="115" spans="1:1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92"/>
      <c r="B116" s="101" t="s">
        <v>479</v>
      </c>
      <c r="C116" s="101" t="s">
        <v>480</v>
      </c>
      <c r="D116" s="101" t="s">
        <v>219</v>
      </c>
      <c r="E116" s="101" t="s">
        <v>220</v>
      </c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101" t="s">
        <v>481</v>
      </c>
      <c r="B117" s="101">
        <v>14740.35</v>
      </c>
      <c r="C117" s="101">
        <v>10250.530000000001</v>
      </c>
      <c r="D117" s="101">
        <v>0</v>
      </c>
      <c r="E117" s="101">
        <v>24990.880000000001</v>
      </c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101" t="s">
        <v>482</v>
      </c>
      <c r="B118" s="101">
        <v>63.44</v>
      </c>
      <c r="C118" s="101">
        <v>44.12</v>
      </c>
      <c r="D118" s="101">
        <v>0</v>
      </c>
      <c r="E118" s="101">
        <v>107.56</v>
      </c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101" t="s">
        <v>483</v>
      </c>
      <c r="B119" s="101">
        <v>63.44</v>
      </c>
      <c r="C119" s="101">
        <v>44.12</v>
      </c>
      <c r="D119" s="101">
        <v>0</v>
      </c>
      <c r="E119" s="101">
        <v>107.56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5"/>
      <c r="B120" s="95"/>
      <c r="C120" s="95"/>
      <c r="D120" s="95"/>
      <c r="E120" s="95"/>
    </row>
    <row r="121" spans="1:19">
      <c r="A121" s="95"/>
      <c r="B121" s="95"/>
      <c r="C121" s="95"/>
      <c r="D121" s="95"/>
      <c r="E121" s="95"/>
    </row>
    <row r="122" spans="1:19">
      <c r="A122" s="95"/>
      <c r="B122" s="95"/>
      <c r="C122" s="95"/>
      <c r="D122" s="95"/>
      <c r="E122" s="95"/>
    </row>
    <row r="123" spans="1:19">
      <c r="A123" s="95"/>
      <c r="B123" s="96"/>
      <c r="C123" s="95"/>
      <c r="D123" s="96"/>
      <c r="E123" s="95"/>
      <c r="F123" s="96"/>
      <c r="G123" s="95"/>
    </row>
    <row r="124" spans="1:19">
      <c r="A124" s="95"/>
      <c r="B124" s="96"/>
      <c r="C124" s="95"/>
      <c r="D124" s="96"/>
      <c r="E124" s="95"/>
      <c r="F124" s="96"/>
      <c r="G124" s="95"/>
    </row>
    <row r="125" spans="1:19">
      <c r="A125" s="95"/>
      <c r="B125" s="96"/>
      <c r="C125" s="95"/>
      <c r="D125" s="96"/>
      <c r="E125" s="95"/>
      <c r="F125" s="96"/>
      <c r="G125" s="95"/>
    </row>
    <row r="126" spans="1:19">
      <c r="A126" s="95"/>
      <c r="B126" s="96"/>
      <c r="C126" s="95"/>
      <c r="D126" s="96"/>
      <c r="E126" s="95"/>
      <c r="F126" s="96"/>
      <c r="G126" s="95"/>
    </row>
    <row r="127" spans="1:19">
      <c r="A127" s="95"/>
      <c r="B127" s="96"/>
      <c r="C127" s="95"/>
      <c r="D127" s="96"/>
      <c r="E127" s="95"/>
      <c r="F127" s="96"/>
      <c r="G127" s="95"/>
    </row>
    <row r="128" spans="1:19">
      <c r="A128" s="95"/>
      <c r="B128" s="96"/>
      <c r="C128" s="95"/>
      <c r="D128" s="96"/>
      <c r="E128" s="95"/>
      <c r="F128" s="96"/>
      <c r="G128" s="95"/>
    </row>
    <row r="129" spans="1:7">
      <c r="A129" s="95"/>
      <c r="B129" s="96"/>
      <c r="C129" s="95"/>
      <c r="D129" s="96"/>
      <c r="E129" s="95"/>
      <c r="F129" s="96"/>
      <c r="G129" s="95"/>
    </row>
    <row r="130" spans="1:7">
      <c r="A130" s="95"/>
      <c r="B130" s="96"/>
      <c r="C130" s="95"/>
      <c r="D130" s="96"/>
      <c r="E130" s="95"/>
      <c r="F130" s="96"/>
      <c r="G130" s="95"/>
    </row>
    <row r="131" spans="1:7">
      <c r="A131" s="95"/>
      <c r="B131" s="96"/>
      <c r="C131" s="95"/>
      <c r="D131" s="96"/>
      <c r="E131" s="95"/>
      <c r="F131" s="96"/>
      <c r="G131" s="95"/>
    </row>
    <row r="132" spans="1:7">
      <c r="A132" s="95"/>
      <c r="B132" s="95"/>
      <c r="C132" s="95"/>
      <c r="D132" s="95"/>
      <c r="E132" s="95"/>
      <c r="F132" s="95"/>
      <c r="G132" s="95"/>
    </row>
    <row r="133" spans="1:7">
      <c r="A133" s="95"/>
      <c r="B133" s="96"/>
      <c r="C133" s="95"/>
      <c r="D133" s="96"/>
      <c r="E133" s="95"/>
      <c r="F133" s="96"/>
      <c r="G133" s="95"/>
    </row>
    <row r="134" spans="1:7">
      <c r="A134" s="95"/>
      <c r="B134" s="96"/>
      <c r="C134" s="95"/>
      <c r="D134" s="96"/>
      <c r="E134" s="95"/>
      <c r="F134" s="96"/>
      <c r="G134" s="95"/>
    </row>
    <row r="135" spans="1:7">
      <c r="A135" s="95"/>
      <c r="B135" s="96"/>
      <c r="C135" s="95"/>
      <c r="D135" s="96"/>
      <c r="E135" s="95"/>
      <c r="F135" s="96"/>
      <c r="G135" s="9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4"/>
  <dimension ref="A1:S135"/>
  <sheetViews>
    <sheetView workbookViewId="0"/>
  </sheetViews>
  <sheetFormatPr defaultRowHeight="10.5"/>
  <cols>
    <col min="1" max="1" width="38.5" style="90" customWidth="1"/>
    <col min="2" max="2" width="25.5" style="90" customWidth="1"/>
    <col min="3" max="3" width="33.6640625" style="90" customWidth="1"/>
    <col min="4" max="4" width="38.6640625" style="90" customWidth="1"/>
    <col min="5" max="5" width="45.6640625" style="90" customWidth="1"/>
    <col min="6" max="6" width="50" style="90" customWidth="1"/>
    <col min="7" max="7" width="43.6640625" style="90" customWidth="1"/>
    <col min="8" max="9" width="38.33203125" style="90" customWidth="1"/>
    <col min="10" max="10" width="46.1640625" style="90" customWidth="1"/>
    <col min="11" max="11" width="36.5" style="90" customWidth="1"/>
    <col min="12" max="12" width="45" style="90" customWidth="1"/>
    <col min="13" max="13" width="50.1640625" style="90" customWidth="1"/>
    <col min="14" max="15" width="44.83203125" style="90" customWidth="1"/>
    <col min="16" max="16" width="45.33203125" style="90" customWidth="1"/>
    <col min="17" max="17" width="45.1640625" style="90" customWidth="1"/>
    <col min="18" max="18" width="42.6640625" style="90" customWidth="1"/>
    <col min="19" max="19" width="48.1640625" style="90" customWidth="1"/>
    <col min="20" max="23" width="9.33203125" style="90" customWidth="1"/>
    <col min="24" max="16384" width="9.33203125" style="90"/>
  </cols>
  <sheetData>
    <row r="1" spans="1:19">
      <c r="A1" s="92"/>
      <c r="B1" s="101" t="s">
        <v>317</v>
      </c>
      <c r="C1" s="101" t="s">
        <v>318</v>
      </c>
      <c r="D1" s="101" t="s">
        <v>319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1" t="s">
        <v>320</v>
      </c>
      <c r="B2" s="101">
        <v>1667.82</v>
      </c>
      <c r="C2" s="101">
        <v>7178.26</v>
      </c>
      <c r="D2" s="101">
        <v>7178.26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1" t="s">
        <v>321</v>
      </c>
      <c r="B3" s="101">
        <v>1667.82</v>
      </c>
      <c r="C3" s="101">
        <v>7178.26</v>
      </c>
      <c r="D3" s="101">
        <v>7178.26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1" t="s">
        <v>322</v>
      </c>
      <c r="B4" s="101">
        <v>3563.14</v>
      </c>
      <c r="C4" s="101">
        <v>15335.7</v>
      </c>
      <c r="D4" s="101">
        <v>15335.7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1" t="s">
        <v>323</v>
      </c>
      <c r="B5" s="101">
        <v>3563.14</v>
      </c>
      <c r="C5" s="101">
        <v>15335.7</v>
      </c>
      <c r="D5" s="101">
        <v>15335.7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2"/>
      <c r="B7" s="101" t="s">
        <v>324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1" t="s">
        <v>325</v>
      </c>
      <c r="B8" s="101">
        <v>232.34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1" t="s">
        <v>326</v>
      </c>
      <c r="B9" s="101">
        <v>232.34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1" t="s">
        <v>327</v>
      </c>
      <c r="B10" s="101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2"/>
      <c r="B12" s="101" t="s">
        <v>328</v>
      </c>
      <c r="C12" s="101" t="s">
        <v>329</v>
      </c>
      <c r="D12" s="101" t="s">
        <v>330</v>
      </c>
      <c r="E12" s="101" t="s">
        <v>331</v>
      </c>
      <c r="F12" s="101" t="s">
        <v>332</v>
      </c>
      <c r="G12" s="101" t="s">
        <v>333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1" t="s">
        <v>72</v>
      </c>
      <c r="B13" s="101">
        <v>0</v>
      </c>
      <c r="C13" s="101">
        <v>254.69</v>
      </c>
      <c r="D13" s="101">
        <v>0</v>
      </c>
      <c r="E13" s="101">
        <v>0</v>
      </c>
      <c r="F13" s="101">
        <v>0</v>
      </c>
      <c r="G13" s="101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1" t="s">
        <v>73</v>
      </c>
      <c r="B14" s="101">
        <v>46.76</v>
      </c>
      <c r="C14" s="101">
        <v>0</v>
      </c>
      <c r="D14" s="101">
        <v>0</v>
      </c>
      <c r="E14" s="101">
        <v>0</v>
      </c>
      <c r="F14" s="101">
        <v>0</v>
      </c>
      <c r="G14" s="101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1" t="s">
        <v>81</v>
      </c>
      <c r="B15" s="101">
        <v>172.68</v>
      </c>
      <c r="C15" s="101">
        <v>0</v>
      </c>
      <c r="D15" s="101">
        <v>0</v>
      </c>
      <c r="E15" s="101">
        <v>0</v>
      </c>
      <c r="F15" s="101">
        <v>0</v>
      </c>
      <c r="G15" s="101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1" t="s">
        <v>82</v>
      </c>
      <c r="B16" s="101">
        <v>17.91</v>
      </c>
      <c r="C16" s="101">
        <v>0</v>
      </c>
      <c r="D16" s="101">
        <v>0</v>
      </c>
      <c r="E16" s="101">
        <v>0</v>
      </c>
      <c r="F16" s="101">
        <v>0</v>
      </c>
      <c r="G16" s="101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1" t="s">
        <v>83</v>
      </c>
      <c r="B17" s="101">
        <v>409.36</v>
      </c>
      <c r="C17" s="101">
        <v>563.91</v>
      </c>
      <c r="D17" s="101">
        <v>0</v>
      </c>
      <c r="E17" s="101">
        <v>0</v>
      </c>
      <c r="F17" s="101">
        <v>0</v>
      </c>
      <c r="G17" s="101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1" t="s">
        <v>84</v>
      </c>
      <c r="B18" s="101">
        <v>0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1" t="s">
        <v>85</v>
      </c>
      <c r="B19" s="101">
        <v>75.75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1" t="s">
        <v>86</v>
      </c>
      <c r="B20" s="101">
        <v>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1" t="s">
        <v>87</v>
      </c>
      <c r="B21" s="101">
        <v>0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1" t="s">
        <v>88</v>
      </c>
      <c r="B22" s="101">
        <v>0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1" t="s">
        <v>67</v>
      </c>
      <c r="B23" s="101">
        <v>0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1" t="s">
        <v>89</v>
      </c>
      <c r="B24" s="101">
        <v>0</v>
      </c>
      <c r="C24" s="101">
        <v>66.7</v>
      </c>
      <c r="D24" s="101">
        <v>0</v>
      </c>
      <c r="E24" s="101">
        <v>0</v>
      </c>
      <c r="F24" s="101">
        <v>0</v>
      </c>
      <c r="G24" s="101">
        <v>414.19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1" t="s">
        <v>90</v>
      </c>
      <c r="B25" s="101">
        <v>60.05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1" t="s">
        <v>91</v>
      </c>
      <c r="B26" s="101">
        <v>0</v>
      </c>
      <c r="C26" s="101">
        <v>0</v>
      </c>
      <c r="D26" s="101">
        <v>0</v>
      </c>
      <c r="E26" s="101">
        <v>0</v>
      </c>
      <c r="F26" s="101">
        <v>0</v>
      </c>
      <c r="G26" s="101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1"/>
      <c r="B27" s="101"/>
      <c r="C27" s="101"/>
      <c r="D27" s="101"/>
      <c r="E27" s="101"/>
      <c r="F27" s="101"/>
      <c r="G27" s="101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1" t="s">
        <v>92</v>
      </c>
      <c r="B28" s="101">
        <v>782.52</v>
      </c>
      <c r="C28" s="101">
        <v>885.3</v>
      </c>
      <c r="D28" s="101">
        <v>0</v>
      </c>
      <c r="E28" s="101">
        <v>0</v>
      </c>
      <c r="F28" s="101">
        <v>0</v>
      </c>
      <c r="G28" s="101">
        <v>414.19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2"/>
      <c r="B30" s="101" t="s">
        <v>324</v>
      </c>
      <c r="C30" s="101" t="s">
        <v>3</v>
      </c>
      <c r="D30" s="101" t="s">
        <v>334</v>
      </c>
      <c r="E30" s="101" t="s">
        <v>335</v>
      </c>
      <c r="F30" s="101" t="s">
        <v>336</v>
      </c>
      <c r="G30" s="101" t="s">
        <v>337</v>
      </c>
      <c r="H30" s="101" t="s">
        <v>338</v>
      </c>
      <c r="I30" s="101" t="s">
        <v>339</v>
      </c>
      <c r="J30" s="101" t="s">
        <v>340</v>
      </c>
      <c r="K30"/>
      <c r="L30"/>
      <c r="M30"/>
      <c r="N30"/>
      <c r="O30"/>
      <c r="P30"/>
      <c r="Q30"/>
      <c r="R30"/>
      <c r="S30"/>
    </row>
    <row r="31" spans="1:19">
      <c r="A31" s="101" t="s">
        <v>341</v>
      </c>
      <c r="B31" s="101">
        <v>116.17</v>
      </c>
      <c r="C31" s="101" t="s">
        <v>4</v>
      </c>
      <c r="D31" s="101">
        <v>354.18</v>
      </c>
      <c r="E31" s="101">
        <v>1</v>
      </c>
      <c r="F31" s="101">
        <v>92.94</v>
      </c>
      <c r="G31" s="101">
        <v>26.02</v>
      </c>
      <c r="H31" s="101">
        <v>39.81</v>
      </c>
      <c r="I31" s="101">
        <v>1.39</v>
      </c>
      <c r="J31" s="101">
        <v>129.11949999999999</v>
      </c>
      <c r="K31"/>
      <c r="L31"/>
      <c r="M31"/>
      <c r="N31"/>
      <c r="O31"/>
      <c r="P31"/>
      <c r="Q31"/>
      <c r="R31"/>
      <c r="S31"/>
    </row>
    <row r="32" spans="1:19">
      <c r="A32" s="101" t="s">
        <v>342</v>
      </c>
      <c r="B32" s="101">
        <v>116.17</v>
      </c>
      <c r="C32" s="101" t="s">
        <v>4</v>
      </c>
      <c r="D32" s="101">
        <v>354.18</v>
      </c>
      <c r="E32" s="101">
        <v>1</v>
      </c>
      <c r="F32" s="101">
        <v>92.94</v>
      </c>
      <c r="G32" s="101">
        <v>0</v>
      </c>
      <c r="H32" s="101">
        <v>24.1</v>
      </c>
      <c r="I32" s="101">
        <v>18.59</v>
      </c>
      <c r="J32" s="101">
        <v>1597.9138</v>
      </c>
      <c r="K32"/>
      <c r="L32"/>
      <c r="M32"/>
      <c r="N32"/>
      <c r="O32"/>
      <c r="P32"/>
      <c r="Q32"/>
      <c r="R32"/>
      <c r="S32"/>
    </row>
    <row r="33" spans="1:19">
      <c r="A33" s="101" t="s">
        <v>220</v>
      </c>
      <c r="B33" s="101">
        <v>232.34</v>
      </c>
      <c r="C33" s="101"/>
      <c r="D33" s="101">
        <v>708.37</v>
      </c>
      <c r="E33" s="101"/>
      <c r="F33" s="101">
        <v>185.89</v>
      </c>
      <c r="G33" s="101">
        <v>26.02</v>
      </c>
      <c r="H33" s="101">
        <v>31.954999999999998</v>
      </c>
      <c r="I33" s="101">
        <v>2.59</v>
      </c>
      <c r="J33" s="101">
        <v>863.51660000000004</v>
      </c>
      <c r="K33"/>
      <c r="L33"/>
      <c r="M33"/>
      <c r="N33"/>
      <c r="O33"/>
      <c r="P33"/>
      <c r="Q33"/>
      <c r="R33"/>
      <c r="S33"/>
    </row>
    <row r="34" spans="1:19">
      <c r="A34" s="101" t="s">
        <v>343</v>
      </c>
      <c r="B34" s="101">
        <v>232.34</v>
      </c>
      <c r="C34" s="101"/>
      <c r="D34" s="101">
        <v>708.37</v>
      </c>
      <c r="E34" s="101"/>
      <c r="F34" s="101">
        <v>185.89</v>
      </c>
      <c r="G34" s="101">
        <v>26.02</v>
      </c>
      <c r="H34" s="101">
        <v>31.954999999999998</v>
      </c>
      <c r="I34" s="101">
        <v>2.59</v>
      </c>
      <c r="J34" s="101">
        <v>863.51660000000004</v>
      </c>
      <c r="K34"/>
      <c r="L34"/>
      <c r="M34"/>
      <c r="N34"/>
      <c r="O34"/>
      <c r="P34"/>
      <c r="Q34"/>
      <c r="R34"/>
      <c r="S34"/>
    </row>
    <row r="35" spans="1:19">
      <c r="A35" s="101" t="s">
        <v>344</v>
      </c>
      <c r="B35" s="101">
        <v>0</v>
      </c>
      <c r="C35" s="101"/>
      <c r="D35" s="101">
        <v>0</v>
      </c>
      <c r="E35" s="101"/>
      <c r="F35" s="101">
        <v>0</v>
      </c>
      <c r="G35" s="101">
        <v>0</v>
      </c>
      <c r="H35" s="101"/>
      <c r="I35" s="101"/>
      <c r="J35" s="101"/>
      <c r="K35"/>
      <c r="L35"/>
      <c r="M35"/>
      <c r="N35"/>
      <c r="O35"/>
      <c r="P35"/>
      <c r="Q35"/>
      <c r="R35"/>
      <c r="S35"/>
    </row>
    <row r="36" spans="1:19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1:19">
      <c r="A37" s="92"/>
      <c r="B37" s="101" t="s">
        <v>51</v>
      </c>
      <c r="C37" s="101" t="s">
        <v>345</v>
      </c>
      <c r="D37" s="101" t="s">
        <v>346</v>
      </c>
      <c r="E37" s="101" t="s">
        <v>347</v>
      </c>
      <c r="F37" s="101" t="s">
        <v>348</v>
      </c>
      <c r="G37" s="101" t="s">
        <v>349</v>
      </c>
      <c r="H37" s="101" t="s">
        <v>350</v>
      </c>
      <c r="I37" s="101" t="s">
        <v>351</v>
      </c>
      <c r="J37"/>
      <c r="K37"/>
      <c r="L37"/>
      <c r="M37"/>
      <c r="N37"/>
      <c r="O37"/>
      <c r="P37"/>
      <c r="Q37"/>
      <c r="R37"/>
      <c r="S37"/>
    </row>
    <row r="38" spans="1:19">
      <c r="A38" s="101" t="s">
        <v>352</v>
      </c>
      <c r="B38" s="101" t="s">
        <v>436</v>
      </c>
      <c r="C38" s="101">
        <v>0.08</v>
      </c>
      <c r="D38" s="101">
        <v>1.0449999999999999</v>
      </c>
      <c r="E38" s="101">
        <v>1.238</v>
      </c>
      <c r="F38" s="101">
        <v>23.24</v>
      </c>
      <c r="G38" s="101">
        <v>90</v>
      </c>
      <c r="H38" s="101">
        <v>90</v>
      </c>
      <c r="I38" s="101" t="s">
        <v>353</v>
      </c>
      <c r="J38"/>
      <c r="K38"/>
      <c r="L38"/>
      <c r="M38"/>
      <c r="N38"/>
      <c r="O38"/>
      <c r="P38"/>
      <c r="Q38"/>
      <c r="R38"/>
      <c r="S38"/>
    </row>
    <row r="39" spans="1:19">
      <c r="A39" s="101" t="s">
        <v>354</v>
      </c>
      <c r="B39" s="101" t="s">
        <v>436</v>
      </c>
      <c r="C39" s="101">
        <v>0.08</v>
      </c>
      <c r="D39" s="101">
        <v>1.0449999999999999</v>
      </c>
      <c r="E39" s="101">
        <v>1.238</v>
      </c>
      <c r="F39" s="101">
        <v>46.47</v>
      </c>
      <c r="G39" s="101">
        <v>180</v>
      </c>
      <c r="H39" s="101">
        <v>90</v>
      </c>
      <c r="I39" s="101" t="s">
        <v>355</v>
      </c>
      <c r="J39"/>
      <c r="K39"/>
      <c r="L39"/>
      <c r="M39"/>
      <c r="N39"/>
      <c r="O39"/>
      <c r="P39"/>
      <c r="Q39"/>
      <c r="R39"/>
      <c r="S39"/>
    </row>
    <row r="40" spans="1:19">
      <c r="A40" s="101" t="s">
        <v>356</v>
      </c>
      <c r="B40" s="101" t="s">
        <v>436</v>
      </c>
      <c r="C40" s="101">
        <v>0.08</v>
      </c>
      <c r="D40" s="101">
        <v>1.0449999999999999</v>
      </c>
      <c r="E40" s="101">
        <v>1.238</v>
      </c>
      <c r="F40" s="101">
        <v>23.24</v>
      </c>
      <c r="G40" s="101">
        <v>270</v>
      </c>
      <c r="H40" s="101">
        <v>90</v>
      </c>
      <c r="I40" s="101" t="s">
        <v>357</v>
      </c>
      <c r="J40"/>
      <c r="K40"/>
      <c r="L40"/>
      <c r="M40"/>
      <c r="N40"/>
      <c r="O40"/>
      <c r="P40"/>
      <c r="Q40"/>
      <c r="R40"/>
      <c r="S40"/>
    </row>
    <row r="41" spans="1:19">
      <c r="A41" s="101" t="s">
        <v>358</v>
      </c>
      <c r="B41" s="101" t="s">
        <v>359</v>
      </c>
      <c r="C41" s="101">
        <v>0.3</v>
      </c>
      <c r="D41" s="101">
        <v>3.12</v>
      </c>
      <c r="E41" s="101">
        <v>12.904</v>
      </c>
      <c r="F41" s="101">
        <v>116.17</v>
      </c>
      <c r="G41" s="101">
        <v>0</v>
      </c>
      <c r="H41" s="101">
        <v>180</v>
      </c>
      <c r="I41" s="101"/>
      <c r="J41"/>
      <c r="K41"/>
      <c r="L41"/>
      <c r="M41"/>
      <c r="N41"/>
      <c r="O41"/>
      <c r="P41"/>
      <c r="Q41"/>
      <c r="R41"/>
      <c r="S41"/>
    </row>
    <row r="42" spans="1:19">
      <c r="A42" s="101" t="s">
        <v>437</v>
      </c>
      <c r="B42" s="101" t="s">
        <v>438</v>
      </c>
      <c r="C42" s="101">
        <v>0.3</v>
      </c>
      <c r="D42" s="101">
        <v>0.50600000000000001</v>
      </c>
      <c r="E42" s="101">
        <v>0.56000000000000005</v>
      </c>
      <c r="F42" s="101">
        <v>116.17</v>
      </c>
      <c r="G42" s="101">
        <v>180</v>
      </c>
      <c r="H42" s="101">
        <v>0</v>
      </c>
      <c r="I42" s="101"/>
      <c r="J42"/>
      <c r="K42"/>
      <c r="L42"/>
      <c r="M42"/>
      <c r="N42"/>
      <c r="O42"/>
      <c r="P42"/>
      <c r="Q42"/>
      <c r="R42"/>
      <c r="S42"/>
    </row>
    <row r="43" spans="1:19">
      <c r="A43" s="101" t="s">
        <v>360</v>
      </c>
      <c r="B43" s="101" t="s">
        <v>436</v>
      </c>
      <c r="C43" s="101">
        <v>0.08</v>
      </c>
      <c r="D43" s="101">
        <v>1.0449999999999999</v>
      </c>
      <c r="E43" s="101">
        <v>1.238</v>
      </c>
      <c r="F43" s="101">
        <v>23.24</v>
      </c>
      <c r="G43" s="101">
        <v>90</v>
      </c>
      <c r="H43" s="101">
        <v>90</v>
      </c>
      <c r="I43" s="101" t="s">
        <v>353</v>
      </c>
      <c r="J43"/>
      <c r="K43"/>
      <c r="L43"/>
      <c r="M43"/>
      <c r="N43"/>
      <c r="O43"/>
      <c r="P43"/>
      <c r="Q43"/>
      <c r="R43"/>
      <c r="S43"/>
    </row>
    <row r="44" spans="1:19">
      <c r="A44" s="101" t="s">
        <v>361</v>
      </c>
      <c r="B44" s="101" t="s">
        <v>436</v>
      </c>
      <c r="C44" s="101">
        <v>0.08</v>
      </c>
      <c r="D44" s="101">
        <v>1.0449999999999999</v>
      </c>
      <c r="E44" s="101">
        <v>1.238</v>
      </c>
      <c r="F44" s="101">
        <v>46.47</v>
      </c>
      <c r="G44" s="101">
        <v>0</v>
      </c>
      <c r="H44" s="101">
        <v>90</v>
      </c>
      <c r="I44" s="101" t="s">
        <v>362</v>
      </c>
      <c r="J44"/>
      <c r="K44"/>
      <c r="L44"/>
      <c r="M44"/>
      <c r="N44"/>
      <c r="O44"/>
      <c r="P44"/>
      <c r="Q44"/>
      <c r="R44"/>
      <c r="S44"/>
    </row>
    <row r="45" spans="1:19">
      <c r="A45" s="101" t="s">
        <v>363</v>
      </c>
      <c r="B45" s="101" t="s">
        <v>436</v>
      </c>
      <c r="C45" s="101">
        <v>0.08</v>
      </c>
      <c r="D45" s="101">
        <v>1.0449999999999999</v>
      </c>
      <c r="E45" s="101">
        <v>1.238</v>
      </c>
      <c r="F45" s="101">
        <v>23.24</v>
      </c>
      <c r="G45" s="101">
        <v>270</v>
      </c>
      <c r="H45" s="101">
        <v>90</v>
      </c>
      <c r="I45" s="101" t="s">
        <v>357</v>
      </c>
      <c r="J45"/>
      <c r="K45"/>
      <c r="L45"/>
      <c r="M45"/>
      <c r="N45"/>
      <c r="O45"/>
      <c r="P45"/>
      <c r="Q45"/>
      <c r="R45"/>
      <c r="S45"/>
    </row>
    <row r="46" spans="1:19">
      <c r="A46" s="101" t="s">
        <v>364</v>
      </c>
      <c r="B46" s="101" t="s">
        <v>359</v>
      </c>
      <c r="C46" s="101">
        <v>0.3</v>
      </c>
      <c r="D46" s="101">
        <v>3.12</v>
      </c>
      <c r="E46" s="101">
        <v>12.904</v>
      </c>
      <c r="F46" s="101">
        <v>116.17</v>
      </c>
      <c r="G46" s="101">
        <v>0</v>
      </c>
      <c r="H46" s="101">
        <v>180</v>
      </c>
      <c r="I46" s="101"/>
      <c r="J46"/>
      <c r="K46"/>
      <c r="L46"/>
      <c r="M46"/>
      <c r="N46"/>
      <c r="O46"/>
      <c r="P46"/>
      <c r="Q46"/>
      <c r="R46"/>
      <c r="S46"/>
    </row>
    <row r="47" spans="1:19">
      <c r="A47" s="101" t="s">
        <v>439</v>
      </c>
      <c r="B47" s="101" t="s">
        <v>438</v>
      </c>
      <c r="C47" s="101">
        <v>0.3</v>
      </c>
      <c r="D47" s="101">
        <v>0.50600000000000001</v>
      </c>
      <c r="E47" s="101">
        <v>0.56000000000000005</v>
      </c>
      <c r="F47" s="101">
        <v>116.17</v>
      </c>
      <c r="G47" s="101">
        <v>180</v>
      </c>
      <c r="H47" s="101">
        <v>0</v>
      </c>
      <c r="I47" s="101"/>
      <c r="J47"/>
      <c r="K47"/>
      <c r="L47"/>
      <c r="M47"/>
      <c r="N47"/>
      <c r="O47"/>
      <c r="P47"/>
      <c r="Q47"/>
      <c r="R47"/>
      <c r="S47"/>
    </row>
    <row r="48" spans="1:19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19">
      <c r="A49" s="92"/>
      <c r="B49" s="101" t="s">
        <v>51</v>
      </c>
      <c r="C49" s="101" t="s">
        <v>365</v>
      </c>
      <c r="D49" s="101" t="s">
        <v>366</v>
      </c>
      <c r="E49" s="101" t="s">
        <v>367</v>
      </c>
      <c r="F49" s="101" t="s">
        <v>45</v>
      </c>
      <c r="G49" s="101" t="s">
        <v>368</v>
      </c>
      <c r="H49" s="101" t="s">
        <v>369</v>
      </c>
      <c r="I49" s="101" t="s">
        <v>370</v>
      </c>
      <c r="J49" s="101" t="s">
        <v>349</v>
      </c>
      <c r="K49" s="101" t="s">
        <v>351</v>
      </c>
      <c r="L49"/>
      <c r="M49"/>
      <c r="N49"/>
      <c r="O49"/>
      <c r="P49"/>
      <c r="Q49"/>
      <c r="R49"/>
      <c r="S49"/>
    </row>
    <row r="50" spans="1:19">
      <c r="A50" s="101" t="s">
        <v>371</v>
      </c>
      <c r="B50" s="101" t="s">
        <v>648</v>
      </c>
      <c r="C50" s="101">
        <v>6.51</v>
      </c>
      <c r="D50" s="101">
        <v>6.51</v>
      </c>
      <c r="E50" s="101">
        <v>5.835</v>
      </c>
      <c r="F50" s="101">
        <v>0.54</v>
      </c>
      <c r="G50" s="101">
        <v>0.38400000000000001</v>
      </c>
      <c r="H50" s="101" t="s">
        <v>66</v>
      </c>
      <c r="I50" s="101" t="s">
        <v>352</v>
      </c>
      <c r="J50" s="101">
        <v>90</v>
      </c>
      <c r="K50" s="101" t="s">
        <v>353</v>
      </c>
      <c r="L50"/>
      <c r="M50"/>
      <c r="N50"/>
      <c r="O50"/>
      <c r="P50"/>
      <c r="Q50"/>
      <c r="R50"/>
      <c r="S50"/>
    </row>
    <row r="51" spans="1:19">
      <c r="A51" s="101" t="s">
        <v>372</v>
      </c>
      <c r="B51" s="101" t="s">
        <v>648</v>
      </c>
      <c r="C51" s="101">
        <v>13.01</v>
      </c>
      <c r="D51" s="101">
        <v>13.01</v>
      </c>
      <c r="E51" s="101">
        <v>5.835</v>
      </c>
      <c r="F51" s="101">
        <v>0.54</v>
      </c>
      <c r="G51" s="101">
        <v>0.38400000000000001</v>
      </c>
      <c r="H51" s="101" t="s">
        <v>66</v>
      </c>
      <c r="I51" s="101" t="s">
        <v>354</v>
      </c>
      <c r="J51" s="101">
        <v>180</v>
      </c>
      <c r="K51" s="101" t="s">
        <v>355</v>
      </c>
      <c r="L51"/>
      <c r="M51"/>
      <c r="N51"/>
      <c r="O51"/>
      <c r="P51"/>
      <c r="Q51"/>
      <c r="R51"/>
      <c r="S51"/>
    </row>
    <row r="52" spans="1:19">
      <c r="A52" s="101" t="s">
        <v>373</v>
      </c>
      <c r="B52" s="101" t="s">
        <v>648</v>
      </c>
      <c r="C52" s="101">
        <v>6.51</v>
      </c>
      <c r="D52" s="101">
        <v>6.51</v>
      </c>
      <c r="E52" s="101">
        <v>5.835</v>
      </c>
      <c r="F52" s="101">
        <v>0.54</v>
      </c>
      <c r="G52" s="101">
        <v>0.38400000000000001</v>
      </c>
      <c r="H52" s="101" t="s">
        <v>66</v>
      </c>
      <c r="I52" s="101" t="s">
        <v>356</v>
      </c>
      <c r="J52" s="101">
        <v>270</v>
      </c>
      <c r="K52" s="101" t="s">
        <v>357</v>
      </c>
      <c r="L52"/>
      <c r="M52"/>
      <c r="N52"/>
      <c r="O52"/>
      <c r="P52"/>
      <c r="Q52"/>
      <c r="R52"/>
      <c r="S52"/>
    </row>
    <row r="53" spans="1:19">
      <c r="A53" s="101" t="s">
        <v>374</v>
      </c>
      <c r="B53" s="101"/>
      <c r="C53" s="101"/>
      <c r="D53" s="101">
        <v>26.02</v>
      </c>
      <c r="E53" s="101">
        <v>5.83</v>
      </c>
      <c r="F53" s="101">
        <v>0.54</v>
      </c>
      <c r="G53" s="101">
        <v>0.38400000000000001</v>
      </c>
      <c r="H53" s="101"/>
      <c r="I53" s="101"/>
      <c r="J53" s="101"/>
      <c r="K53" s="101"/>
      <c r="L53"/>
      <c r="M53"/>
      <c r="N53"/>
      <c r="O53"/>
      <c r="P53"/>
      <c r="Q53"/>
      <c r="R53"/>
      <c r="S53"/>
    </row>
    <row r="54" spans="1:19">
      <c r="A54" s="101" t="s">
        <v>375</v>
      </c>
      <c r="B54" s="101"/>
      <c r="C54" s="101"/>
      <c r="D54" s="101">
        <v>0</v>
      </c>
      <c r="E54" s="101" t="s">
        <v>376</v>
      </c>
      <c r="F54" s="101" t="s">
        <v>376</v>
      </c>
      <c r="G54" s="101" t="s">
        <v>376</v>
      </c>
      <c r="H54" s="101"/>
      <c r="I54" s="101"/>
      <c r="J54" s="101"/>
      <c r="K54" s="101"/>
      <c r="L54"/>
      <c r="M54"/>
      <c r="N54"/>
      <c r="O54"/>
      <c r="P54"/>
      <c r="Q54"/>
      <c r="R54"/>
      <c r="S54"/>
    </row>
    <row r="55" spans="1:19">
      <c r="A55" s="101" t="s">
        <v>377</v>
      </c>
      <c r="B55" s="101"/>
      <c r="C55" s="101"/>
      <c r="D55" s="101">
        <v>26.02</v>
      </c>
      <c r="E55" s="101">
        <v>5.83</v>
      </c>
      <c r="F55" s="101">
        <v>0.54</v>
      </c>
      <c r="G55" s="101">
        <v>0.38400000000000001</v>
      </c>
      <c r="H55" s="101"/>
      <c r="I55" s="101"/>
      <c r="J55" s="101"/>
      <c r="K55" s="101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92"/>
      <c r="B57" s="101" t="s">
        <v>119</v>
      </c>
      <c r="C57" s="101" t="s">
        <v>378</v>
      </c>
      <c r="D57" s="101" t="s">
        <v>379</v>
      </c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101" t="s">
        <v>35</v>
      </c>
      <c r="B58" s="101"/>
      <c r="C58" s="101"/>
      <c r="D58" s="101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2"/>
      <c r="B60" s="101" t="s">
        <v>119</v>
      </c>
      <c r="C60" s="101" t="s">
        <v>380</v>
      </c>
      <c r="D60" s="101" t="s">
        <v>381</v>
      </c>
      <c r="E60" s="101" t="s">
        <v>382</v>
      </c>
      <c r="F60" s="101" t="s">
        <v>383</v>
      </c>
      <c r="G60" s="101" t="s">
        <v>379</v>
      </c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101" t="s">
        <v>384</v>
      </c>
      <c r="B61" s="101" t="s">
        <v>385</v>
      </c>
      <c r="C61" s="101">
        <v>34633.949999999997</v>
      </c>
      <c r="D61" s="101">
        <v>25878.81</v>
      </c>
      <c r="E61" s="101">
        <v>8755.14</v>
      </c>
      <c r="F61" s="101">
        <v>0.75</v>
      </c>
      <c r="G61" s="101">
        <v>3.43</v>
      </c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101" t="s">
        <v>386</v>
      </c>
      <c r="B62" s="101" t="s">
        <v>385</v>
      </c>
      <c r="C62" s="101">
        <v>16597.419999999998</v>
      </c>
      <c r="D62" s="101">
        <v>11550.43</v>
      </c>
      <c r="E62" s="101">
        <v>5047</v>
      </c>
      <c r="F62" s="101">
        <v>0.7</v>
      </c>
      <c r="G62" s="101">
        <v>3.36</v>
      </c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92"/>
      <c r="B64" s="101" t="s">
        <v>119</v>
      </c>
      <c r="C64" s="101" t="s">
        <v>380</v>
      </c>
      <c r="D64" s="101" t="s">
        <v>379</v>
      </c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101" t="s">
        <v>387</v>
      </c>
      <c r="B65" s="101" t="s">
        <v>388</v>
      </c>
      <c r="C65" s="101">
        <v>58997.11</v>
      </c>
      <c r="D65" s="101">
        <v>0.78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 s="101" t="s">
        <v>389</v>
      </c>
      <c r="B66" s="101" t="s">
        <v>388</v>
      </c>
      <c r="C66" s="101">
        <v>35231.730000000003</v>
      </c>
      <c r="D66" s="101">
        <v>0.78</v>
      </c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2"/>
      <c r="B68" s="101" t="s">
        <v>119</v>
      </c>
      <c r="C68" s="101" t="s">
        <v>390</v>
      </c>
      <c r="D68" s="101" t="s">
        <v>391</v>
      </c>
      <c r="E68" s="101" t="s">
        <v>392</v>
      </c>
      <c r="F68" s="101" t="s">
        <v>393</v>
      </c>
      <c r="G68" s="101" t="s">
        <v>394</v>
      </c>
      <c r="H68" s="101" t="s">
        <v>395</v>
      </c>
      <c r="I68"/>
      <c r="J68"/>
      <c r="K68"/>
      <c r="L68"/>
      <c r="M68"/>
      <c r="N68"/>
      <c r="O68"/>
      <c r="P68"/>
      <c r="Q68"/>
      <c r="R68"/>
      <c r="S68"/>
    </row>
    <row r="69" spans="1:19">
      <c r="A69" s="101" t="s">
        <v>396</v>
      </c>
      <c r="B69" s="101" t="s">
        <v>397</v>
      </c>
      <c r="C69" s="101">
        <v>1</v>
      </c>
      <c r="D69" s="101">
        <v>0</v>
      </c>
      <c r="E69" s="101">
        <v>0.83</v>
      </c>
      <c r="F69" s="101">
        <v>0</v>
      </c>
      <c r="G69" s="101">
        <v>1</v>
      </c>
      <c r="H69" s="101" t="s">
        <v>398</v>
      </c>
      <c r="I69"/>
      <c r="J69"/>
      <c r="K69"/>
      <c r="L69"/>
      <c r="M69"/>
      <c r="N69"/>
      <c r="O69"/>
      <c r="P69"/>
      <c r="Q69"/>
      <c r="R69"/>
      <c r="S69"/>
    </row>
    <row r="70" spans="1:19">
      <c r="A70" s="101" t="s">
        <v>399</v>
      </c>
      <c r="B70" s="101" t="s">
        <v>397</v>
      </c>
      <c r="C70" s="101">
        <v>1</v>
      </c>
      <c r="D70" s="101">
        <v>0</v>
      </c>
      <c r="E70" s="101">
        <v>0.72</v>
      </c>
      <c r="F70" s="101">
        <v>0</v>
      </c>
      <c r="G70" s="101">
        <v>1</v>
      </c>
      <c r="H70" s="101" t="s">
        <v>398</v>
      </c>
      <c r="I70"/>
      <c r="J70"/>
      <c r="K70"/>
      <c r="L70"/>
      <c r="M70"/>
      <c r="N70"/>
      <c r="O70"/>
      <c r="P70"/>
      <c r="Q70"/>
      <c r="R70"/>
      <c r="S70"/>
    </row>
    <row r="71" spans="1:19">
      <c r="A71" s="101" t="s">
        <v>400</v>
      </c>
      <c r="B71" s="101" t="s">
        <v>401</v>
      </c>
      <c r="C71" s="101">
        <v>0.56999999999999995</v>
      </c>
      <c r="D71" s="101">
        <v>622</v>
      </c>
      <c r="E71" s="101">
        <v>1.8</v>
      </c>
      <c r="F71" s="101">
        <v>1967.95</v>
      </c>
      <c r="G71" s="101">
        <v>1</v>
      </c>
      <c r="H71" s="101" t="s">
        <v>402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101" t="s">
        <v>403</v>
      </c>
      <c r="B72" s="101" t="s">
        <v>401</v>
      </c>
      <c r="C72" s="101">
        <v>0.54</v>
      </c>
      <c r="D72" s="101">
        <v>622</v>
      </c>
      <c r="E72" s="101">
        <v>0.72</v>
      </c>
      <c r="F72" s="101">
        <v>838</v>
      </c>
      <c r="G72" s="101">
        <v>1</v>
      </c>
      <c r="H72" s="101" t="s">
        <v>402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2"/>
      <c r="B74" s="101" t="s">
        <v>119</v>
      </c>
      <c r="C74" s="101" t="s">
        <v>404</v>
      </c>
      <c r="D74" s="101" t="s">
        <v>405</v>
      </c>
      <c r="E74" s="101" t="s">
        <v>406</v>
      </c>
      <c r="F74" s="101" t="s">
        <v>407</v>
      </c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101" t="s">
        <v>408</v>
      </c>
      <c r="B75" s="101" t="s">
        <v>409</v>
      </c>
      <c r="C75" s="101" t="s">
        <v>410</v>
      </c>
      <c r="D75" s="101">
        <v>0.1</v>
      </c>
      <c r="E75" s="101">
        <v>0</v>
      </c>
      <c r="F75" s="101">
        <v>1</v>
      </c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2"/>
      <c r="B77" s="101" t="s">
        <v>119</v>
      </c>
      <c r="C77" s="101" t="s">
        <v>411</v>
      </c>
      <c r="D77" s="101" t="s">
        <v>412</v>
      </c>
      <c r="E77" s="101" t="s">
        <v>413</v>
      </c>
      <c r="F77" s="101" t="s">
        <v>414</v>
      </c>
      <c r="G77" s="101" t="s">
        <v>415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101" t="s">
        <v>416</v>
      </c>
      <c r="B78" s="101" t="s">
        <v>417</v>
      </c>
      <c r="C78" s="101">
        <v>0.2</v>
      </c>
      <c r="D78" s="101">
        <v>845000</v>
      </c>
      <c r="E78" s="101">
        <v>0.8</v>
      </c>
      <c r="F78" s="101">
        <v>3.43</v>
      </c>
      <c r="G78" s="101">
        <v>0.57999999999999996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2"/>
      <c r="B80" s="101" t="s">
        <v>442</v>
      </c>
      <c r="C80" s="101" t="s">
        <v>443</v>
      </c>
      <c r="D80" s="101" t="s">
        <v>444</v>
      </c>
      <c r="E80" s="101" t="s">
        <v>445</v>
      </c>
      <c r="F80" s="101" t="s">
        <v>446</v>
      </c>
      <c r="G80" s="101" t="s">
        <v>447</v>
      </c>
      <c r="H80" s="101" t="s">
        <v>448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101" t="s">
        <v>418</v>
      </c>
      <c r="B81" s="101">
        <v>22546.153399999999</v>
      </c>
      <c r="C81" s="101">
        <v>34.4788</v>
      </c>
      <c r="D81" s="101">
        <v>75.944299999999998</v>
      </c>
      <c r="E81" s="101">
        <v>0</v>
      </c>
      <c r="F81" s="101">
        <v>2.9999999999999997E-4</v>
      </c>
      <c r="G81" s="101">
        <v>78938.303199999995</v>
      </c>
      <c r="H81" s="101">
        <v>9177.8327000000008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101" t="s">
        <v>419</v>
      </c>
      <c r="B82" s="101">
        <v>19655.4058</v>
      </c>
      <c r="C82" s="101">
        <v>30.478999999999999</v>
      </c>
      <c r="D82" s="101">
        <v>68.485200000000006</v>
      </c>
      <c r="E82" s="101">
        <v>0</v>
      </c>
      <c r="F82" s="101">
        <v>2.9999999999999997E-4</v>
      </c>
      <c r="G82" s="101">
        <v>71188.7166</v>
      </c>
      <c r="H82" s="101">
        <v>8042.3841000000002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 s="101" t="s">
        <v>420</v>
      </c>
      <c r="B83" s="101">
        <v>20968.3508</v>
      </c>
      <c r="C83" s="101">
        <v>32.979900000000001</v>
      </c>
      <c r="D83" s="101">
        <v>75.576499999999996</v>
      </c>
      <c r="E83" s="101">
        <v>0</v>
      </c>
      <c r="F83" s="101">
        <v>2.9999999999999997E-4</v>
      </c>
      <c r="G83" s="101">
        <v>78563.838699999993</v>
      </c>
      <c r="H83" s="101">
        <v>8625.2088000000003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101" t="s">
        <v>421</v>
      </c>
      <c r="B84" s="101">
        <v>19464.069899999999</v>
      </c>
      <c r="C84" s="101">
        <v>31.379799999999999</v>
      </c>
      <c r="D84" s="101">
        <v>74.299800000000005</v>
      </c>
      <c r="E84" s="101">
        <v>0</v>
      </c>
      <c r="F84" s="101">
        <v>2.9999999999999997E-4</v>
      </c>
      <c r="G84" s="101">
        <v>77242.848800000007</v>
      </c>
      <c r="H84" s="101">
        <v>8081.5542999999998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101" t="s">
        <v>277</v>
      </c>
      <c r="B85" s="101">
        <v>20698.195199999998</v>
      </c>
      <c r="C85" s="101">
        <v>33.855699999999999</v>
      </c>
      <c r="D85" s="101">
        <v>81.642600000000002</v>
      </c>
      <c r="E85" s="101">
        <v>0</v>
      </c>
      <c r="F85" s="101">
        <v>2.9999999999999997E-4</v>
      </c>
      <c r="G85" s="101">
        <v>84880.202999999994</v>
      </c>
      <c r="H85" s="101">
        <v>8641.6633000000002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101" t="s">
        <v>422</v>
      </c>
      <c r="B86" s="101">
        <v>21035.98</v>
      </c>
      <c r="C86" s="101">
        <v>34.639800000000001</v>
      </c>
      <c r="D86" s="101">
        <v>84.228899999999996</v>
      </c>
      <c r="E86" s="101">
        <v>0</v>
      </c>
      <c r="F86" s="101">
        <v>2.9999999999999997E-4</v>
      </c>
      <c r="G86" s="101">
        <v>87570.721999999994</v>
      </c>
      <c r="H86" s="101">
        <v>8805.4151000000002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101" t="s">
        <v>423</v>
      </c>
      <c r="B87" s="101">
        <v>22831.576499999999</v>
      </c>
      <c r="C87" s="101">
        <v>37.742600000000003</v>
      </c>
      <c r="D87" s="101">
        <v>92.208500000000001</v>
      </c>
      <c r="E87" s="101">
        <v>0</v>
      </c>
      <c r="F87" s="101">
        <v>4.0000000000000002E-4</v>
      </c>
      <c r="G87" s="101">
        <v>95867.9905</v>
      </c>
      <c r="H87" s="101">
        <v>9571.3472999999994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101" t="s">
        <v>424</v>
      </c>
      <c r="B88" s="101">
        <v>22203.487099999998</v>
      </c>
      <c r="C88" s="101">
        <v>36.640599999999999</v>
      </c>
      <c r="D88" s="101">
        <v>89.327100000000002</v>
      </c>
      <c r="E88" s="101">
        <v>0</v>
      </c>
      <c r="F88" s="101">
        <v>4.0000000000000002E-4</v>
      </c>
      <c r="G88" s="101">
        <v>92871.805699999997</v>
      </c>
      <c r="H88" s="101">
        <v>9301.7947999999997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101" t="s">
        <v>425</v>
      </c>
      <c r="B89" s="101">
        <v>20332.2988</v>
      </c>
      <c r="C89" s="101">
        <v>33.413200000000003</v>
      </c>
      <c r="D89" s="101">
        <v>81.043700000000001</v>
      </c>
      <c r="E89" s="101">
        <v>0</v>
      </c>
      <c r="F89" s="101">
        <v>2.9999999999999997E-4</v>
      </c>
      <c r="G89" s="101">
        <v>84258.654599999994</v>
      </c>
      <c r="H89" s="101">
        <v>8504.1998000000003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101" t="s">
        <v>426</v>
      </c>
      <c r="B90" s="101">
        <v>20133.022700000001</v>
      </c>
      <c r="C90" s="101">
        <v>32.552500000000002</v>
      </c>
      <c r="D90" s="101">
        <v>77.363500000000002</v>
      </c>
      <c r="E90" s="101">
        <v>0</v>
      </c>
      <c r="F90" s="101">
        <v>2.9999999999999997E-4</v>
      </c>
      <c r="G90" s="101">
        <v>80428.562999999995</v>
      </c>
      <c r="H90" s="101">
        <v>8368.5498000000007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101" t="s">
        <v>427</v>
      </c>
      <c r="B91" s="101">
        <v>20421.852800000001</v>
      </c>
      <c r="C91" s="101">
        <v>32.059399999999997</v>
      </c>
      <c r="D91" s="101">
        <v>73.277000000000001</v>
      </c>
      <c r="E91" s="101">
        <v>0</v>
      </c>
      <c r="F91" s="101">
        <v>2.9999999999999997E-4</v>
      </c>
      <c r="G91" s="101">
        <v>76172.987399999998</v>
      </c>
      <c r="H91" s="101">
        <v>8394.4346999999998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101" t="s">
        <v>428</v>
      </c>
      <c r="B92" s="101">
        <v>22731.4768</v>
      </c>
      <c r="C92" s="101">
        <v>34.663499999999999</v>
      </c>
      <c r="D92" s="101">
        <v>76.034099999999995</v>
      </c>
      <c r="E92" s="101">
        <v>0</v>
      </c>
      <c r="F92" s="101">
        <v>2.9999999999999997E-4</v>
      </c>
      <c r="G92" s="101">
        <v>79030.734800000006</v>
      </c>
      <c r="H92" s="101">
        <v>9243.5854999999992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101"/>
      <c r="B93" s="101"/>
      <c r="C93" s="101"/>
      <c r="D93" s="101"/>
      <c r="E93" s="101"/>
      <c r="F93" s="101"/>
      <c r="G93" s="101"/>
      <c r="H93" s="101"/>
      <c r="I93"/>
      <c r="J93"/>
      <c r="K93"/>
      <c r="L93"/>
      <c r="M93"/>
      <c r="N93"/>
      <c r="O93"/>
      <c r="P93"/>
      <c r="Q93"/>
      <c r="R93"/>
      <c r="S93"/>
    </row>
    <row r="94" spans="1:19">
      <c r="A94" s="101" t="s">
        <v>429</v>
      </c>
      <c r="B94" s="101">
        <v>253021.86979999999</v>
      </c>
      <c r="C94" s="101">
        <v>404.88470000000001</v>
      </c>
      <c r="D94" s="101">
        <v>949.43119999999999</v>
      </c>
      <c r="E94" s="101">
        <v>0</v>
      </c>
      <c r="F94" s="101">
        <v>3.8E-3</v>
      </c>
      <c r="G94" s="101">
        <v>987015.36849999998</v>
      </c>
      <c r="H94" s="101">
        <v>104757.97010000001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101" t="s">
        <v>430</v>
      </c>
      <c r="B95" s="101">
        <v>19464.069899999999</v>
      </c>
      <c r="C95" s="101">
        <v>30.478999999999999</v>
      </c>
      <c r="D95" s="101">
        <v>68.485200000000006</v>
      </c>
      <c r="E95" s="101">
        <v>0</v>
      </c>
      <c r="F95" s="101">
        <v>2.9999999999999997E-4</v>
      </c>
      <c r="G95" s="101">
        <v>71188.7166</v>
      </c>
      <c r="H95" s="101">
        <v>8042.3841000000002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101" t="s">
        <v>431</v>
      </c>
      <c r="B96" s="101">
        <v>22831.576499999999</v>
      </c>
      <c r="C96" s="101">
        <v>37.742600000000003</v>
      </c>
      <c r="D96" s="101">
        <v>92.208500000000001</v>
      </c>
      <c r="E96" s="101">
        <v>0</v>
      </c>
      <c r="F96" s="101">
        <v>4.0000000000000002E-4</v>
      </c>
      <c r="G96" s="101">
        <v>95867.9905</v>
      </c>
      <c r="H96" s="101">
        <v>9571.3472999999994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 s="92"/>
      <c r="B98" s="101" t="s">
        <v>449</v>
      </c>
      <c r="C98" s="101" t="s">
        <v>450</v>
      </c>
      <c r="D98" s="101" t="s">
        <v>451</v>
      </c>
      <c r="E98" s="101" t="s">
        <v>452</v>
      </c>
      <c r="F98" s="101" t="s">
        <v>453</v>
      </c>
      <c r="G98" s="101" t="s">
        <v>454</v>
      </c>
      <c r="H98" s="101" t="s">
        <v>455</v>
      </c>
      <c r="I98" s="101" t="s">
        <v>456</v>
      </c>
      <c r="J98" s="101" t="s">
        <v>457</v>
      </c>
      <c r="K98" s="101" t="s">
        <v>458</v>
      </c>
      <c r="L98" s="101" t="s">
        <v>459</v>
      </c>
      <c r="M98" s="101" t="s">
        <v>460</v>
      </c>
      <c r="N98" s="101" t="s">
        <v>461</v>
      </c>
      <c r="O98" s="101" t="s">
        <v>462</v>
      </c>
      <c r="P98" s="101" t="s">
        <v>463</v>
      </c>
      <c r="Q98" s="101" t="s">
        <v>464</v>
      </c>
      <c r="R98" s="101" t="s">
        <v>465</v>
      </c>
      <c r="S98" s="101" t="s">
        <v>466</v>
      </c>
    </row>
    <row r="99" spans="1:19">
      <c r="A99" s="101" t="s">
        <v>418</v>
      </c>
      <c r="B99" s="102">
        <v>62583200000</v>
      </c>
      <c r="C99" s="101">
        <v>31975.528999999999</v>
      </c>
      <c r="D99" s="101" t="s">
        <v>567</v>
      </c>
      <c r="E99" s="101">
        <v>6682.067</v>
      </c>
      <c r="F99" s="101">
        <v>18077</v>
      </c>
      <c r="G99" s="101">
        <v>2805.9430000000002</v>
      </c>
      <c r="H99" s="101">
        <v>0</v>
      </c>
      <c r="I99" s="101">
        <v>0</v>
      </c>
      <c r="J99" s="101">
        <v>0</v>
      </c>
      <c r="K99" s="101">
        <v>0</v>
      </c>
      <c r="L99" s="101">
        <v>0</v>
      </c>
      <c r="M99" s="101">
        <v>0</v>
      </c>
      <c r="N99" s="101">
        <v>0</v>
      </c>
      <c r="O99" s="101">
        <v>0</v>
      </c>
      <c r="P99" s="101">
        <v>0</v>
      </c>
      <c r="Q99" s="101">
        <v>4410.518</v>
      </c>
      <c r="R99" s="101">
        <v>0</v>
      </c>
      <c r="S99" s="101">
        <v>0</v>
      </c>
    </row>
    <row r="100" spans="1:19">
      <c r="A100" s="101" t="s">
        <v>419</v>
      </c>
      <c r="B100" s="102">
        <v>56439300000</v>
      </c>
      <c r="C100" s="101">
        <v>31997.617999999999</v>
      </c>
      <c r="D100" s="101" t="s">
        <v>545</v>
      </c>
      <c r="E100" s="101">
        <v>6682.067</v>
      </c>
      <c r="F100" s="101">
        <v>18077</v>
      </c>
      <c r="G100" s="101">
        <v>2805.9430000000002</v>
      </c>
      <c r="H100" s="101">
        <v>0</v>
      </c>
      <c r="I100" s="101">
        <v>0</v>
      </c>
      <c r="J100" s="101">
        <v>0</v>
      </c>
      <c r="K100" s="101">
        <v>0</v>
      </c>
      <c r="L100" s="101">
        <v>0</v>
      </c>
      <c r="M100" s="101">
        <v>0</v>
      </c>
      <c r="N100" s="101">
        <v>0</v>
      </c>
      <c r="O100" s="101">
        <v>0</v>
      </c>
      <c r="P100" s="101">
        <v>0</v>
      </c>
      <c r="Q100" s="101">
        <v>4432.607</v>
      </c>
      <c r="R100" s="101">
        <v>0</v>
      </c>
      <c r="S100" s="101">
        <v>0</v>
      </c>
    </row>
    <row r="101" spans="1:19">
      <c r="A101" s="101" t="s">
        <v>420</v>
      </c>
      <c r="B101" s="102">
        <v>62286400000</v>
      </c>
      <c r="C101" s="101">
        <v>32247.345000000001</v>
      </c>
      <c r="D101" s="101" t="s">
        <v>568</v>
      </c>
      <c r="E101" s="101">
        <v>6682.067</v>
      </c>
      <c r="F101" s="101">
        <v>18077</v>
      </c>
      <c r="G101" s="101">
        <v>2805.9430000000002</v>
      </c>
      <c r="H101" s="101">
        <v>0</v>
      </c>
      <c r="I101" s="101">
        <v>2655.8780000000002</v>
      </c>
      <c r="J101" s="101">
        <v>0</v>
      </c>
      <c r="K101" s="101">
        <v>0</v>
      </c>
      <c r="L101" s="101">
        <v>0</v>
      </c>
      <c r="M101" s="101">
        <v>0</v>
      </c>
      <c r="N101" s="101">
        <v>0</v>
      </c>
      <c r="O101" s="101">
        <v>0</v>
      </c>
      <c r="P101" s="101">
        <v>0</v>
      </c>
      <c r="Q101" s="101">
        <v>2026.4570000000001</v>
      </c>
      <c r="R101" s="101">
        <v>0</v>
      </c>
      <c r="S101" s="101">
        <v>0</v>
      </c>
    </row>
    <row r="102" spans="1:19">
      <c r="A102" s="101" t="s">
        <v>421</v>
      </c>
      <c r="B102" s="102">
        <v>61239100000</v>
      </c>
      <c r="C102" s="101">
        <v>36502.177000000003</v>
      </c>
      <c r="D102" s="101" t="s">
        <v>569</v>
      </c>
      <c r="E102" s="101">
        <v>6682.067</v>
      </c>
      <c r="F102" s="101">
        <v>18077</v>
      </c>
      <c r="G102" s="101">
        <v>2805.9430000000002</v>
      </c>
      <c r="H102" s="101">
        <v>0</v>
      </c>
      <c r="I102" s="101">
        <v>6812.4979999999996</v>
      </c>
      <c r="J102" s="101">
        <v>0</v>
      </c>
      <c r="K102" s="101">
        <v>0</v>
      </c>
      <c r="L102" s="101">
        <v>0</v>
      </c>
      <c r="M102" s="101">
        <v>0</v>
      </c>
      <c r="N102" s="101">
        <v>0</v>
      </c>
      <c r="O102" s="101">
        <v>0</v>
      </c>
      <c r="P102" s="101">
        <v>0</v>
      </c>
      <c r="Q102" s="101">
        <v>2124.67</v>
      </c>
      <c r="R102" s="101">
        <v>0</v>
      </c>
      <c r="S102" s="101">
        <v>0</v>
      </c>
    </row>
    <row r="103" spans="1:19">
      <c r="A103" s="101" t="s">
        <v>277</v>
      </c>
      <c r="B103" s="102">
        <v>67294000000</v>
      </c>
      <c r="C103" s="101">
        <v>39398.902000000002</v>
      </c>
      <c r="D103" s="101" t="s">
        <v>570</v>
      </c>
      <c r="E103" s="101">
        <v>6682.067</v>
      </c>
      <c r="F103" s="101">
        <v>18077</v>
      </c>
      <c r="G103" s="101">
        <v>2805.9430000000002</v>
      </c>
      <c r="H103" s="101">
        <v>0</v>
      </c>
      <c r="I103" s="101">
        <v>9733.2520000000004</v>
      </c>
      <c r="J103" s="101">
        <v>0</v>
      </c>
      <c r="K103" s="101">
        <v>0</v>
      </c>
      <c r="L103" s="101">
        <v>0</v>
      </c>
      <c r="M103" s="101">
        <v>0</v>
      </c>
      <c r="N103" s="101">
        <v>0</v>
      </c>
      <c r="O103" s="101">
        <v>0</v>
      </c>
      <c r="P103" s="101">
        <v>0</v>
      </c>
      <c r="Q103" s="101">
        <v>2100.64</v>
      </c>
      <c r="R103" s="101">
        <v>0</v>
      </c>
      <c r="S103" s="101">
        <v>0</v>
      </c>
    </row>
    <row r="104" spans="1:19">
      <c r="A104" s="101" t="s">
        <v>422</v>
      </c>
      <c r="B104" s="102">
        <v>69427100000</v>
      </c>
      <c r="C104" s="101">
        <v>41858.534</v>
      </c>
      <c r="D104" s="101" t="s">
        <v>571</v>
      </c>
      <c r="E104" s="101">
        <v>6682.067</v>
      </c>
      <c r="F104" s="101">
        <v>18077</v>
      </c>
      <c r="G104" s="101">
        <v>2805.9430000000002</v>
      </c>
      <c r="H104" s="101">
        <v>0</v>
      </c>
      <c r="I104" s="101">
        <v>12064.996999999999</v>
      </c>
      <c r="J104" s="101">
        <v>0</v>
      </c>
      <c r="K104" s="101">
        <v>0</v>
      </c>
      <c r="L104" s="101">
        <v>0</v>
      </c>
      <c r="M104" s="101">
        <v>0</v>
      </c>
      <c r="N104" s="101">
        <v>0</v>
      </c>
      <c r="O104" s="101">
        <v>0</v>
      </c>
      <c r="P104" s="101">
        <v>0</v>
      </c>
      <c r="Q104" s="101">
        <v>2228.5259999999998</v>
      </c>
      <c r="R104" s="101">
        <v>0</v>
      </c>
      <c r="S104" s="101">
        <v>0</v>
      </c>
    </row>
    <row r="105" spans="1:19">
      <c r="A105" s="101" t="s">
        <v>423</v>
      </c>
      <c r="B105" s="102">
        <v>76005300000</v>
      </c>
      <c r="C105" s="101">
        <v>43072.6</v>
      </c>
      <c r="D105" s="101" t="s">
        <v>572</v>
      </c>
      <c r="E105" s="101">
        <v>6682.067</v>
      </c>
      <c r="F105" s="101">
        <v>18077</v>
      </c>
      <c r="G105" s="101">
        <v>2805.9430000000002</v>
      </c>
      <c r="H105" s="101">
        <v>0</v>
      </c>
      <c r="I105" s="101">
        <v>13379.463</v>
      </c>
      <c r="J105" s="101">
        <v>0</v>
      </c>
      <c r="K105" s="101">
        <v>0</v>
      </c>
      <c r="L105" s="101">
        <v>0</v>
      </c>
      <c r="M105" s="101">
        <v>0</v>
      </c>
      <c r="N105" s="101">
        <v>0</v>
      </c>
      <c r="O105" s="101">
        <v>0</v>
      </c>
      <c r="P105" s="101">
        <v>0</v>
      </c>
      <c r="Q105" s="101">
        <v>2128.127</v>
      </c>
      <c r="R105" s="101">
        <v>0</v>
      </c>
      <c r="S105" s="101">
        <v>0</v>
      </c>
    </row>
    <row r="106" spans="1:19">
      <c r="A106" s="101" t="s">
        <v>424</v>
      </c>
      <c r="B106" s="102">
        <v>73629900000</v>
      </c>
      <c r="C106" s="101">
        <v>43373.525000000001</v>
      </c>
      <c r="D106" s="101" t="s">
        <v>573</v>
      </c>
      <c r="E106" s="101">
        <v>6682.067</v>
      </c>
      <c r="F106" s="101">
        <v>18077</v>
      </c>
      <c r="G106" s="101">
        <v>2805.9430000000002</v>
      </c>
      <c r="H106" s="101">
        <v>0</v>
      </c>
      <c r="I106" s="101">
        <v>13560.43</v>
      </c>
      <c r="J106" s="101">
        <v>0</v>
      </c>
      <c r="K106" s="101">
        <v>0</v>
      </c>
      <c r="L106" s="101">
        <v>0</v>
      </c>
      <c r="M106" s="101">
        <v>0</v>
      </c>
      <c r="N106" s="101">
        <v>0</v>
      </c>
      <c r="O106" s="101">
        <v>0</v>
      </c>
      <c r="P106" s="101">
        <v>0</v>
      </c>
      <c r="Q106" s="101">
        <v>2248.085</v>
      </c>
      <c r="R106" s="101">
        <v>0</v>
      </c>
      <c r="S106" s="101">
        <v>0</v>
      </c>
    </row>
    <row r="107" spans="1:19">
      <c r="A107" s="101" t="s">
        <v>425</v>
      </c>
      <c r="B107" s="102">
        <v>66801300000</v>
      </c>
      <c r="C107" s="101">
        <v>40265.567000000003</v>
      </c>
      <c r="D107" s="101" t="s">
        <v>574</v>
      </c>
      <c r="E107" s="101">
        <v>6682.067</v>
      </c>
      <c r="F107" s="101">
        <v>18077</v>
      </c>
      <c r="G107" s="101">
        <v>2805.9430000000002</v>
      </c>
      <c r="H107" s="101">
        <v>0</v>
      </c>
      <c r="I107" s="101">
        <v>10507.311</v>
      </c>
      <c r="J107" s="101">
        <v>0</v>
      </c>
      <c r="K107" s="101">
        <v>0</v>
      </c>
      <c r="L107" s="101">
        <v>0</v>
      </c>
      <c r="M107" s="101">
        <v>0</v>
      </c>
      <c r="N107" s="101">
        <v>0</v>
      </c>
      <c r="O107" s="101">
        <v>0</v>
      </c>
      <c r="P107" s="101">
        <v>0</v>
      </c>
      <c r="Q107" s="101">
        <v>2193.2460000000001</v>
      </c>
      <c r="R107" s="101">
        <v>0</v>
      </c>
      <c r="S107" s="101">
        <v>0</v>
      </c>
    </row>
    <row r="108" spans="1:19">
      <c r="A108" s="101" t="s">
        <v>426</v>
      </c>
      <c r="B108" s="102">
        <v>63764700000</v>
      </c>
      <c r="C108" s="101">
        <v>36186.214999999997</v>
      </c>
      <c r="D108" s="101" t="s">
        <v>575</v>
      </c>
      <c r="E108" s="101">
        <v>6682.067</v>
      </c>
      <c r="F108" s="101">
        <v>18077</v>
      </c>
      <c r="G108" s="101">
        <v>2805.9430000000002</v>
      </c>
      <c r="H108" s="101">
        <v>0</v>
      </c>
      <c r="I108" s="101">
        <v>6571.982</v>
      </c>
      <c r="J108" s="101">
        <v>0</v>
      </c>
      <c r="K108" s="101">
        <v>0</v>
      </c>
      <c r="L108" s="101">
        <v>0</v>
      </c>
      <c r="M108" s="101">
        <v>0</v>
      </c>
      <c r="N108" s="101">
        <v>0</v>
      </c>
      <c r="O108" s="101">
        <v>0</v>
      </c>
      <c r="P108" s="101">
        <v>0</v>
      </c>
      <c r="Q108" s="101">
        <v>2049.223</v>
      </c>
      <c r="R108" s="101">
        <v>0</v>
      </c>
      <c r="S108" s="101">
        <v>0</v>
      </c>
    </row>
    <row r="109" spans="1:19">
      <c r="A109" s="101" t="s">
        <v>427</v>
      </c>
      <c r="B109" s="102">
        <v>60390900000</v>
      </c>
      <c r="C109" s="101">
        <v>32020.487000000001</v>
      </c>
      <c r="D109" s="101" t="s">
        <v>542</v>
      </c>
      <c r="E109" s="101">
        <v>6682.067</v>
      </c>
      <c r="F109" s="101">
        <v>18077</v>
      </c>
      <c r="G109" s="101">
        <v>2805.9430000000002</v>
      </c>
      <c r="H109" s="101">
        <v>0</v>
      </c>
      <c r="I109" s="101">
        <v>0</v>
      </c>
      <c r="J109" s="101">
        <v>0</v>
      </c>
      <c r="K109" s="101">
        <v>0</v>
      </c>
      <c r="L109" s="101">
        <v>0</v>
      </c>
      <c r="M109" s="101">
        <v>0</v>
      </c>
      <c r="N109" s="101">
        <v>0</v>
      </c>
      <c r="O109" s="101">
        <v>0</v>
      </c>
      <c r="P109" s="101">
        <v>0</v>
      </c>
      <c r="Q109" s="101">
        <v>4455.4769999999999</v>
      </c>
      <c r="R109" s="101">
        <v>0</v>
      </c>
      <c r="S109" s="101">
        <v>0</v>
      </c>
    </row>
    <row r="110" spans="1:19">
      <c r="A110" s="101" t="s">
        <v>428</v>
      </c>
      <c r="B110" s="102">
        <v>62656500000</v>
      </c>
      <c r="C110" s="101">
        <v>31961.357</v>
      </c>
      <c r="D110" s="101" t="s">
        <v>576</v>
      </c>
      <c r="E110" s="101">
        <v>6682.067</v>
      </c>
      <c r="F110" s="101">
        <v>18077</v>
      </c>
      <c r="G110" s="101">
        <v>2805.9430000000002</v>
      </c>
      <c r="H110" s="101">
        <v>0</v>
      </c>
      <c r="I110" s="101">
        <v>0</v>
      </c>
      <c r="J110" s="101">
        <v>0</v>
      </c>
      <c r="K110" s="101">
        <v>0</v>
      </c>
      <c r="L110" s="101">
        <v>0</v>
      </c>
      <c r="M110" s="101">
        <v>0</v>
      </c>
      <c r="N110" s="101">
        <v>0</v>
      </c>
      <c r="O110" s="101">
        <v>0</v>
      </c>
      <c r="P110" s="101">
        <v>0</v>
      </c>
      <c r="Q110" s="101">
        <v>4396.3469999999998</v>
      </c>
      <c r="R110" s="101">
        <v>0</v>
      </c>
      <c r="S110" s="101">
        <v>0</v>
      </c>
    </row>
    <row r="111" spans="1:19">
      <c r="A111" s="101"/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</row>
    <row r="112" spans="1:19">
      <c r="A112" s="101" t="s">
        <v>429</v>
      </c>
      <c r="B112" s="102">
        <v>782518000000</v>
      </c>
      <c r="C112" s="101"/>
      <c r="D112" s="101"/>
      <c r="E112" s="101"/>
      <c r="F112" s="101"/>
      <c r="G112" s="101"/>
      <c r="H112" s="101"/>
      <c r="I112" s="101"/>
      <c r="J112" s="101"/>
      <c r="K112" s="101"/>
      <c r="L112" s="101">
        <v>0</v>
      </c>
      <c r="M112" s="101">
        <v>0</v>
      </c>
      <c r="N112" s="101">
        <v>0</v>
      </c>
      <c r="O112" s="101">
        <v>0</v>
      </c>
      <c r="P112" s="101">
        <v>0</v>
      </c>
      <c r="Q112" s="101"/>
      <c r="R112" s="101">
        <v>0</v>
      </c>
      <c r="S112" s="101">
        <v>0</v>
      </c>
    </row>
    <row r="113" spans="1:19">
      <c r="A113" s="101" t="s">
        <v>430</v>
      </c>
      <c r="B113" s="102">
        <v>56439300000</v>
      </c>
      <c r="C113" s="101">
        <v>31961.357</v>
      </c>
      <c r="D113" s="101"/>
      <c r="E113" s="101">
        <v>6682.067</v>
      </c>
      <c r="F113" s="101">
        <v>18077</v>
      </c>
      <c r="G113" s="101">
        <v>2805.9430000000002</v>
      </c>
      <c r="H113" s="101">
        <v>0</v>
      </c>
      <c r="I113" s="101">
        <v>0</v>
      </c>
      <c r="J113" s="101">
        <v>0</v>
      </c>
      <c r="K113" s="101">
        <v>0</v>
      </c>
      <c r="L113" s="101">
        <v>0</v>
      </c>
      <c r="M113" s="101">
        <v>0</v>
      </c>
      <c r="N113" s="101">
        <v>0</v>
      </c>
      <c r="O113" s="101">
        <v>0</v>
      </c>
      <c r="P113" s="101">
        <v>0</v>
      </c>
      <c r="Q113" s="101">
        <v>2026.4570000000001</v>
      </c>
      <c r="R113" s="101">
        <v>0</v>
      </c>
      <c r="S113" s="101">
        <v>0</v>
      </c>
    </row>
    <row r="114" spans="1:19">
      <c r="A114" s="101" t="s">
        <v>431</v>
      </c>
      <c r="B114" s="102">
        <v>76005300000</v>
      </c>
      <c r="C114" s="101">
        <v>43373.525000000001</v>
      </c>
      <c r="D114" s="101"/>
      <c r="E114" s="101">
        <v>6682.067</v>
      </c>
      <c r="F114" s="101">
        <v>18077</v>
      </c>
      <c r="G114" s="101">
        <v>2805.9430000000002</v>
      </c>
      <c r="H114" s="101">
        <v>0</v>
      </c>
      <c r="I114" s="101">
        <v>13560.43</v>
      </c>
      <c r="J114" s="101">
        <v>0</v>
      </c>
      <c r="K114" s="101">
        <v>0</v>
      </c>
      <c r="L114" s="101">
        <v>0</v>
      </c>
      <c r="M114" s="101">
        <v>0</v>
      </c>
      <c r="N114" s="101">
        <v>0</v>
      </c>
      <c r="O114" s="101">
        <v>0</v>
      </c>
      <c r="P114" s="101">
        <v>0</v>
      </c>
      <c r="Q114" s="101">
        <v>4455.4769999999999</v>
      </c>
      <c r="R114" s="101">
        <v>0</v>
      </c>
      <c r="S114" s="101">
        <v>0</v>
      </c>
    </row>
    <row r="115" spans="1:1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92"/>
      <c r="B116" s="101" t="s">
        <v>479</v>
      </c>
      <c r="C116" s="101" t="s">
        <v>480</v>
      </c>
      <c r="D116" s="101" t="s">
        <v>219</v>
      </c>
      <c r="E116" s="101" t="s">
        <v>220</v>
      </c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101" t="s">
        <v>481</v>
      </c>
      <c r="B117" s="101">
        <v>8219.44</v>
      </c>
      <c r="C117" s="101">
        <v>6328.08</v>
      </c>
      <c r="D117" s="101">
        <v>0</v>
      </c>
      <c r="E117" s="101">
        <v>14547.51</v>
      </c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101" t="s">
        <v>482</v>
      </c>
      <c r="B118" s="101">
        <v>35.380000000000003</v>
      </c>
      <c r="C118" s="101">
        <v>27.24</v>
      </c>
      <c r="D118" s="101">
        <v>0</v>
      </c>
      <c r="E118" s="101">
        <v>62.61</v>
      </c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101" t="s">
        <v>483</v>
      </c>
      <c r="B119" s="101">
        <v>35.380000000000003</v>
      </c>
      <c r="C119" s="101">
        <v>27.24</v>
      </c>
      <c r="D119" s="101">
        <v>0</v>
      </c>
      <c r="E119" s="101">
        <v>62.61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5"/>
      <c r="B120" s="95"/>
      <c r="C120" s="95"/>
      <c r="D120" s="95"/>
      <c r="E120" s="95"/>
    </row>
    <row r="121" spans="1:19">
      <c r="A121" s="95"/>
      <c r="B121" s="95"/>
      <c r="C121" s="95"/>
      <c r="D121" s="95"/>
      <c r="E121" s="95"/>
    </row>
    <row r="122" spans="1:19">
      <c r="A122" s="95"/>
      <c r="B122" s="95"/>
      <c r="C122" s="95"/>
      <c r="D122" s="95"/>
      <c r="E122" s="95"/>
    </row>
    <row r="123" spans="1:19">
      <c r="A123" s="95"/>
      <c r="B123" s="96"/>
      <c r="C123" s="95"/>
      <c r="D123" s="96"/>
      <c r="E123" s="95"/>
      <c r="F123" s="96"/>
      <c r="G123" s="95"/>
    </row>
    <row r="124" spans="1:19">
      <c r="A124" s="95"/>
      <c r="B124" s="96"/>
      <c r="C124" s="95"/>
      <c r="D124" s="96"/>
      <c r="E124" s="95"/>
      <c r="F124" s="96"/>
      <c r="G124" s="95"/>
    </row>
    <row r="125" spans="1:19">
      <c r="A125" s="95"/>
      <c r="B125" s="96"/>
      <c r="C125" s="95"/>
      <c r="D125" s="96"/>
      <c r="E125" s="95"/>
      <c r="F125" s="96"/>
      <c r="G125" s="95"/>
    </row>
    <row r="126" spans="1:19">
      <c r="A126" s="95"/>
      <c r="B126" s="96"/>
      <c r="C126" s="95"/>
      <c r="D126" s="96"/>
      <c r="E126" s="95"/>
      <c r="F126" s="96"/>
      <c r="G126" s="95"/>
    </row>
    <row r="127" spans="1:19">
      <c r="A127" s="95"/>
      <c r="B127" s="96"/>
      <c r="C127" s="95"/>
      <c r="D127" s="96"/>
      <c r="E127" s="95"/>
      <c r="F127" s="96"/>
      <c r="G127" s="95"/>
    </row>
    <row r="128" spans="1:19">
      <c r="A128" s="95"/>
      <c r="B128" s="96"/>
      <c r="C128" s="95"/>
      <c r="D128" s="96"/>
      <c r="E128" s="95"/>
      <c r="F128" s="96"/>
      <c r="G128" s="95"/>
    </row>
    <row r="129" spans="1:7">
      <c r="A129" s="95"/>
      <c r="B129" s="96"/>
      <c r="C129" s="95"/>
      <c r="D129" s="96"/>
      <c r="E129" s="95"/>
      <c r="F129" s="96"/>
      <c r="G129" s="95"/>
    </row>
    <row r="130" spans="1:7">
      <c r="A130" s="95"/>
      <c r="B130" s="96"/>
      <c r="C130" s="95"/>
      <c r="D130" s="96"/>
      <c r="E130" s="95"/>
      <c r="F130" s="96"/>
      <c r="G130" s="95"/>
    </row>
    <row r="131" spans="1:7">
      <c r="A131" s="95"/>
      <c r="B131" s="96"/>
      <c r="C131" s="95"/>
      <c r="D131" s="96"/>
      <c r="E131" s="95"/>
      <c r="F131" s="96"/>
      <c r="G131" s="95"/>
    </row>
    <row r="132" spans="1:7">
      <c r="A132" s="95"/>
      <c r="B132" s="95"/>
      <c r="C132" s="95"/>
      <c r="D132" s="95"/>
      <c r="E132" s="95"/>
      <c r="F132" s="95"/>
      <c r="G132" s="95"/>
    </row>
    <row r="133" spans="1:7">
      <c r="A133" s="95"/>
      <c r="B133" s="96"/>
      <c r="C133" s="95"/>
      <c r="D133" s="96"/>
      <c r="E133" s="95"/>
      <c r="F133" s="96"/>
      <c r="G133" s="95"/>
    </row>
    <row r="134" spans="1:7">
      <c r="A134" s="95"/>
      <c r="B134" s="96"/>
      <c r="C134" s="95"/>
      <c r="D134" s="96"/>
      <c r="E134" s="95"/>
      <c r="F134" s="96"/>
      <c r="G134" s="95"/>
    </row>
    <row r="135" spans="1:7">
      <c r="A135" s="95"/>
      <c r="B135" s="96"/>
      <c r="C135" s="95"/>
      <c r="D135" s="96"/>
      <c r="E135" s="95"/>
      <c r="F135" s="96"/>
      <c r="G135" s="9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S135"/>
  <sheetViews>
    <sheetView workbookViewId="0"/>
  </sheetViews>
  <sheetFormatPr defaultRowHeight="10.5"/>
  <cols>
    <col min="1" max="1" width="38.5" style="90" customWidth="1"/>
    <col min="2" max="2" width="25.5" style="90" customWidth="1"/>
    <col min="3" max="3" width="33.6640625" style="90" customWidth="1"/>
    <col min="4" max="4" width="38.6640625" style="90" customWidth="1"/>
    <col min="5" max="5" width="45.6640625" style="90" customWidth="1"/>
    <col min="6" max="6" width="50" style="90" customWidth="1"/>
    <col min="7" max="7" width="43.6640625" style="90" customWidth="1"/>
    <col min="8" max="9" width="38.33203125" style="90" customWidth="1"/>
    <col min="10" max="10" width="46.1640625" style="90" customWidth="1"/>
    <col min="11" max="11" width="36.5" style="90" customWidth="1"/>
    <col min="12" max="12" width="45" style="90" customWidth="1"/>
    <col min="13" max="13" width="50.1640625" style="90" customWidth="1"/>
    <col min="14" max="15" width="44.83203125" style="90" customWidth="1"/>
    <col min="16" max="16" width="45.33203125" style="90" customWidth="1"/>
    <col min="17" max="17" width="45.1640625" style="90" customWidth="1"/>
    <col min="18" max="18" width="42.6640625" style="90" customWidth="1"/>
    <col min="19" max="19" width="48.1640625" style="90" customWidth="1"/>
    <col min="20" max="23" width="9.33203125" style="90" customWidth="1"/>
    <col min="24" max="16384" width="9.33203125" style="90"/>
  </cols>
  <sheetData>
    <row r="1" spans="1:19">
      <c r="A1" s="92"/>
      <c r="B1" s="101" t="s">
        <v>317</v>
      </c>
      <c r="C1" s="101" t="s">
        <v>318</v>
      </c>
      <c r="D1" s="101" t="s">
        <v>319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1" t="s">
        <v>320</v>
      </c>
      <c r="B2" s="101">
        <v>1688.44</v>
      </c>
      <c r="C2" s="101">
        <v>7267.03</v>
      </c>
      <c r="D2" s="101">
        <v>7267.03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1" t="s">
        <v>321</v>
      </c>
      <c r="B3" s="101">
        <v>1688.44</v>
      </c>
      <c r="C3" s="101">
        <v>7267.03</v>
      </c>
      <c r="D3" s="101">
        <v>7267.03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1" t="s">
        <v>322</v>
      </c>
      <c r="B4" s="101">
        <v>2323.5</v>
      </c>
      <c r="C4" s="101">
        <v>10000.299999999999</v>
      </c>
      <c r="D4" s="101">
        <v>10000.299999999999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1" t="s">
        <v>323</v>
      </c>
      <c r="B5" s="101">
        <v>2323.5</v>
      </c>
      <c r="C5" s="101">
        <v>10000.299999999999</v>
      </c>
      <c r="D5" s="101">
        <v>10000.299999999999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2"/>
      <c r="B7" s="101" t="s">
        <v>324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1" t="s">
        <v>325</v>
      </c>
      <c r="B8" s="101">
        <v>232.34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1" t="s">
        <v>326</v>
      </c>
      <c r="B9" s="101">
        <v>232.34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1" t="s">
        <v>327</v>
      </c>
      <c r="B10" s="101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2"/>
      <c r="B12" s="101" t="s">
        <v>328</v>
      </c>
      <c r="C12" s="101" t="s">
        <v>329</v>
      </c>
      <c r="D12" s="101" t="s">
        <v>330</v>
      </c>
      <c r="E12" s="101" t="s">
        <v>331</v>
      </c>
      <c r="F12" s="101" t="s">
        <v>332</v>
      </c>
      <c r="G12" s="101" t="s">
        <v>333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1" t="s">
        <v>72</v>
      </c>
      <c r="B13" s="101">
        <v>0</v>
      </c>
      <c r="C13" s="101">
        <v>314.77</v>
      </c>
      <c r="D13" s="101">
        <v>0</v>
      </c>
      <c r="E13" s="101">
        <v>0</v>
      </c>
      <c r="F13" s="101">
        <v>0</v>
      </c>
      <c r="G13" s="101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1" t="s">
        <v>73</v>
      </c>
      <c r="B14" s="101">
        <v>8.74</v>
      </c>
      <c r="C14" s="101">
        <v>0</v>
      </c>
      <c r="D14" s="101">
        <v>0</v>
      </c>
      <c r="E14" s="101">
        <v>0</v>
      </c>
      <c r="F14" s="101">
        <v>0</v>
      </c>
      <c r="G14" s="101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1" t="s">
        <v>81</v>
      </c>
      <c r="B15" s="101">
        <v>172.68</v>
      </c>
      <c r="C15" s="101">
        <v>0</v>
      </c>
      <c r="D15" s="101">
        <v>0</v>
      </c>
      <c r="E15" s="101">
        <v>0</v>
      </c>
      <c r="F15" s="101">
        <v>0</v>
      </c>
      <c r="G15" s="101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1" t="s">
        <v>82</v>
      </c>
      <c r="B16" s="101">
        <v>17.89</v>
      </c>
      <c r="C16" s="101">
        <v>0</v>
      </c>
      <c r="D16" s="101">
        <v>0</v>
      </c>
      <c r="E16" s="101">
        <v>0</v>
      </c>
      <c r="F16" s="101">
        <v>0</v>
      </c>
      <c r="G16" s="101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1" t="s">
        <v>83</v>
      </c>
      <c r="B17" s="101">
        <v>409.36</v>
      </c>
      <c r="C17" s="101">
        <v>563.91</v>
      </c>
      <c r="D17" s="101">
        <v>0</v>
      </c>
      <c r="E17" s="101">
        <v>0</v>
      </c>
      <c r="F17" s="101">
        <v>0</v>
      </c>
      <c r="G17" s="101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1" t="s">
        <v>84</v>
      </c>
      <c r="B18" s="101">
        <v>0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1" t="s">
        <v>85</v>
      </c>
      <c r="B19" s="101">
        <v>70.98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1" t="s">
        <v>86</v>
      </c>
      <c r="B20" s="101">
        <v>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1" t="s">
        <v>87</v>
      </c>
      <c r="B21" s="101">
        <v>0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1" t="s">
        <v>88</v>
      </c>
      <c r="B22" s="101">
        <v>0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1" t="s">
        <v>67</v>
      </c>
      <c r="B23" s="101">
        <v>0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1" t="s">
        <v>89</v>
      </c>
      <c r="B24" s="101">
        <v>0</v>
      </c>
      <c r="C24" s="101">
        <v>71.73</v>
      </c>
      <c r="D24" s="101">
        <v>0</v>
      </c>
      <c r="E24" s="101">
        <v>0</v>
      </c>
      <c r="F24" s="101">
        <v>0</v>
      </c>
      <c r="G24" s="101">
        <v>414.19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1" t="s">
        <v>90</v>
      </c>
      <c r="B25" s="101">
        <v>58.38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1" t="s">
        <v>91</v>
      </c>
      <c r="B26" s="101">
        <v>0</v>
      </c>
      <c r="C26" s="101">
        <v>0</v>
      </c>
      <c r="D26" s="101">
        <v>0</v>
      </c>
      <c r="E26" s="101">
        <v>0</v>
      </c>
      <c r="F26" s="101">
        <v>0</v>
      </c>
      <c r="G26" s="101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1"/>
      <c r="B27" s="101"/>
      <c r="C27" s="101"/>
      <c r="D27" s="101"/>
      <c r="E27" s="101"/>
      <c r="F27" s="101"/>
      <c r="G27" s="101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1" t="s">
        <v>92</v>
      </c>
      <c r="B28" s="101">
        <v>738.03</v>
      </c>
      <c r="C28" s="101">
        <v>950.41</v>
      </c>
      <c r="D28" s="101">
        <v>0</v>
      </c>
      <c r="E28" s="101">
        <v>0</v>
      </c>
      <c r="F28" s="101">
        <v>0</v>
      </c>
      <c r="G28" s="101">
        <v>414.19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2"/>
      <c r="B30" s="101" t="s">
        <v>324</v>
      </c>
      <c r="C30" s="101" t="s">
        <v>3</v>
      </c>
      <c r="D30" s="101" t="s">
        <v>334</v>
      </c>
      <c r="E30" s="101" t="s">
        <v>335</v>
      </c>
      <c r="F30" s="101" t="s">
        <v>336</v>
      </c>
      <c r="G30" s="101" t="s">
        <v>337</v>
      </c>
      <c r="H30" s="101" t="s">
        <v>338</v>
      </c>
      <c r="I30" s="101" t="s">
        <v>339</v>
      </c>
      <c r="J30" s="101" t="s">
        <v>340</v>
      </c>
      <c r="K30"/>
      <c r="L30"/>
      <c r="M30"/>
      <c r="N30"/>
      <c r="O30"/>
      <c r="P30"/>
      <c r="Q30"/>
      <c r="R30"/>
      <c r="S30"/>
    </row>
    <row r="31" spans="1:19">
      <c r="A31" s="101" t="s">
        <v>341</v>
      </c>
      <c r="B31" s="101">
        <v>116.17</v>
      </c>
      <c r="C31" s="101" t="s">
        <v>4</v>
      </c>
      <c r="D31" s="101">
        <v>354.18</v>
      </c>
      <c r="E31" s="101">
        <v>1</v>
      </c>
      <c r="F31" s="101">
        <v>92.94</v>
      </c>
      <c r="G31" s="101">
        <v>26.02</v>
      </c>
      <c r="H31" s="101">
        <v>39.81</v>
      </c>
      <c r="I31" s="101">
        <v>1.39</v>
      </c>
      <c r="J31" s="101">
        <v>129.11949999999999</v>
      </c>
      <c r="K31"/>
      <c r="L31"/>
      <c r="M31"/>
      <c r="N31"/>
      <c r="O31"/>
      <c r="P31"/>
      <c r="Q31"/>
      <c r="R31"/>
      <c r="S31"/>
    </row>
    <row r="32" spans="1:19">
      <c r="A32" s="101" t="s">
        <v>342</v>
      </c>
      <c r="B32" s="101">
        <v>116.17</v>
      </c>
      <c r="C32" s="101" t="s">
        <v>4</v>
      </c>
      <c r="D32" s="101">
        <v>354.18</v>
      </c>
      <c r="E32" s="101">
        <v>1</v>
      </c>
      <c r="F32" s="101">
        <v>92.94</v>
      </c>
      <c r="G32" s="101">
        <v>0</v>
      </c>
      <c r="H32" s="101">
        <v>24.1</v>
      </c>
      <c r="I32" s="101">
        <v>18.59</v>
      </c>
      <c r="J32" s="101">
        <v>1597.9138</v>
      </c>
      <c r="K32"/>
      <c r="L32"/>
      <c r="M32"/>
      <c r="N32"/>
      <c r="O32"/>
      <c r="P32"/>
      <c r="Q32"/>
      <c r="R32"/>
      <c r="S32"/>
    </row>
    <row r="33" spans="1:19">
      <c r="A33" s="101" t="s">
        <v>220</v>
      </c>
      <c r="B33" s="101">
        <v>232.34</v>
      </c>
      <c r="C33" s="101"/>
      <c r="D33" s="101">
        <v>708.37</v>
      </c>
      <c r="E33" s="101"/>
      <c r="F33" s="101">
        <v>185.89</v>
      </c>
      <c r="G33" s="101">
        <v>26.02</v>
      </c>
      <c r="H33" s="101">
        <v>31.954999999999998</v>
      </c>
      <c r="I33" s="101">
        <v>2.59</v>
      </c>
      <c r="J33" s="101">
        <v>863.51660000000004</v>
      </c>
      <c r="K33"/>
      <c r="L33"/>
      <c r="M33"/>
      <c r="N33"/>
      <c r="O33"/>
      <c r="P33"/>
      <c r="Q33"/>
      <c r="R33"/>
      <c r="S33"/>
    </row>
    <row r="34" spans="1:19">
      <c r="A34" s="101" t="s">
        <v>343</v>
      </c>
      <c r="B34" s="101">
        <v>232.34</v>
      </c>
      <c r="C34" s="101"/>
      <c r="D34" s="101">
        <v>708.37</v>
      </c>
      <c r="E34" s="101"/>
      <c r="F34" s="101">
        <v>185.89</v>
      </c>
      <c r="G34" s="101">
        <v>26.02</v>
      </c>
      <c r="H34" s="101">
        <v>31.954999999999998</v>
      </c>
      <c r="I34" s="101">
        <v>2.59</v>
      </c>
      <c r="J34" s="101">
        <v>863.51660000000004</v>
      </c>
      <c r="K34"/>
      <c r="L34"/>
      <c r="M34"/>
      <c r="N34"/>
      <c r="O34"/>
      <c r="P34"/>
      <c r="Q34"/>
      <c r="R34"/>
      <c r="S34"/>
    </row>
    <row r="35" spans="1:19">
      <c r="A35" s="101" t="s">
        <v>344</v>
      </c>
      <c r="B35" s="101">
        <v>0</v>
      </c>
      <c r="C35" s="101"/>
      <c r="D35" s="101">
        <v>0</v>
      </c>
      <c r="E35" s="101"/>
      <c r="F35" s="101">
        <v>0</v>
      </c>
      <c r="G35" s="101">
        <v>0</v>
      </c>
      <c r="H35" s="101"/>
      <c r="I35" s="101"/>
      <c r="J35" s="101"/>
      <c r="K35"/>
      <c r="L35"/>
      <c r="M35"/>
      <c r="N35"/>
      <c r="O35"/>
      <c r="P35"/>
      <c r="Q35"/>
      <c r="R35"/>
      <c r="S35"/>
    </row>
    <row r="36" spans="1:19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1:19">
      <c r="A37" s="92"/>
      <c r="B37" s="101" t="s">
        <v>51</v>
      </c>
      <c r="C37" s="101" t="s">
        <v>345</v>
      </c>
      <c r="D37" s="101" t="s">
        <v>346</v>
      </c>
      <c r="E37" s="101" t="s">
        <v>347</v>
      </c>
      <c r="F37" s="101" t="s">
        <v>348</v>
      </c>
      <c r="G37" s="101" t="s">
        <v>349</v>
      </c>
      <c r="H37" s="101" t="s">
        <v>350</v>
      </c>
      <c r="I37" s="101" t="s">
        <v>351</v>
      </c>
      <c r="J37"/>
      <c r="K37"/>
      <c r="L37"/>
      <c r="M37"/>
      <c r="N37"/>
      <c r="O37"/>
      <c r="P37"/>
      <c r="Q37"/>
      <c r="R37"/>
      <c r="S37"/>
    </row>
    <row r="38" spans="1:19">
      <c r="A38" s="101" t="s">
        <v>352</v>
      </c>
      <c r="B38" s="101" t="s">
        <v>436</v>
      </c>
      <c r="C38" s="101">
        <v>0.08</v>
      </c>
      <c r="D38" s="101">
        <v>0.99399999999999999</v>
      </c>
      <c r="E38" s="101">
        <v>1.167</v>
      </c>
      <c r="F38" s="101">
        <v>23.24</v>
      </c>
      <c r="G38" s="101">
        <v>90</v>
      </c>
      <c r="H38" s="101">
        <v>90</v>
      </c>
      <c r="I38" s="101" t="s">
        <v>353</v>
      </c>
      <c r="J38"/>
      <c r="K38"/>
      <c r="L38"/>
      <c r="M38"/>
      <c r="N38"/>
      <c r="O38"/>
      <c r="P38"/>
      <c r="Q38"/>
      <c r="R38"/>
      <c r="S38"/>
    </row>
    <row r="39" spans="1:19">
      <c r="A39" s="101" t="s">
        <v>354</v>
      </c>
      <c r="B39" s="101" t="s">
        <v>436</v>
      </c>
      <c r="C39" s="101">
        <v>0.08</v>
      </c>
      <c r="D39" s="101">
        <v>0.99399999999999999</v>
      </c>
      <c r="E39" s="101">
        <v>1.167</v>
      </c>
      <c r="F39" s="101">
        <v>46.47</v>
      </c>
      <c r="G39" s="101">
        <v>180</v>
      </c>
      <c r="H39" s="101">
        <v>90</v>
      </c>
      <c r="I39" s="101" t="s">
        <v>355</v>
      </c>
      <c r="J39"/>
      <c r="K39"/>
      <c r="L39"/>
      <c r="M39"/>
      <c r="N39"/>
      <c r="O39"/>
      <c r="P39"/>
      <c r="Q39"/>
      <c r="R39"/>
      <c r="S39"/>
    </row>
    <row r="40" spans="1:19">
      <c r="A40" s="101" t="s">
        <v>356</v>
      </c>
      <c r="B40" s="101" t="s">
        <v>436</v>
      </c>
      <c r="C40" s="101">
        <v>0.08</v>
      </c>
      <c r="D40" s="101">
        <v>0.99399999999999999</v>
      </c>
      <c r="E40" s="101">
        <v>1.167</v>
      </c>
      <c r="F40" s="101">
        <v>23.24</v>
      </c>
      <c r="G40" s="101">
        <v>270</v>
      </c>
      <c r="H40" s="101">
        <v>90</v>
      </c>
      <c r="I40" s="101" t="s">
        <v>357</v>
      </c>
      <c r="J40"/>
      <c r="K40"/>
      <c r="L40"/>
      <c r="M40"/>
      <c r="N40"/>
      <c r="O40"/>
      <c r="P40"/>
      <c r="Q40"/>
      <c r="R40"/>
      <c r="S40"/>
    </row>
    <row r="41" spans="1:19">
      <c r="A41" s="101" t="s">
        <v>358</v>
      </c>
      <c r="B41" s="101" t="s">
        <v>359</v>
      </c>
      <c r="C41" s="101">
        <v>0.3</v>
      </c>
      <c r="D41" s="101">
        <v>3.12</v>
      </c>
      <c r="E41" s="101">
        <v>12.904</v>
      </c>
      <c r="F41" s="101">
        <v>116.17</v>
      </c>
      <c r="G41" s="101">
        <v>0</v>
      </c>
      <c r="H41" s="101">
        <v>180</v>
      </c>
      <c r="I41" s="101"/>
      <c r="J41"/>
      <c r="K41"/>
      <c r="L41"/>
      <c r="M41"/>
      <c r="N41"/>
      <c r="O41"/>
      <c r="P41"/>
      <c r="Q41"/>
      <c r="R41"/>
      <c r="S41"/>
    </row>
    <row r="42" spans="1:19">
      <c r="A42" s="101" t="s">
        <v>437</v>
      </c>
      <c r="B42" s="101" t="s">
        <v>438</v>
      </c>
      <c r="C42" s="101">
        <v>0.3</v>
      </c>
      <c r="D42" s="101">
        <v>0.48299999999999998</v>
      </c>
      <c r="E42" s="101">
        <v>0.53200000000000003</v>
      </c>
      <c r="F42" s="101">
        <v>116.17</v>
      </c>
      <c r="G42" s="101">
        <v>180</v>
      </c>
      <c r="H42" s="101">
        <v>0</v>
      </c>
      <c r="I42" s="101"/>
      <c r="J42"/>
      <c r="K42"/>
      <c r="L42"/>
      <c r="M42"/>
      <c r="N42"/>
      <c r="O42"/>
      <c r="P42"/>
      <c r="Q42"/>
      <c r="R42"/>
      <c r="S42"/>
    </row>
    <row r="43" spans="1:19">
      <c r="A43" s="101" t="s">
        <v>360</v>
      </c>
      <c r="B43" s="101" t="s">
        <v>436</v>
      </c>
      <c r="C43" s="101">
        <v>0.08</v>
      </c>
      <c r="D43" s="101">
        <v>0.99399999999999999</v>
      </c>
      <c r="E43" s="101">
        <v>1.167</v>
      </c>
      <c r="F43" s="101">
        <v>23.24</v>
      </c>
      <c r="G43" s="101">
        <v>90</v>
      </c>
      <c r="H43" s="101">
        <v>90</v>
      </c>
      <c r="I43" s="101" t="s">
        <v>353</v>
      </c>
      <c r="J43"/>
      <c r="K43"/>
      <c r="L43"/>
      <c r="M43"/>
      <c r="N43"/>
      <c r="O43"/>
      <c r="P43"/>
      <c r="Q43"/>
      <c r="R43"/>
      <c r="S43"/>
    </row>
    <row r="44" spans="1:19">
      <c r="A44" s="101" t="s">
        <v>361</v>
      </c>
      <c r="B44" s="101" t="s">
        <v>436</v>
      </c>
      <c r="C44" s="101">
        <v>0.08</v>
      </c>
      <c r="D44" s="101">
        <v>0.99399999999999999</v>
      </c>
      <c r="E44" s="101">
        <v>1.167</v>
      </c>
      <c r="F44" s="101">
        <v>46.47</v>
      </c>
      <c r="G44" s="101">
        <v>0</v>
      </c>
      <c r="H44" s="101">
        <v>90</v>
      </c>
      <c r="I44" s="101" t="s">
        <v>362</v>
      </c>
      <c r="J44"/>
      <c r="K44"/>
      <c r="L44"/>
      <c r="M44"/>
      <c r="N44"/>
      <c r="O44"/>
      <c r="P44"/>
      <c r="Q44"/>
      <c r="R44"/>
      <c r="S44"/>
    </row>
    <row r="45" spans="1:19">
      <c r="A45" s="101" t="s">
        <v>363</v>
      </c>
      <c r="B45" s="101" t="s">
        <v>436</v>
      </c>
      <c r="C45" s="101">
        <v>0.08</v>
      </c>
      <c r="D45" s="101">
        <v>0.99399999999999999</v>
      </c>
      <c r="E45" s="101">
        <v>1.167</v>
      </c>
      <c r="F45" s="101">
        <v>23.24</v>
      </c>
      <c r="G45" s="101">
        <v>270</v>
      </c>
      <c r="H45" s="101">
        <v>90</v>
      </c>
      <c r="I45" s="101" t="s">
        <v>357</v>
      </c>
      <c r="J45"/>
      <c r="K45"/>
      <c r="L45"/>
      <c r="M45"/>
      <c r="N45"/>
      <c r="O45"/>
      <c r="P45"/>
      <c r="Q45"/>
      <c r="R45"/>
      <c r="S45"/>
    </row>
    <row r="46" spans="1:19">
      <c r="A46" s="101" t="s">
        <v>364</v>
      </c>
      <c r="B46" s="101" t="s">
        <v>359</v>
      </c>
      <c r="C46" s="101">
        <v>0.3</v>
      </c>
      <c r="D46" s="101">
        <v>3.12</v>
      </c>
      <c r="E46" s="101">
        <v>12.904</v>
      </c>
      <c r="F46" s="101">
        <v>116.17</v>
      </c>
      <c r="G46" s="101">
        <v>0</v>
      </c>
      <c r="H46" s="101">
        <v>180</v>
      </c>
      <c r="I46" s="101"/>
      <c r="J46"/>
      <c r="K46"/>
      <c r="L46"/>
      <c r="M46"/>
      <c r="N46"/>
      <c r="O46"/>
      <c r="P46"/>
      <c r="Q46"/>
      <c r="R46"/>
      <c r="S46"/>
    </row>
    <row r="47" spans="1:19">
      <c r="A47" s="101" t="s">
        <v>439</v>
      </c>
      <c r="B47" s="101" t="s">
        <v>438</v>
      </c>
      <c r="C47" s="101">
        <v>0.3</v>
      </c>
      <c r="D47" s="101">
        <v>0.48299999999999998</v>
      </c>
      <c r="E47" s="101">
        <v>0.53200000000000003</v>
      </c>
      <c r="F47" s="101">
        <v>116.17</v>
      </c>
      <c r="G47" s="101">
        <v>180</v>
      </c>
      <c r="H47" s="101">
        <v>0</v>
      </c>
      <c r="I47" s="101"/>
      <c r="J47"/>
      <c r="K47"/>
      <c r="L47"/>
      <c r="M47"/>
      <c r="N47"/>
      <c r="O47"/>
      <c r="P47"/>
      <c r="Q47"/>
      <c r="R47"/>
      <c r="S47"/>
    </row>
    <row r="48" spans="1:19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19">
      <c r="A49" s="92"/>
      <c r="B49" s="101" t="s">
        <v>51</v>
      </c>
      <c r="C49" s="101" t="s">
        <v>365</v>
      </c>
      <c r="D49" s="101" t="s">
        <v>366</v>
      </c>
      <c r="E49" s="101" t="s">
        <v>367</v>
      </c>
      <c r="F49" s="101" t="s">
        <v>45</v>
      </c>
      <c r="G49" s="101" t="s">
        <v>368</v>
      </c>
      <c r="H49" s="101" t="s">
        <v>369</v>
      </c>
      <c r="I49" s="101" t="s">
        <v>370</v>
      </c>
      <c r="J49" s="101" t="s">
        <v>349</v>
      </c>
      <c r="K49" s="101" t="s">
        <v>351</v>
      </c>
      <c r="L49"/>
      <c r="M49"/>
      <c r="N49"/>
      <c r="O49"/>
      <c r="P49"/>
      <c r="Q49"/>
      <c r="R49"/>
      <c r="S49"/>
    </row>
    <row r="50" spans="1:19">
      <c r="A50" s="101" t="s">
        <v>371</v>
      </c>
      <c r="B50" s="101" t="s">
        <v>648</v>
      </c>
      <c r="C50" s="101">
        <v>6.51</v>
      </c>
      <c r="D50" s="101">
        <v>6.51</v>
      </c>
      <c r="E50" s="101">
        <v>5.835</v>
      </c>
      <c r="F50" s="101">
        <v>0.54</v>
      </c>
      <c r="G50" s="101">
        <v>0.38400000000000001</v>
      </c>
      <c r="H50" s="101" t="s">
        <v>66</v>
      </c>
      <c r="I50" s="101" t="s">
        <v>352</v>
      </c>
      <c r="J50" s="101">
        <v>90</v>
      </c>
      <c r="K50" s="101" t="s">
        <v>353</v>
      </c>
      <c r="L50"/>
      <c r="M50"/>
      <c r="N50"/>
      <c r="O50"/>
      <c r="P50"/>
      <c r="Q50"/>
      <c r="R50"/>
      <c r="S50"/>
    </row>
    <row r="51" spans="1:19">
      <c r="A51" s="101" t="s">
        <v>372</v>
      </c>
      <c r="B51" s="101" t="s">
        <v>648</v>
      </c>
      <c r="C51" s="101">
        <v>13.01</v>
      </c>
      <c r="D51" s="101">
        <v>13.01</v>
      </c>
      <c r="E51" s="101">
        <v>5.835</v>
      </c>
      <c r="F51" s="101">
        <v>0.54</v>
      </c>
      <c r="G51" s="101">
        <v>0.38400000000000001</v>
      </c>
      <c r="H51" s="101" t="s">
        <v>66</v>
      </c>
      <c r="I51" s="101" t="s">
        <v>354</v>
      </c>
      <c r="J51" s="101">
        <v>180</v>
      </c>
      <c r="K51" s="101" t="s">
        <v>355</v>
      </c>
      <c r="L51"/>
      <c r="M51"/>
      <c r="N51"/>
      <c r="O51"/>
      <c r="P51"/>
      <c r="Q51"/>
      <c r="R51"/>
      <c r="S51"/>
    </row>
    <row r="52" spans="1:19">
      <c r="A52" s="101" t="s">
        <v>373</v>
      </c>
      <c r="B52" s="101" t="s">
        <v>648</v>
      </c>
      <c r="C52" s="101">
        <v>6.51</v>
      </c>
      <c r="D52" s="101">
        <v>6.51</v>
      </c>
      <c r="E52" s="101">
        <v>5.835</v>
      </c>
      <c r="F52" s="101">
        <v>0.54</v>
      </c>
      <c r="G52" s="101">
        <v>0.38400000000000001</v>
      </c>
      <c r="H52" s="101" t="s">
        <v>66</v>
      </c>
      <c r="I52" s="101" t="s">
        <v>356</v>
      </c>
      <c r="J52" s="101">
        <v>270</v>
      </c>
      <c r="K52" s="101" t="s">
        <v>357</v>
      </c>
      <c r="L52"/>
      <c r="M52"/>
      <c r="N52"/>
      <c r="O52"/>
      <c r="P52"/>
      <c r="Q52"/>
      <c r="R52"/>
      <c r="S52"/>
    </row>
    <row r="53" spans="1:19">
      <c r="A53" s="101" t="s">
        <v>374</v>
      </c>
      <c r="B53" s="101"/>
      <c r="C53" s="101"/>
      <c r="D53" s="101">
        <v>26.02</v>
      </c>
      <c r="E53" s="101">
        <v>5.83</v>
      </c>
      <c r="F53" s="101">
        <v>0.54</v>
      </c>
      <c r="G53" s="101">
        <v>0.38400000000000001</v>
      </c>
      <c r="H53" s="101"/>
      <c r="I53" s="101"/>
      <c r="J53" s="101"/>
      <c r="K53" s="101"/>
      <c r="L53"/>
      <c r="M53"/>
      <c r="N53"/>
      <c r="O53"/>
      <c r="P53"/>
      <c r="Q53"/>
      <c r="R53"/>
      <c r="S53"/>
    </row>
    <row r="54" spans="1:19">
      <c r="A54" s="101" t="s">
        <v>375</v>
      </c>
      <c r="B54" s="101"/>
      <c r="C54" s="101"/>
      <c r="D54" s="101">
        <v>0</v>
      </c>
      <c r="E54" s="101" t="s">
        <v>376</v>
      </c>
      <c r="F54" s="101" t="s">
        <v>376</v>
      </c>
      <c r="G54" s="101" t="s">
        <v>376</v>
      </c>
      <c r="H54" s="101"/>
      <c r="I54" s="101"/>
      <c r="J54" s="101"/>
      <c r="K54" s="101"/>
      <c r="L54"/>
      <c r="M54"/>
      <c r="N54"/>
      <c r="O54"/>
      <c r="P54"/>
      <c r="Q54"/>
      <c r="R54"/>
      <c r="S54"/>
    </row>
    <row r="55" spans="1:19">
      <c r="A55" s="101" t="s">
        <v>377</v>
      </c>
      <c r="B55" s="101"/>
      <c r="C55" s="101"/>
      <c r="D55" s="101">
        <v>26.02</v>
      </c>
      <c r="E55" s="101">
        <v>5.83</v>
      </c>
      <c r="F55" s="101">
        <v>0.54</v>
      </c>
      <c r="G55" s="101">
        <v>0.38400000000000001</v>
      </c>
      <c r="H55" s="101"/>
      <c r="I55" s="101"/>
      <c r="J55" s="101"/>
      <c r="K55" s="101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92"/>
      <c r="B57" s="101" t="s">
        <v>119</v>
      </c>
      <c r="C57" s="101" t="s">
        <v>378</v>
      </c>
      <c r="D57" s="101" t="s">
        <v>379</v>
      </c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101" t="s">
        <v>35</v>
      </c>
      <c r="B58" s="101"/>
      <c r="C58" s="101"/>
      <c r="D58" s="101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2"/>
      <c r="B60" s="101" t="s">
        <v>119</v>
      </c>
      <c r="C60" s="101" t="s">
        <v>380</v>
      </c>
      <c r="D60" s="101" t="s">
        <v>381</v>
      </c>
      <c r="E60" s="101" t="s">
        <v>382</v>
      </c>
      <c r="F60" s="101" t="s">
        <v>383</v>
      </c>
      <c r="G60" s="101" t="s">
        <v>379</v>
      </c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101" t="s">
        <v>384</v>
      </c>
      <c r="B61" s="101" t="s">
        <v>385</v>
      </c>
      <c r="C61" s="101">
        <v>32109.13</v>
      </c>
      <c r="D61" s="101">
        <v>23544.61</v>
      </c>
      <c r="E61" s="101">
        <v>8564.51</v>
      </c>
      <c r="F61" s="101">
        <v>0.73</v>
      </c>
      <c r="G61" s="101">
        <v>3.43</v>
      </c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101" t="s">
        <v>386</v>
      </c>
      <c r="B62" s="101" t="s">
        <v>385</v>
      </c>
      <c r="C62" s="101">
        <v>16043.65</v>
      </c>
      <c r="D62" s="101">
        <v>11311.75</v>
      </c>
      <c r="E62" s="101">
        <v>4731.8999999999996</v>
      </c>
      <c r="F62" s="101">
        <v>0.71</v>
      </c>
      <c r="G62" s="101">
        <v>3.39</v>
      </c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92"/>
      <c r="B64" s="101" t="s">
        <v>119</v>
      </c>
      <c r="C64" s="101" t="s">
        <v>380</v>
      </c>
      <c r="D64" s="101" t="s">
        <v>379</v>
      </c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101" t="s">
        <v>387</v>
      </c>
      <c r="B65" s="101" t="s">
        <v>388</v>
      </c>
      <c r="C65" s="101">
        <v>61576.28</v>
      </c>
      <c r="D65" s="101">
        <v>0.78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 s="101" t="s">
        <v>389</v>
      </c>
      <c r="B66" s="101" t="s">
        <v>388</v>
      </c>
      <c r="C66" s="101">
        <v>38346.94</v>
      </c>
      <c r="D66" s="101">
        <v>0.78</v>
      </c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2"/>
      <c r="B68" s="101" t="s">
        <v>119</v>
      </c>
      <c r="C68" s="101" t="s">
        <v>390</v>
      </c>
      <c r="D68" s="101" t="s">
        <v>391</v>
      </c>
      <c r="E68" s="101" t="s">
        <v>392</v>
      </c>
      <c r="F68" s="101" t="s">
        <v>393</v>
      </c>
      <c r="G68" s="101" t="s">
        <v>394</v>
      </c>
      <c r="H68" s="101" t="s">
        <v>395</v>
      </c>
      <c r="I68"/>
      <c r="J68"/>
      <c r="K68"/>
      <c r="L68"/>
      <c r="M68"/>
      <c r="N68"/>
      <c r="O68"/>
      <c r="P68"/>
      <c r="Q68"/>
      <c r="R68"/>
      <c r="S68"/>
    </row>
    <row r="69" spans="1:19">
      <c r="A69" s="101" t="s">
        <v>396</v>
      </c>
      <c r="B69" s="101" t="s">
        <v>397</v>
      </c>
      <c r="C69" s="101">
        <v>1</v>
      </c>
      <c r="D69" s="101">
        <v>0</v>
      </c>
      <c r="E69" s="101">
        <v>0.83</v>
      </c>
      <c r="F69" s="101">
        <v>0</v>
      </c>
      <c r="G69" s="101">
        <v>1</v>
      </c>
      <c r="H69" s="101" t="s">
        <v>398</v>
      </c>
      <c r="I69"/>
      <c r="J69"/>
      <c r="K69"/>
      <c r="L69"/>
      <c r="M69"/>
      <c r="N69"/>
      <c r="O69"/>
      <c r="P69"/>
      <c r="Q69"/>
      <c r="R69"/>
      <c r="S69"/>
    </row>
    <row r="70" spans="1:19">
      <c r="A70" s="101" t="s">
        <v>399</v>
      </c>
      <c r="B70" s="101" t="s">
        <v>397</v>
      </c>
      <c r="C70" s="101">
        <v>1</v>
      </c>
      <c r="D70" s="101">
        <v>0</v>
      </c>
      <c r="E70" s="101">
        <v>0.72</v>
      </c>
      <c r="F70" s="101">
        <v>0</v>
      </c>
      <c r="G70" s="101">
        <v>1</v>
      </c>
      <c r="H70" s="101" t="s">
        <v>398</v>
      </c>
      <c r="I70"/>
      <c r="J70"/>
      <c r="K70"/>
      <c r="L70"/>
      <c r="M70"/>
      <c r="N70"/>
      <c r="O70"/>
      <c r="P70"/>
      <c r="Q70"/>
      <c r="R70"/>
      <c r="S70"/>
    </row>
    <row r="71" spans="1:19">
      <c r="A71" s="101" t="s">
        <v>400</v>
      </c>
      <c r="B71" s="101" t="s">
        <v>401</v>
      </c>
      <c r="C71" s="101">
        <v>0.55000000000000004</v>
      </c>
      <c r="D71" s="101">
        <v>622</v>
      </c>
      <c r="E71" s="101">
        <v>1.59</v>
      </c>
      <c r="F71" s="101">
        <v>1816.72</v>
      </c>
      <c r="G71" s="101">
        <v>1</v>
      </c>
      <c r="H71" s="101" t="s">
        <v>402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101" t="s">
        <v>403</v>
      </c>
      <c r="B72" s="101" t="s">
        <v>401</v>
      </c>
      <c r="C72" s="101">
        <v>0.54</v>
      </c>
      <c r="D72" s="101">
        <v>622</v>
      </c>
      <c r="E72" s="101">
        <v>0.72</v>
      </c>
      <c r="F72" s="101">
        <v>838</v>
      </c>
      <c r="G72" s="101">
        <v>1</v>
      </c>
      <c r="H72" s="101" t="s">
        <v>402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2"/>
      <c r="B74" s="101" t="s">
        <v>119</v>
      </c>
      <c r="C74" s="101" t="s">
        <v>404</v>
      </c>
      <c r="D74" s="101" t="s">
        <v>405</v>
      </c>
      <c r="E74" s="101" t="s">
        <v>406</v>
      </c>
      <c r="F74" s="101" t="s">
        <v>407</v>
      </c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101" t="s">
        <v>408</v>
      </c>
      <c r="B75" s="101" t="s">
        <v>409</v>
      </c>
      <c r="C75" s="101" t="s">
        <v>410</v>
      </c>
      <c r="D75" s="101">
        <v>0.1</v>
      </c>
      <c r="E75" s="101">
        <v>0</v>
      </c>
      <c r="F75" s="101">
        <v>1</v>
      </c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2"/>
      <c r="B77" s="101" t="s">
        <v>119</v>
      </c>
      <c r="C77" s="101" t="s">
        <v>411</v>
      </c>
      <c r="D77" s="101" t="s">
        <v>412</v>
      </c>
      <c r="E77" s="101" t="s">
        <v>413</v>
      </c>
      <c r="F77" s="101" t="s">
        <v>414</v>
      </c>
      <c r="G77" s="101" t="s">
        <v>415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101" t="s">
        <v>416</v>
      </c>
      <c r="B78" s="101" t="s">
        <v>417</v>
      </c>
      <c r="C78" s="101">
        <v>0.2</v>
      </c>
      <c r="D78" s="101">
        <v>845000</v>
      </c>
      <c r="E78" s="101">
        <v>0.8</v>
      </c>
      <c r="F78" s="101">
        <v>3.43</v>
      </c>
      <c r="G78" s="101">
        <v>0.57999999999999996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2"/>
      <c r="B80" s="101" t="s">
        <v>442</v>
      </c>
      <c r="C80" s="101" t="s">
        <v>443</v>
      </c>
      <c r="D80" s="101" t="s">
        <v>444</v>
      </c>
      <c r="E80" s="101" t="s">
        <v>445</v>
      </c>
      <c r="F80" s="101" t="s">
        <v>446</v>
      </c>
      <c r="G80" s="101" t="s">
        <v>447</v>
      </c>
      <c r="H80" s="101" t="s">
        <v>448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101" t="s">
        <v>418</v>
      </c>
      <c r="B81" s="101">
        <v>9087.4454000000005</v>
      </c>
      <c r="C81" s="101">
        <v>10.341799999999999</v>
      </c>
      <c r="D81" s="101">
        <v>13.401199999999999</v>
      </c>
      <c r="E81" s="101">
        <v>0</v>
      </c>
      <c r="F81" s="101">
        <v>1E-4</v>
      </c>
      <c r="G81" s="101">
        <v>176728.6727</v>
      </c>
      <c r="H81" s="101">
        <v>3369.3344000000002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101" t="s">
        <v>419</v>
      </c>
      <c r="B82" s="101">
        <v>7375.7470000000003</v>
      </c>
      <c r="C82" s="101">
        <v>8.5765999999999991</v>
      </c>
      <c r="D82" s="101">
        <v>12.043900000000001</v>
      </c>
      <c r="E82" s="101">
        <v>0</v>
      </c>
      <c r="F82" s="101">
        <v>1E-4</v>
      </c>
      <c r="G82" s="101">
        <v>158883.06599999999</v>
      </c>
      <c r="H82" s="101">
        <v>2754.2656999999999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 s="101" t="s">
        <v>420</v>
      </c>
      <c r="B83" s="101">
        <v>8051.8445000000002</v>
      </c>
      <c r="C83" s="101">
        <v>9.3886000000000003</v>
      </c>
      <c r="D83" s="101">
        <v>13.3126</v>
      </c>
      <c r="E83" s="101">
        <v>0</v>
      </c>
      <c r="F83" s="101">
        <v>1E-4</v>
      </c>
      <c r="G83" s="101">
        <v>175626.3394</v>
      </c>
      <c r="H83" s="101">
        <v>3009.4976000000001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101" t="s">
        <v>421</v>
      </c>
      <c r="B84" s="101">
        <v>6905.9463999999998</v>
      </c>
      <c r="C84" s="101">
        <v>8.2735000000000003</v>
      </c>
      <c r="D84" s="101">
        <v>12.829599999999999</v>
      </c>
      <c r="E84" s="101">
        <v>0</v>
      </c>
      <c r="F84" s="101">
        <v>1E-4</v>
      </c>
      <c r="G84" s="101">
        <v>169312.13680000001</v>
      </c>
      <c r="H84" s="101">
        <v>2604.8789000000002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101" t="s">
        <v>277</v>
      </c>
      <c r="B85" s="101">
        <v>6367.3140999999996</v>
      </c>
      <c r="C85" s="101">
        <v>7.8672000000000004</v>
      </c>
      <c r="D85" s="101">
        <v>13.355</v>
      </c>
      <c r="E85" s="101">
        <v>0</v>
      </c>
      <c r="F85" s="101">
        <v>1E-4</v>
      </c>
      <c r="G85" s="101">
        <v>176302.82370000001</v>
      </c>
      <c r="H85" s="101">
        <v>2427.3099000000002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101" t="s">
        <v>422</v>
      </c>
      <c r="B86" s="101">
        <v>5870.5491000000002</v>
      </c>
      <c r="C86" s="101">
        <v>7.3662999999999998</v>
      </c>
      <c r="D86" s="101">
        <v>13.0336</v>
      </c>
      <c r="E86" s="101">
        <v>0</v>
      </c>
      <c r="F86" s="101">
        <v>1E-4</v>
      </c>
      <c r="G86" s="101">
        <v>172082.7789</v>
      </c>
      <c r="H86" s="101">
        <v>2250.0218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101" t="s">
        <v>423</v>
      </c>
      <c r="B87" s="101">
        <v>5963.3669</v>
      </c>
      <c r="C87" s="101">
        <v>7.58</v>
      </c>
      <c r="D87" s="101">
        <v>13.860300000000001</v>
      </c>
      <c r="E87" s="101">
        <v>0</v>
      </c>
      <c r="F87" s="101">
        <v>1E-4</v>
      </c>
      <c r="G87" s="101">
        <v>183016.50020000001</v>
      </c>
      <c r="H87" s="101">
        <v>2296.0066000000002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101" t="s">
        <v>424</v>
      </c>
      <c r="B88" s="101">
        <v>5940.9566999999997</v>
      </c>
      <c r="C88" s="101">
        <v>7.5617999999999999</v>
      </c>
      <c r="D88" s="101">
        <v>13.874000000000001</v>
      </c>
      <c r="E88" s="101">
        <v>0</v>
      </c>
      <c r="F88" s="101">
        <v>1E-4</v>
      </c>
      <c r="G88" s="101">
        <v>183199.95199999999</v>
      </c>
      <c r="H88" s="101">
        <v>2288.4825999999998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101" t="s">
        <v>425</v>
      </c>
      <c r="B89" s="101">
        <v>5978.6570000000002</v>
      </c>
      <c r="C89" s="101">
        <v>7.5079000000000002</v>
      </c>
      <c r="D89" s="101">
        <v>13.3119</v>
      </c>
      <c r="E89" s="101">
        <v>0</v>
      </c>
      <c r="F89" s="101">
        <v>1E-4</v>
      </c>
      <c r="G89" s="101">
        <v>175758.4969</v>
      </c>
      <c r="H89" s="101">
        <v>2292.0989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101" t="s">
        <v>426</v>
      </c>
      <c r="B90" s="101">
        <v>6629.3281999999999</v>
      </c>
      <c r="C90" s="101">
        <v>8.1037999999999997</v>
      </c>
      <c r="D90" s="101">
        <v>13.348100000000001</v>
      </c>
      <c r="E90" s="101">
        <v>0</v>
      </c>
      <c r="F90" s="101">
        <v>1E-4</v>
      </c>
      <c r="G90" s="101">
        <v>176193.29180000001</v>
      </c>
      <c r="H90" s="101">
        <v>2517.8587000000002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101" t="s">
        <v>427</v>
      </c>
      <c r="B91" s="101">
        <v>7789.5253000000002</v>
      </c>
      <c r="C91" s="101">
        <v>9.0909999999999993</v>
      </c>
      <c r="D91" s="101">
        <v>12.931699999999999</v>
      </c>
      <c r="E91" s="101">
        <v>0</v>
      </c>
      <c r="F91" s="101">
        <v>1E-4</v>
      </c>
      <c r="G91" s="101">
        <v>170603.4547</v>
      </c>
      <c r="H91" s="101">
        <v>2912.3377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101" t="s">
        <v>428</v>
      </c>
      <c r="B92" s="101">
        <v>9025.509</v>
      </c>
      <c r="C92" s="101">
        <v>10.286799999999999</v>
      </c>
      <c r="D92" s="101">
        <v>13.4085</v>
      </c>
      <c r="E92" s="101">
        <v>0</v>
      </c>
      <c r="F92" s="101">
        <v>1E-4</v>
      </c>
      <c r="G92" s="101">
        <v>176829.641</v>
      </c>
      <c r="H92" s="101">
        <v>3348.0250999999998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101"/>
      <c r="B93" s="101"/>
      <c r="C93" s="101"/>
      <c r="D93" s="101"/>
      <c r="E93" s="101"/>
      <c r="F93" s="101"/>
      <c r="G93" s="101"/>
      <c r="H93" s="101"/>
      <c r="I93"/>
      <c r="J93"/>
      <c r="K93"/>
      <c r="L93"/>
      <c r="M93"/>
      <c r="N93"/>
      <c r="O93"/>
      <c r="P93"/>
      <c r="Q93"/>
      <c r="R93"/>
      <c r="S93"/>
    </row>
    <row r="94" spans="1:19">
      <c r="A94" s="101" t="s">
        <v>429</v>
      </c>
      <c r="B94" s="101">
        <v>84986.189499999993</v>
      </c>
      <c r="C94" s="101">
        <v>101.9453</v>
      </c>
      <c r="D94" s="101">
        <v>158.71039999999999</v>
      </c>
      <c r="E94" s="101">
        <v>0</v>
      </c>
      <c r="F94" s="101">
        <v>6.9999999999999999E-4</v>
      </c>
      <c r="G94" s="102">
        <v>2094540</v>
      </c>
      <c r="H94" s="101">
        <v>32070.117699999999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101" t="s">
        <v>430</v>
      </c>
      <c r="B95" s="101">
        <v>5870.5491000000002</v>
      </c>
      <c r="C95" s="101">
        <v>7.3662999999999998</v>
      </c>
      <c r="D95" s="101">
        <v>12.043900000000001</v>
      </c>
      <c r="E95" s="101">
        <v>0</v>
      </c>
      <c r="F95" s="101">
        <v>1E-4</v>
      </c>
      <c r="G95" s="101">
        <v>158883.06599999999</v>
      </c>
      <c r="H95" s="101">
        <v>2250.0218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101" t="s">
        <v>431</v>
      </c>
      <c r="B96" s="101">
        <v>9087.4454000000005</v>
      </c>
      <c r="C96" s="101">
        <v>10.341799999999999</v>
      </c>
      <c r="D96" s="101">
        <v>13.874000000000001</v>
      </c>
      <c r="E96" s="101">
        <v>0</v>
      </c>
      <c r="F96" s="101">
        <v>1E-4</v>
      </c>
      <c r="G96" s="101">
        <v>183199.95199999999</v>
      </c>
      <c r="H96" s="101">
        <v>3369.3344000000002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 s="92"/>
      <c r="B98" s="101" t="s">
        <v>449</v>
      </c>
      <c r="C98" s="101" t="s">
        <v>450</v>
      </c>
      <c r="D98" s="101" t="s">
        <v>451</v>
      </c>
      <c r="E98" s="101" t="s">
        <v>452</v>
      </c>
      <c r="F98" s="101" t="s">
        <v>453</v>
      </c>
      <c r="G98" s="101" t="s">
        <v>454</v>
      </c>
      <c r="H98" s="101" t="s">
        <v>455</v>
      </c>
      <c r="I98" s="101" t="s">
        <v>456</v>
      </c>
      <c r="J98" s="101" t="s">
        <v>457</v>
      </c>
      <c r="K98" s="101" t="s">
        <v>458</v>
      </c>
      <c r="L98" s="101" t="s">
        <v>459</v>
      </c>
      <c r="M98" s="101" t="s">
        <v>460</v>
      </c>
      <c r="N98" s="101" t="s">
        <v>461</v>
      </c>
      <c r="O98" s="101" t="s">
        <v>462</v>
      </c>
      <c r="P98" s="101" t="s">
        <v>463</v>
      </c>
      <c r="Q98" s="101" t="s">
        <v>464</v>
      </c>
      <c r="R98" s="101" t="s">
        <v>465</v>
      </c>
      <c r="S98" s="101" t="s">
        <v>466</v>
      </c>
    </row>
    <row r="99" spans="1:19">
      <c r="A99" s="101" t="s">
        <v>418</v>
      </c>
      <c r="B99" s="102">
        <v>62272300000</v>
      </c>
      <c r="C99" s="101">
        <v>31857.245999999999</v>
      </c>
      <c r="D99" s="101" t="s">
        <v>577</v>
      </c>
      <c r="E99" s="101">
        <v>6682.067</v>
      </c>
      <c r="F99" s="101">
        <v>18077</v>
      </c>
      <c r="G99" s="101">
        <v>2654.712</v>
      </c>
      <c r="H99" s="101">
        <v>0</v>
      </c>
      <c r="I99" s="101">
        <v>0</v>
      </c>
      <c r="J99" s="101">
        <v>0</v>
      </c>
      <c r="K99" s="101">
        <v>0</v>
      </c>
      <c r="L99" s="101">
        <v>0</v>
      </c>
      <c r="M99" s="101">
        <v>0</v>
      </c>
      <c r="N99" s="101">
        <v>0</v>
      </c>
      <c r="O99" s="101">
        <v>0</v>
      </c>
      <c r="P99" s="101">
        <v>0</v>
      </c>
      <c r="Q99" s="101">
        <v>4443.4669999999996</v>
      </c>
      <c r="R99" s="101">
        <v>0</v>
      </c>
      <c r="S99" s="101">
        <v>0</v>
      </c>
    </row>
    <row r="100" spans="1:19">
      <c r="A100" s="101" t="s">
        <v>419</v>
      </c>
      <c r="B100" s="102">
        <v>55984200000</v>
      </c>
      <c r="C100" s="101">
        <v>31851.151999999998</v>
      </c>
      <c r="D100" s="101" t="s">
        <v>578</v>
      </c>
      <c r="E100" s="101">
        <v>6682.067</v>
      </c>
      <c r="F100" s="101">
        <v>18077</v>
      </c>
      <c r="G100" s="101">
        <v>2654.712</v>
      </c>
      <c r="H100" s="101">
        <v>0</v>
      </c>
      <c r="I100" s="101">
        <v>0</v>
      </c>
      <c r="J100" s="101">
        <v>0</v>
      </c>
      <c r="K100" s="101">
        <v>0</v>
      </c>
      <c r="L100" s="101">
        <v>0</v>
      </c>
      <c r="M100" s="101">
        <v>0</v>
      </c>
      <c r="N100" s="101">
        <v>0</v>
      </c>
      <c r="O100" s="101">
        <v>0</v>
      </c>
      <c r="P100" s="101">
        <v>0</v>
      </c>
      <c r="Q100" s="101">
        <v>4437.3729999999996</v>
      </c>
      <c r="R100" s="101">
        <v>0</v>
      </c>
      <c r="S100" s="101">
        <v>0</v>
      </c>
    </row>
    <row r="101" spans="1:19">
      <c r="A101" s="101" t="s">
        <v>420</v>
      </c>
      <c r="B101" s="102">
        <v>61883800000</v>
      </c>
      <c r="C101" s="101">
        <v>31868.147000000001</v>
      </c>
      <c r="D101" s="101" t="s">
        <v>579</v>
      </c>
      <c r="E101" s="101">
        <v>6682.067</v>
      </c>
      <c r="F101" s="101">
        <v>18077</v>
      </c>
      <c r="G101" s="101">
        <v>2654.712</v>
      </c>
      <c r="H101" s="101">
        <v>0</v>
      </c>
      <c r="I101" s="101">
        <v>0</v>
      </c>
      <c r="J101" s="101">
        <v>0</v>
      </c>
      <c r="K101" s="101">
        <v>0</v>
      </c>
      <c r="L101" s="101">
        <v>0</v>
      </c>
      <c r="M101" s="101">
        <v>0</v>
      </c>
      <c r="N101" s="101">
        <v>0</v>
      </c>
      <c r="O101" s="101">
        <v>0</v>
      </c>
      <c r="P101" s="101">
        <v>0</v>
      </c>
      <c r="Q101" s="101">
        <v>4454.3680000000004</v>
      </c>
      <c r="R101" s="101">
        <v>0</v>
      </c>
      <c r="S101" s="101">
        <v>0</v>
      </c>
    </row>
    <row r="102" spans="1:19">
      <c r="A102" s="101" t="s">
        <v>421</v>
      </c>
      <c r="B102" s="102">
        <v>59659000000</v>
      </c>
      <c r="C102" s="101">
        <v>31921.157999999999</v>
      </c>
      <c r="D102" s="101" t="s">
        <v>580</v>
      </c>
      <c r="E102" s="101">
        <v>6682.067</v>
      </c>
      <c r="F102" s="101">
        <v>18077</v>
      </c>
      <c r="G102" s="101">
        <v>2654.712</v>
      </c>
      <c r="H102" s="101">
        <v>0</v>
      </c>
      <c r="I102" s="101">
        <v>0</v>
      </c>
      <c r="J102" s="101">
        <v>0</v>
      </c>
      <c r="K102" s="101">
        <v>0</v>
      </c>
      <c r="L102" s="101">
        <v>0</v>
      </c>
      <c r="M102" s="101">
        <v>0</v>
      </c>
      <c r="N102" s="101">
        <v>0</v>
      </c>
      <c r="O102" s="101">
        <v>0</v>
      </c>
      <c r="P102" s="101">
        <v>0</v>
      </c>
      <c r="Q102" s="101">
        <v>4507.3789999999999</v>
      </c>
      <c r="R102" s="101">
        <v>0</v>
      </c>
      <c r="S102" s="101">
        <v>0</v>
      </c>
    </row>
    <row r="103" spans="1:19">
      <c r="A103" s="101" t="s">
        <v>277</v>
      </c>
      <c r="B103" s="102">
        <v>62122200000</v>
      </c>
      <c r="C103" s="101">
        <v>34363.502</v>
      </c>
      <c r="D103" s="101" t="s">
        <v>581</v>
      </c>
      <c r="E103" s="101">
        <v>6682.067</v>
      </c>
      <c r="F103" s="101">
        <v>18077</v>
      </c>
      <c r="G103" s="101">
        <v>2654.712</v>
      </c>
      <c r="H103" s="101">
        <v>0</v>
      </c>
      <c r="I103" s="101">
        <v>4844.027</v>
      </c>
      <c r="J103" s="101">
        <v>0</v>
      </c>
      <c r="K103" s="101">
        <v>0</v>
      </c>
      <c r="L103" s="101">
        <v>0</v>
      </c>
      <c r="M103" s="101">
        <v>0</v>
      </c>
      <c r="N103" s="101">
        <v>0</v>
      </c>
      <c r="O103" s="101">
        <v>0</v>
      </c>
      <c r="P103" s="101">
        <v>0</v>
      </c>
      <c r="Q103" s="101">
        <v>2105.6959999999999</v>
      </c>
      <c r="R103" s="101">
        <v>0</v>
      </c>
      <c r="S103" s="101">
        <v>0</v>
      </c>
    </row>
    <row r="104" spans="1:19">
      <c r="A104" s="101" t="s">
        <v>422</v>
      </c>
      <c r="B104" s="102">
        <v>60635200000</v>
      </c>
      <c r="C104" s="101">
        <v>38091.383000000002</v>
      </c>
      <c r="D104" s="101" t="s">
        <v>582</v>
      </c>
      <c r="E104" s="101">
        <v>6682.067</v>
      </c>
      <c r="F104" s="101">
        <v>18077</v>
      </c>
      <c r="G104" s="101">
        <v>2654.712</v>
      </c>
      <c r="H104" s="101">
        <v>0</v>
      </c>
      <c r="I104" s="101">
        <v>8511.2729999999992</v>
      </c>
      <c r="J104" s="101">
        <v>0</v>
      </c>
      <c r="K104" s="101">
        <v>0</v>
      </c>
      <c r="L104" s="101">
        <v>0</v>
      </c>
      <c r="M104" s="101">
        <v>0</v>
      </c>
      <c r="N104" s="101">
        <v>0</v>
      </c>
      <c r="O104" s="101">
        <v>0</v>
      </c>
      <c r="P104" s="101">
        <v>0</v>
      </c>
      <c r="Q104" s="101">
        <v>2166.33</v>
      </c>
      <c r="R104" s="101">
        <v>0</v>
      </c>
      <c r="S104" s="101">
        <v>0</v>
      </c>
    </row>
    <row r="105" spans="1:19">
      <c r="A105" s="101" t="s">
        <v>423</v>
      </c>
      <c r="B105" s="102">
        <v>64487800000</v>
      </c>
      <c r="C105" s="101">
        <v>38462.667000000001</v>
      </c>
      <c r="D105" s="101" t="s">
        <v>583</v>
      </c>
      <c r="E105" s="101">
        <v>6682.067</v>
      </c>
      <c r="F105" s="101">
        <v>18077</v>
      </c>
      <c r="G105" s="101">
        <v>2654.712</v>
      </c>
      <c r="H105" s="101">
        <v>0</v>
      </c>
      <c r="I105" s="101">
        <v>8883.1970000000001</v>
      </c>
      <c r="J105" s="101">
        <v>0</v>
      </c>
      <c r="K105" s="101">
        <v>0</v>
      </c>
      <c r="L105" s="101">
        <v>0</v>
      </c>
      <c r="M105" s="101">
        <v>0</v>
      </c>
      <c r="N105" s="101">
        <v>0</v>
      </c>
      <c r="O105" s="101">
        <v>0</v>
      </c>
      <c r="P105" s="101">
        <v>0</v>
      </c>
      <c r="Q105" s="101">
        <v>2165.6909999999998</v>
      </c>
      <c r="R105" s="101">
        <v>0</v>
      </c>
      <c r="S105" s="101">
        <v>0</v>
      </c>
    </row>
    <row r="106" spans="1:19">
      <c r="A106" s="101" t="s">
        <v>424</v>
      </c>
      <c r="B106" s="102">
        <v>64552500000</v>
      </c>
      <c r="C106" s="101">
        <v>37745.43</v>
      </c>
      <c r="D106" s="101" t="s">
        <v>584</v>
      </c>
      <c r="E106" s="101">
        <v>6682.067</v>
      </c>
      <c r="F106" s="101">
        <v>18077</v>
      </c>
      <c r="G106" s="101">
        <v>2654.712</v>
      </c>
      <c r="H106" s="101">
        <v>0</v>
      </c>
      <c r="I106" s="101">
        <v>8244.9150000000009</v>
      </c>
      <c r="J106" s="101">
        <v>0</v>
      </c>
      <c r="K106" s="101">
        <v>0</v>
      </c>
      <c r="L106" s="101">
        <v>0</v>
      </c>
      <c r="M106" s="101">
        <v>0</v>
      </c>
      <c r="N106" s="101">
        <v>0</v>
      </c>
      <c r="O106" s="101">
        <v>0</v>
      </c>
      <c r="P106" s="101">
        <v>0</v>
      </c>
      <c r="Q106" s="101">
        <v>2086.7359999999999</v>
      </c>
      <c r="R106" s="101">
        <v>0</v>
      </c>
      <c r="S106" s="101">
        <v>0</v>
      </c>
    </row>
    <row r="107" spans="1:19">
      <c r="A107" s="101" t="s">
        <v>425</v>
      </c>
      <c r="B107" s="102">
        <v>61930400000</v>
      </c>
      <c r="C107" s="101">
        <v>42626.96</v>
      </c>
      <c r="D107" s="101" t="s">
        <v>585</v>
      </c>
      <c r="E107" s="101">
        <v>6682.067</v>
      </c>
      <c r="F107" s="101">
        <v>18077</v>
      </c>
      <c r="G107" s="101">
        <v>2654.712</v>
      </c>
      <c r="H107" s="101">
        <v>0</v>
      </c>
      <c r="I107" s="101">
        <v>13049.928</v>
      </c>
      <c r="J107" s="101">
        <v>0</v>
      </c>
      <c r="K107" s="101">
        <v>0</v>
      </c>
      <c r="L107" s="101">
        <v>0</v>
      </c>
      <c r="M107" s="101">
        <v>0</v>
      </c>
      <c r="N107" s="101">
        <v>0</v>
      </c>
      <c r="O107" s="101">
        <v>0</v>
      </c>
      <c r="P107" s="101">
        <v>0</v>
      </c>
      <c r="Q107" s="101">
        <v>2163.252</v>
      </c>
      <c r="R107" s="101">
        <v>0</v>
      </c>
      <c r="S107" s="101">
        <v>0</v>
      </c>
    </row>
    <row r="108" spans="1:19">
      <c r="A108" s="101" t="s">
        <v>426</v>
      </c>
      <c r="B108" s="102">
        <v>62083600000</v>
      </c>
      <c r="C108" s="101">
        <v>32223.708999999999</v>
      </c>
      <c r="D108" s="101" t="s">
        <v>586</v>
      </c>
      <c r="E108" s="101">
        <v>6682.067</v>
      </c>
      <c r="F108" s="101">
        <v>18077</v>
      </c>
      <c r="G108" s="101">
        <v>2654.712</v>
      </c>
      <c r="H108" s="101">
        <v>0</v>
      </c>
      <c r="I108" s="101">
        <v>2757.9879999999998</v>
      </c>
      <c r="J108" s="101">
        <v>0</v>
      </c>
      <c r="K108" s="101">
        <v>0</v>
      </c>
      <c r="L108" s="101">
        <v>0</v>
      </c>
      <c r="M108" s="101">
        <v>0</v>
      </c>
      <c r="N108" s="101">
        <v>0</v>
      </c>
      <c r="O108" s="101">
        <v>0</v>
      </c>
      <c r="P108" s="101">
        <v>0</v>
      </c>
      <c r="Q108" s="101">
        <v>2051.942</v>
      </c>
      <c r="R108" s="101">
        <v>0</v>
      </c>
      <c r="S108" s="101">
        <v>0</v>
      </c>
    </row>
    <row r="109" spans="1:19">
      <c r="A109" s="101" t="s">
        <v>427</v>
      </c>
      <c r="B109" s="102">
        <v>60114000000</v>
      </c>
      <c r="C109" s="101">
        <v>31899.036</v>
      </c>
      <c r="D109" s="101" t="s">
        <v>587</v>
      </c>
      <c r="E109" s="101">
        <v>6682.067</v>
      </c>
      <c r="F109" s="101">
        <v>18077</v>
      </c>
      <c r="G109" s="101">
        <v>2654.712</v>
      </c>
      <c r="H109" s="101">
        <v>0</v>
      </c>
      <c r="I109" s="101">
        <v>0</v>
      </c>
      <c r="J109" s="101">
        <v>0</v>
      </c>
      <c r="K109" s="101">
        <v>0</v>
      </c>
      <c r="L109" s="101">
        <v>0</v>
      </c>
      <c r="M109" s="101">
        <v>0</v>
      </c>
      <c r="N109" s="101">
        <v>0</v>
      </c>
      <c r="O109" s="101">
        <v>0</v>
      </c>
      <c r="P109" s="101">
        <v>0</v>
      </c>
      <c r="Q109" s="101">
        <v>4485.2569999999996</v>
      </c>
      <c r="R109" s="101">
        <v>0</v>
      </c>
      <c r="S109" s="101">
        <v>0</v>
      </c>
    </row>
    <row r="110" spans="1:19">
      <c r="A110" s="101" t="s">
        <v>428</v>
      </c>
      <c r="B110" s="102">
        <v>62307800000</v>
      </c>
      <c r="C110" s="101">
        <v>31848.886999999999</v>
      </c>
      <c r="D110" s="101" t="s">
        <v>519</v>
      </c>
      <c r="E110" s="101">
        <v>6682.067</v>
      </c>
      <c r="F110" s="101">
        <v>18077</v>
      </c>
      <c r="G110" s="101">
        <v>2654.712</v>
      </c>
      <c r="H110" s="101">
        <v>0</v>
      </c>
      <c r="I110" s="101">
        <v>0</v>
      </c>
      <c r="J110" s="101">
        <v>0</v>
      </c>
      <c r="K110" s="101">
        <v>0</v>
      </c>
      <c r="L110" s="101">
        <v>0</v>
      </c>
      <c r="M110" s="101">
        <v>0</v>
      </c>
      <c r="N110" s="101">
        <v>0</v>
      </c>
      <c r="O110" s="101">
        <v>0</v>
      </c>
      <c r="P110" s="101">
        <v>0</v>
      </c>
      <c r="Q110" s="101">
        <v>4435.1080000000002</v>
      </c>
      <c r="R110" s="101">
        <v>0</v>
      </c>
      <c r="S110" s="101">
        <v>0</v>
      </c>
    </row>
    <row r="111" spans="1:19">
      <c r="A111" s="101"/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</row>
    <row r="112" spans="1:19">
      <c r="A112" s="101" t="s">
        <v>429</v>
      </c>
      <c r="B112" s="102">
        <v>738033000000</v>
      </c>
      <c r="C112" s="101"/>
      <c r="D112" s="101"/>
      <c r="E112" s="101"/>
      <c r="F112" s="101"/>
      <c r="G112" s="101"/>
      <c r="H112" s="101"/>
      <c r="I112" s="101"/>
      <c r="J112" s="101"/>
      <c r="K112" s="101"/>
      <c r="L112" s="101">
        <v>0</v>
      </c>
      <c r="M112" s="101">
        <v>0</v>
      </c>
      <c r="N112" s="101">
        <v>0</v>
      </c>
      <c r="O112" s="101">
        <v>0</v>
      </c>
      <c r="P112" s="101">
        <v>0</v>
      </c>
      <c r="Q112" s="101"/>
      <c r="R112" s="101">
        <v>0</v>
      </c>
      <c r="S112" s="101">
        <v>0</v>
      </c>
    </row>
    <row r="113" spans="1:19">
      <c r="A113" s="101" t="s">
        <v>430</v>
      </c>
      <c r="B113" s="102">
        <v>55984200000</v>
      </c>
      <c r="C113" s="101">
        <v>31848.886999999999</v>
      </c>
      <c r="D113" s="101"/>
      <c r="E113" s="101">
        <v>6682.067</v>
      </c>
      <c r="F113" s="101">
        <v>18077</v>
      </c>
      <c r="G113" s="101">
        <v>2654.712</v>
      </c>
      <c r="H113" s="101">
        <v>0</v>
      </c>
      <c r="I113" s="101">
        <v>0</v>
      </c>
      <c r="J113" s="101">
        <v>0</v>
      </c>
      <c r="K113" s="101">
        <v>0</v>
      </c>
      <c r="L113" s="101">
        <v>0</v>
      </c>
      <c r="M113" s="101">
        <v>0</v>
      </c>
      <c r="N113" s="101">
        <v>0</v>
      </c>
      <c r="O113" s="101">
        <v>0</v>
      </c>
      <c r="P113" s="101">
        <v>0</v>
      </c>
      <c r="Q113" s="101">
        <v>2051.942</v>
      </c>
      <c r="R113" s="101">
        <v>0</v>
      </c>
      <c r="S113" s="101">
        <v>0</v>
      </c>
    </row>
    <row r="114" spans="1:19">
      <c r="A114" s="101" t="s">
        <v>431</v>
      </c>
      <c r="B114" s="102">
        <v>64552500000</v>
      </c>
      <c r="C114" s="101">
        <v>42626.96</v>
      </c>
      <c r="D114" s="101"/>
      <c r="E114" s="101">
        <v>6682.067</v>
      </c>
      <c r="F114" s="101">
        <v>18077</v>
      </c>
      <c r="G114" s="101">
        <v>2654.712</v>
      </c>
      <c r="H114" s="101">
        <v>0</v>
      </c>
      <c r="I114" s="101">
        <v>13049.928</v>
      </c>
      <c r="J114" s="101">
        <v>0</v>
      </c>
      <c r="K114" s="101">
        <v>0</v>
      </c>
      <c r="L114" s="101">
        <v>0</v>
      </c>
      <c r="M114" s="101">
        <v>0</v>
      </c>
      <c r="N114" s="101">
        <v>0</v>
      </c>
      <c r="O114" s="101">
        <v>0</v>
      </c>
      <c r="P114" s="101">
        <v>0</v>
      </c>
      <c r="Q114" s="101">
        <v>4507.3789999999999</v>
      </c>
      <c r="R114" s="101">
        <v>0</v>
      </c>
      <c r="S114" s="101">
        <v>0</v>
      </c>
    </row>
    <row r="115" spans="1:1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92"/>
      <c r="B116" s="101" t="s">
        <v>479</v>
      </c>
      <c r="C116" s="101" t="s">
        <v>480</v>
      </c>
      <c r="D116" s="101" t="s">
        <v>219</v>
      </c>
      <c r="E116" s="101" t="s">
        <v>220</v>
      </c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101" t="s">
        <v>481</v>
      </c>
      <c r="B117" s="101">
        <v>14833.07</v>
      </c>
      <c r="C117" s="101">
        <v>7907.69</v>
      </c>
      <c r="D117" s="101">
        <v>0</v>
      </c>
      <c r="E117" s="101">
        <v>22740.76</v>
      </c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101" t="s">
        <v>482</v>
      </c>
      <c r="B118" s="101">
        <v>63.84</v>
      </c>
      <c r="C118" s="101">
        <v>34.03</v>
      </c>
      <c r="D118" s="101">
        <v>0</v>
      </c>
      <c r="E118" s="101">
        <v>97.88</v>
      </c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101" t="s">
        <v>483</v>
      </c>
      <c r="B119" s="101">
        <v>63.84</v>
      </c>
      <c r="C119" s="101">
        <v>34.03</v>
      </c>
      <c r="D119" s="101">
        <v>0</v>
      </c>
      <c r="E119" s="101">
        <v>97.88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5"/>
      <c r="B120" s="95"/>
      <c r="C120" s="95"/>
      <c r="D120" s="95"/>
      <c r="E120" s="95"/>
    </row>
    <row r="121" spans="1:19">
      <c r="A121" s="95"/>
      <c r="B121" s="95"/>
      <c r="C121" s="95"/>
      <c r="D121" s="95"/>
      <c r="E121" s="95"/>
    </row>
    <row r="122" spans="1:19">
      <c r="A122" s="95"/>
      <c r="B122" s="95"/>
      <c r="C122" s="95"/>
      <c r="D122" s="95"/>
      <c r="E122" s="95"/>
    </row>
    <row r="123" spans="1:19">
      <c r="A123" s="95"/>
      <c r="B123" s="96"/>
      <c r="C123" s="95"/>
      <c r="D123" s="96"/>
      <c r="E123" s="95"/>
      <c r="F123" s="96"/>
      <c r="G123" s="95"/>
    </row>
    <row r="124" spans="1:19">
      <c r="A124" s="95"/>
      <c r="B124" s="96"/>
      <c r="C124" s="95"/>
      <c r="D124" s="96"/>
      <c r="E124" s="95"/>
      <c r="F124" s="96"/>
      <c r="G124" s="95"/>
    </row>
    <row r="125" spans="1:19">
      <c r="A125" s="95"/>
      <c r="B125" s="96"/>
      <c r="C125" s="95"/>
      <c r="D125" s="96"/>
      <c r="E125" s="95"/>
      <c r="F125" s="96"/>
      <c r="G125" s="95"/>
    </row>
    <row r="126" spans="1:19">
      <c r="A126" s="95"/>
      <c r="B126" s="96"/>
      <c r="C126" s="95"/>
      <c r="D126" s="96"/>
      <c r="E126" s="95"/>
      <c r="F126" s="96"/>
      <c r="G126" s="95"/>
    </row>
    <row r="127" spans="1:19">
      <c r="A127" s="95"/>
      <c r="B127" s="96"/>
      <c r="C127" s="95"/>
      <c r="D127" s="96"/>
      <c r="E127" s="95"/>
      <c r="F127" s="96"/>
      <c r="G127" s="95"/>
    </row>
    <row r="128" spans="1:19">
      <c r="A128" s="95"/>
      <c r="B128" s="96"/>
      <c r="C128" s="95"/>
      <c r="D128" s="96"/>
      <c r="E128" s="95"/>
      <c r="F128" s="96"/>
      <c r="G128" s="95"/>
    </row>
    <row r="129" spans="1:7">
      <c r="A129" s="95"/>
      <c r="B129" s="96"/>
      <c r="C129" s="95"/>
      <c r="D129" s="96"/>
      <c r="E129" s="95"/>
      <c r="F129" s="96"/>
      <c r="G129" s="95"/>
    </row>
    <row r="130" spans="1:7">
      <c r="A130" s="95"/>
      <c r="B130" s="96"/>
      <c r="C130" s="95"/>
      <c r="D130" s="96"/>
      <c r="E130" s="95"/>
      <c r="F130" s="96"/>
      <c r="G130" s="95"/>
    </row>
    <row r="131" spans="1:7">
      <c r="A131" s="95"/>
      <c r="B131" s="96"/>
      <c r="C131" s="95"/>
      <c r="D131" s="96"/>
      <c r="E131" s="95"/>
      <c r="F131" s="96"/>
      <c r="G131" s="95"/>
    </row>
    <row r="132" spans="1:7">
      <c r="A132" s="95"/>
      <c r="B132" s="95"/>
      <c r="C132" s="95"/>
      <c r="D132" s="95"/>
      <c r="E132" s="95"/>
      <c r="F132" s="95"/>
      <c r="G132" s="95"/>
    </row>
    <row r="133" spans="1:7">
      <c r="A133" s="95"/>
      <c r="B133" s="96"/>
      <c r="C133" s="95"/>
      <c r="D133" s="96"/>
      <c r="E133" s="95"/>
      <c r="F133" s="96"/>
      <c r="G133" s="95"/>
    </row>
    <row r="134" spans="1:7">
      <c r="A134" s="95"/>
      <c r="B134" s="96"/>
      <c r="C134" s="95"/>
      <c r="D134" s="96"/>
      <c r="E134" s="95"/>
      <c r="F134" s="96"/>
      <c r="G134" s="95"/>
    </row>
    <row r="135" spans="1:7">
      <c r="A135" s="95"/>
      <c r="B135" s="96"/>
      <c r="C135" s="95"/>
      <c r="D135" s="96"/>
      <c r="E135" s="95"/>
      <c r="F135" s="96"/>
      <c r="G135" s="9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S135"/>
  <sheetViews>
    <sheetView workbookViewId="0"/>
  </sheetViews>
  <sheetFormatPr defaultRowHeight="10.5"/>
  <cols>
    <col min="1" max="1" width="38.5" style="90" customWidth="1"/>
    <col min="2" max="2" width="25.5" style="90" customWidth="1"/>
    <col min="3" max="3" width="33.6640625" style="90" customWidth="1"/>
    <col min="4" max="4" width="38.6640625" style="90" customWidth="1"/>
    <col min="5" max="5" width="45.6640625" style="90" customWidth="1"/>
    <col min="6" max="6" width="50" style="90" customWidth="1"/>
    <col min="7" max="7" width="43.6640625" style="90" customWidth="1"/>
    <col min="8" max="9" width="38.33203125" style="90" customWidth="1"/>
    <col min="10" max="10" width="46.1640625" style="90" customWidth="1"/>
    <col min="11" max="11" width="36.5" style="90" customWidth="1"/>
    <col min="12" max="12" width="45" style="90" customWidth="1"/>
    <col min="13" max="13" width="50.1640625" style="90" customWidth="1"/>
    <col min="14" max="15" width="44.83203125" style="90" customWidth="1"/>
    <col min="16" max="16" width="45.33203125" style="90" customWidth="1"/>
    <col min="17" max="17" width="45.1640625" style="90" customWidth="1"/>
    <col min="18" max="18" width="42.6640625" style="90" customWidth="1"/>
    <col min="19" max="19" width="48.1640625" style="90" customWidth="1"/>
    <col min="20" max="23" width="9.33203125" style="90" customWidth="1"/>
    <col min="24" max="16384" width="9.33203125" style="90"/>
  </cols>
  <sheetData>
    <row r="1" spans="1:19">
      <c r="A1" s="92"/>
      <c r="B1" s="101" t="s">
        <v>317</v>
      </c>
      <c r="C1" s="101" t="s">
        <v>318</v>
      </c>
      <c r="D1" s="101" t="s">
        <v>319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1" t="s">
        <v>320</v>
      </c>
      <c r="B2" s="101">
        <v>1965.19</v>
      </c>
      <c r="C2" s="101">
        <v>8458.1299999999992</v>
      </c>
      <c r="D2" s="101">
        <v>8458.1299999999992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1" t="s">
        <v>321</v>
      </c>
      <c r="B3" s="101">
        <v>1965.19</v>
      </c>
      <c r="C3" s="101">
        <v>8458.1299999999992</v>
      </c>
      <c r="D3" s="101">
        <v>8458.1299999999992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1" t="s">
        <v>322</v>
      </c>
      <c r="B4" s="101">
        <v>4045.63</v>
      </c>
      <c r="C4" s="101">
        <v>17412.330000000002</v>
      </c>
      <c r="D4" s="101">
        <v>17412.330000000002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1" t="s">
        <v>323</v>
      </c>
      <c r="B5" s="101">
        <v>4045.63</v>
      </c>
      <c r="C5" s="101">
        <v>17412.330000000002</v>
      </c>
      <c r="D5" s="101">
        <v>17412.330000000002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2"/>
      <c r="B7" s="101" t="s">
        <v>324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1" t="s">
        <v>325</v>
      </c>
      <c r="B8" s="101">
        <v>232.34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1" t="s">
        <v>326</v>
      </c>
      <c r="B9" s="101">
        <v>232.34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1" t="s">
        <v>327</v>
      </c>
      <c r="B10" s="101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2"/>
      <c r="B12" s="101" t="s">
        <v>328</v>
      </c>
      <c r="C12" s="101" t="s">
        <v>329</v>
      </c>
      <c r="D12" s="101" t="s">
        <v>330</v>
      </c>
      <c r="E12" s="101" t="s">
        <v>331</v>
      </c>
      <c r="F12" s="101" t="s">
        <v>332</v>
      </c>
      <c r="G12" s="101" t="s">
        <v>333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1" t="s">
        <v>72</v>
      </c>
      <c r="B13" s="101">
        <v>0</v>
      </c>
      <c r="C13" s="101">
        <v>552.91</v>
      </c>
      <c r="D13" s="101">
        <v>0</v>
      </c>
      <c r="E13" s="101">
        <v>0</v>
      </c>
      <c r="F13" s="101">
        <v>0</v>
      </c>
      <c r="G13" s="101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1" t="s">
        <v>73</v>
      </c>
      <c r="B14" s="101">
        <v>41.66</v>
      </c>
      <c r="C14" s="101">
        <v>0</v>
      </c>
      <c r="D14" s="101">
        <v>0</v>
      </c>
      <c r="E14" s="101">
        <v>0</v>
      </c>
      <c r="F14" s="101">
        <v>0</v>
      </c>
      <c r="G14" s="101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1" t="s">
        <v>81</v>
      </c>
      <c r="B15" s="101">
        <v>172.68</v>
      </c>
      <c r="C15" s="101">
        <v>0</v>
      </c>
      <c r="D15" s="101">
        <v>0</v>
      </c>
      <c r="E15" s="101">
        <v>0</v>
      </c>
      <c r="F15" s="101">
        <v>0</v>
      </c>
      <c r="G15" s="101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1" t="s">
        <v>82</v>
      </c>
      <c r="B16" s="101">
        <v>17.89</v>
      </c>
      <c r="C16" s="101">
        <v>0</v>
      </c>
      <c r="D16" s="101">
        <v>0</v>
      </c>
      <c r="E16" s="101">
        <v>0</v>
      </c>
      <c r="F16" s="101">
        <v>0</v>
      </c>
      <c r="G16" s="101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1" t="s">
        <v>83</v>
      </c>
      <c r="B17" s="101">
        <v>409.36</v>
      </c>
      <c r="C17" s="101">
        <v>563.91</v>
      </c>
      <c r="D17" s="101">
        <v>0</v>
      </c>
      <c r="E17" s="101">
        <v>0</v>
      </c>
      <c r="F17" s="101">
        <v>0</v>
      </c>
      <c r="G17" s="101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1" t="s">
        <v>84</v>
      </c>
      <c r="B18" s="101">
        <v>0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1" t="s">
        <v>85</v>
      </c>
      <c r="B19" s="101">
        <v>73.48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1" t="s">
        <v>86</v>
      </c>
      <c r="B20" s="101">
        <v>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1" t="s">
        <v>87</v>
      </c>
      <c r="B21" s="101">
        <v>0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1" t="s">
        <v>88</v>
      </c>
      <c r="B22" s="101">
        <v>0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1" t="s">
        <v>67</v>
      </c>
      <c r="B23" s="101">
        <v>0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1" t="s">
        <v>89</v>
      </c>
      <c r="B24" s="101">
        <v>0</v>
      </c>
      <c r="C24" s="101">
        <v>74.260000000000005</v>
      </c>
      <c r="D24" s="101">
        <v>0</v>
      </c>
      <c r="E24" s="101">
        <v>0</v>
      </c>
      <c r="F24" s="101">
        <v>0</v>
      </c>
      <c r="G24" s="101">
        <v>414.19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1" t="s">
        <v>90</v>
      </c>
      <c r="B25" s="101">
        <v>59.03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1" t="s">
        <v>91</v>
      </c>
      <c r="B26" s="101">
        <v>0</v>
      </c>
      <c r="C26" s="101">
        <v>0</v>
      </c>
      <c r="D26" s="101">
        <v>0</v>
      </c>
      <c r="E26" s="101">
        <v>0</v>
      </c>
      <c r="F26" s="101">
        <v>0</v>
      </c>
      <c r="G26" s="101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1"/>
      <c r="B27" s="101"/>
      <c r="C27" s="101"/>
      <c r="D27" s="101"/>
      <c r="E27" s="101"/>
      <c r="F27" s="101"/>
      <c r="G27" s="101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1" t="s">
        <v>92</v>
      </c>
      <c r="B28" s="101">
        <v>774.1</v>
      </c>
      <c r="C28" s="101">
        <v>1191.0899999999999</v>
      </c>
      <c r="D28" s="101">
        <v>0</v>
      </c>
      <c r="E28" s="101">
        <v>0</v>
      </c>
      <c r="F28" s="101">
        <v>0</v>
      </c>
      <c r="G28" s="101">
        <v>414.19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2"/>
      <c r="B30" s="101" t="s">
        <v>324</v>
      </c>
      <c r="C30" s="101" t="s">
        <v>3</v>
      </c>
      <c r="D30" s="101" t="s">
        <v>334</v>
      </c>
      <c r="E30" s="101" t="s">
        <v>335</v>
      </c>
      <c r="F30" s="101" t="s">
        <v>336</v>
      </c>
      <c r="G30" s="101" t="s">
        <v>337</v>
      </c>
      <c r="H30" s="101" t="s">
        <v>338</v>
      </c>
      <c r="I30" s="101" t="s">
        <v>339</v>
      </c>
      <c r="J30" s="101" t="s">
        <v>340</v>
      </c>
      <c r="K30"/>
      <c r="L30"/>
      <c r="M30"/>
      <c r="N30"/>
      <c r="O30"/>
      <c r="P30"/>
      <c r="Q30"/>
      <c r="R30"/>
      <c r="S30"/>
    </row>
    <row r="31" spans="1:19">
      <c r="A31" s="101" t="s">
        <v>341</v>
      </c>
      <c r="B31" s="101">
        <v>116.17</v>
      </c>
      <c r="C31" s="101" t="s">
        <v>4</v>
      </c>
      <c r="D31" s="101">
        <v>354.18</v>
      </c>
      <c r="E31" s="101">
        <v>1</v>
      </c>
      <c r="F31" s="101">
        <v>92.94</v>
      </c>
      <c r="G31" s="101">
        <v>26.02</v>
      </c>
      <c r="H31" s="101">
        <v>39.81</v>
      </c>
      <c r="I31" s="101">
        <v>1.39</v>
      </c>
      <c r="J31" s="101">
        <v>129.11949999999999</v>
      </c>
      <c r="K31"/>
      <c r="L31"/>
      <c r="M31"/>
      <c r="N31"/>
      <c r="O31"/>
      <c r="P31"/>
      <c r="Q31"/>
      <c r="R31"/>
      <c r="S31"/>
    </row>
    <row r="32" spans="1:19">
      <c r="A32" s="101" t="s">
        <v>342</v>
      </c>
      <c r="B32" s="101">
        <v>116.17</v>
      </c>
      <c r="C32" s="101" t="s">
        <v>4</v>
      </c>
      <c r="D32" s="101">
        <v>354.18</v>
      </c>
      <c r="E32" s="101">
        <v>1</v>
      </c>
      <c r="F32" s="101">
        <v>92.94</v>
      </c>
      <c r="G32" s="101">
        <v>0</v>
      </c>
      <c r="H32" s="101">
        <v>24.1</v>
      </c>
      <c r="I32" s="101">
        <v>18.59</v>
      </c>
      <c r="J32" s="101">
        <v>1597.9138</v>
      </c>
      <c r="K32"/>
      <c r="L32"/>
      <c r="M32"/>
      <c r="N32"/>
      <c r="O32"/>
      <c r="P32"/>
      <c r="Q32"/>
      <c r="R32"/>
      <c r="S32"/>
    </row>
    <row r="33" spans="1:19">
      <c r="A33" s="101" t="s">
        <v>220</v>
      </c>
      <c r="B33" s="101">
        <v>232.34</v>
      </c>
      <c r="C33" s="101"/>
      <c r="D33" s="101">
        <v>708.37</v>
      </c>
      <c r="E33" s="101"/>
      <c r="F33" s="101">
        <v>185.89</v>
      </c>
      <c r="G33" s="101">
        <v>26.02</v>
      </c>
      <c r="H33" s="101">
        <v>31.954999999999998</v>
      </c>
      <c r="I33" s="101">
        <v>2.59</v>
      </c>
      <c r="J33" s="101">
        <v>863.51660000000004</v>
      </c>
      <c r="K33"/>
      <c r="L33"/>
      <c r="M33"/>
      <c r="N33"/>
      <c r="O33"/>
      <c r="P33"/>
      <c r="Q33"/>
      <c r="R33"/>
      <c r="S33"/>
    </row>
    <row r="34" spans="1:19">
      <c r="A34" s="101" t="s">
        <v>343</v>
      </c>
      <c r="B34" s="101">
        <v>232.34</v>
      </c>
      <c r="C34" s="101"/>
      <c r="D34" s="101">
        <v>708.37</v>
      </c>
      <c r="E34" s="101"/>
      <c r="F34" s="101">
        <v>185.89</v>
      </c>
      <c r="G34" s="101">
        <v>26.02</v>
      </c>
      <c r="H34" s="101">
        <v>31.954999999999998</v>
      </c>
      <c r="I34" s="101">
        <v>2.59</v>
      </c>
      <c r="J34" s="101">
        <v>863.51660000000004</v>
      </c>
      <c r="K34"/>
      <c r="L34"/>
      <c r="M34"/>
      <c r="N34"/>
      <c r="O34"/>
      <c r="P34"/>
      <c r="Q34"/>
      <c r="R34"/>
      <c r="S34"/>
    </row>
    <row r="35" spans="1:19">
      <c r="A35" s="101" t="s">
        <v>344</v>
      </c>
      <c r="B35" s="101">
        <v>0</v>
      </c>
      <c r="C35" s="101"/>
      <c r="D35" s="101">
        <v>0</v>
      </c>
      <c r="E35" s="101"/>
      <c r="F35" s="101">
        <v>0</v>
      </c>
      <c r="G35" s="101">
        <v>0</v>
      </c>
      <c r="H35" s="101"/>
      <c r="I35" s="101"/>
      <c r="J35" s="101"/>
      <c r="K35"/>
      <c r="L35"/>
      <c r="M35"/>
      <c r="N35"/>
      <c r="O35"/>
      <c r="P35"/>
      <c r="Q35"/>
      <c r="R35"/>
      <c r="S35"/>
    </row>
    <row r="36" spans="1:19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1:19">
      <c r="A37" s="92"/>
      <c r="B37" s="101" t="s">
        <v>51</v>
      </c>
      <c r="C37" s="101" t="s">
        <v>345</v>
      </c>
      <c r="D37" s="101" t="s">
        <v>346</v>
      </c>
      <c r="E37" s="101" t="s">
        <v>347</v>
      </c>
      <c r="F37" s="101" t="s">
        <v>348</v>
      </c>
      <c r="G37" s="101" t="s">
        <v>349</v>
      </c>
      <c r="H37" s="101" t="s">
        <v>350</v>
      </c>
      <c r="I37" s="101" t="s">
        <v>351</v>
      </c>
      <c r="J37"/>
      <c r="K37"/>
      <c r="L37"/>
      <c r="M37"/>
      <c r="N37"/>
      <c r="O37"/>
      <c r="P37"/>
      <c r="Q37"/>
      <c r="R37"/>
      <c r="S37"/>
    </row>
    <row r="38" spans="1:19">
      <c r="A38" s="101" t="s">
        <v>352</v>
      </c>
      <c r="B38" s="101" t="s">
        <v>436</v>
      </c>
      <c r="C38" s="101">
        <v>0.08</v>
      </c>
      <c r="D38" s="101">
        <v>0.88600000000000001</v>
      </c>
      <c r="E38" s="101">
        <v>1.0209999999999999</v>
      </c>
      <c r="F38" s="101">
        <v>23.24</v>
      </c>
      <c r="G38" s="101">
        <v>90</v>
      </c>
      <c r="H38" s="101">
        <v>90</v>
      </c>
      <c r="I38" s="101" t="s">
        <v>353</v>
      </c>
      <c r="J38"/>
      <c r="K38"/>
      <c r="L38"/>
      <c r="M38"/>
      <c r="N38"/>
      <c r="O38"/>
      <c r="P38"/>
      <c r="Q38"/>
      <c r="R38"/>
      <c r="S38"/>
    </row>
    <row r="39" spans="1:19">
      <c r="A39" s="101" t="s">
        <v>354</v>
      </c>
      <c r="B39" s="101" t="s">
        <v>436</v>
      </c>
      <c r="C39" s="101">
        <v>0.08</v>
      </c>
      <c r="D39" s="101">
        <v>0.88600000000000001</v>
      </c>
      <c r="E39" s="101">
        <v>1.0209999999999999</v>
      </c>
      <c r="F39" s="101">
        <v>46.47</v>
      </c>
      <c r="G39" s="101">
        <v>180</v>
      </c>
      <c r="H39" s="101">
        <v>90</v>
      </c>
      <c r="I39" s="101" t="s">
        <v>355</v>
      </c>
      <c r="J39"/>
      <c r="K39"/>
      <c r="L39"/>
      <c r="M39"/>
      <c r="N39"/>
      <c r="O39"/>
      <c r="P39"/>
      <c r="Q39"/>
      <c r="R39"/>
      <c r="S39"/>
    </row>
    <row r="40" spans="1:19">
      <c r="A40" s="101" t="s">
        <v>356</v>
      </c>
      <c r="B40" s="101" t="s">
        <v>436</v>
      </c>
      <c r="C40" s="101">
        <v>0.08</v>
      </c>
      <c r="D40" s="101">
        <v>0.88600000000000001</v>
      </c>
      <c r="E40" s="101">
        <v>1.0209999999999999</v>
      </c>
      <c r="F40" s="101">
        <v>23.24</v>
      </c>
      <c r="G40" s="101">
        <v>270</v>
      </c>
      <c r="H40" s="101">
        <v>90</v>
      </c>
      <c r="I40" s="101" t="s">
        <v>357</v>
      </c>
      <c r="J40"/>
      <c r="K40"/>
      <c r="L40"/>
      <c r="M40"/>
      <c r="N40"/>
      <c r="O40"/>
      <c r="P40"/>
      <c r="Q40"/>
      <c r="R40"/>
      <c r="S40"/>
    </row>
    <row r="41" spans="1:19">
      <c r="A41" s="101" t="s">
        <v>358</v>
      </c>
      <c r="B41" s="101" t="s">
        <v>359</v>
      </c>
      <c r="C41" s="101">
        <v>0.3</v>
      </c>
      <c r="D41" s="101">
        <v>3.12</v>
      </c>
      <c r="E41" s="101">
        <v>12.904</v>
      </c>
      <c r="F41" s="101">
        <v>116.17</v>
      </c>
      <c r="G41" s="101">
        <v>0</v>
      </c>
      <c r="H41" s="101">
        <v>180</v>
      </c>
      <c r="I41" s="101"/>
      <c r="J41"/>
      <c r="K41"/>
      <c r="L41"/>
      <c r="M41"/>
      <c r="N41"/>
      <c r="O41"/>
      <c r="P41"/>
      <c r="Q41"/>
      <c r="R41"/>
      <c r="S41"/>
    </row>
    <row r="42" spans="1:19">
      <c r="A42" s="101" t="s">
        <v>437</v>
      </c>
      <c r="B42" s="101" t="s">
        <v>438</v>
      </c>
      <c r="C42" s="101">
        <v>0.3</v>
      </c>
      <c r="D42" s="101">
        <v>0.4</v>
      </c>
      <c r="E42" s="101">
        <v>0.433</v>
      </c>
      <c r="F42" s="101">
        <v>116.17</v>
      </c>
      <c r="G42" s="101">
        <v>180</v>
      </c>
      <c r="H42" s="101">
        <v>0</v>
      </c>
      <c r="I42" s="101"/>
      <c r="J42"/>
      <c r="K42"/>
      <c r="L42"/>
      <c r="M42"/>
      <c r="N42"/>
      <c r="O42"/>
      <c r="P42"/>
      <c r="Q42"/>
      <c r="R42"/>
      <c r="S42"/>
    </row>
    <row r="43" spans="1:19">
      <c r="A43" s="101" t="s">
        <v>360</v>
      </c>
      <c r="B43" s="101" t="s">
        <v>436</v>
      </c>
      <c r="C43" s="101">
        <v>0.08</v>
      </c>
      <c r="D43" s="101">
        <v>0.88600000000000001</v>
      </c>
      <c r="E43" s="101">
        <v>1.0209999999999999</v>
      </c>
      <c r="F43" s="101">
        <v>23.24</v>
      </c>
      <c r="G43" s="101">
        <v>90</v>
      </c>
      <c r="H43" s="101">
        <v>90</v>
      </c>
      <c r="I43" s="101" t="s">
        <v>353</v>
      </c>
      <c r="J43"/>
      <c r="K43"/>
      <c r="L43"/>
      <c r="M43"/>
      <c r="N43"/>
      <c r="O43"/>
      <c r="P43"/>
      <c r="Q43"/>
      <c r="R43"/>
      <c r="S43"/>
    </row>
    <row r="44" spans="1:19">
      <c r="A44" s="101" t="s">
        <v>361</v>
      </c>
      <c r="B44" s="101" t="s">
        <v>436</v>
      </c>
      <c r="C44" s="101">
        <v>0.08</v>
      </c>
      <c r="D44" s="101">
        <v>0.88600000000000001</v>
      </c>
      <c r="E44" s="101">
        <v>1.0209999999999999</v>
      </c>
      <c r="F44" s="101">
        <v>46.47</v>
      </c>
      <c r="G44" s="101">
        <v>0</v>
      </c>
      <c r="H44" s="101">
        <v>90</v>
      </c>
      <c r="I44" s="101" t="s">
        <v>362</v>
      </c>
      <c r="J44"/>
      <c r="K44"/>
      <c r="L44"/>
      <c r="M44"/>
      <c r="N44"/>
      <c r="O44"/>
      <c r="P44"/>
      <c r="Q44"/>
      <c r="R44"/>
      <c r="S44"/>
    </row>
    <row r="45" spans="1:19">
      <c r="A45" s="101" t="s">
        <v>363</v>
      </c>
      <c r="B45" s="101" t="s">
        <v>436</v>
      </c>
      <c r="C45" s="101">
        <v>0.08</v>
      </c>
      <c r="D45" s="101">
        <v>0.88600000000000001</v>
      </c>
      <c r="E45" s="101">
        <v>1.0209999999999999</v>
      </c>
      <c r="F45" s="101">
        <v>23.24</v>
      </c>
      <c r="G45" s="101">
        <v>270</v>
      </c>
      <c r="H45" s="101">
        <v>90</v>
      </c>
      <c r="I45" s="101" t="s">
        <v>357</v>
      </c>
      <c r="J45"/>
      <c r="K45"/>
      <c r="L45"/>
      <c r="M45"/>
      <c r="N45"/>
      <c r="O45"/>
      <c r="P45"/>
      <c r="Q45"/>
      <c r="R45"/>
      <c r="S45"/>
    </row>
    <row r="46" spans="1:19">
      <c r="A46" s="101" t="s">
        <v>364</v>
      </c>
      <c r="B46" s="101" t="s">
        <v>359</v>
      </c>
      <c r="C46" s="101">
        <v>0.3</v>
      </c>
      <c r="D46" s="101">
        <v>3.12</v>
      </c>
      <c r="E46" s="101">
        <v>12.904</v>
      </c>
      <c r="F46" s="101">
        <v>116.17</v>
      </c>
      <c r="G46" s="101">
        <v>0</v>
      </c>
      <c r="H46" s="101">
        <v>180</v>
      </c>
      <c r="I46" s="101"/>
      <c r="J46"/>
      <c r="K46"/>
      <c r="L46"/>
      <c r="M46"/>
      <c r="N46"/>
      <c r="O46"/>
      <c r="P46"/>
      <c r="Q46"/>
      <c r="R46"/>
      <c r="S46"/>
    </row>
    <row r="47" spans="1:19">
      <c r="A47" s="101" t="s">
        <v>439</v>
      </c>
      <c r="B47" s="101" t="s">
        <v>438</v>
      </c>
      <c r="C47" s="101">
        <v>0.3</v>
      </c>
      <c r="D47" s="101">
        <v>0.4</v>
      </c>
      <c r="E47" s="101">
        <v>0.433</v>
      </c>
      <c r="F47" s="101">
        <v>116.17</v>
      </c>
      <c r="G47" s="101">
        <v>180</v>
      </c>
      <c r="H47" s="101">
        <v>0</v>
      </c>
      <c r="I47" s="101"/>
      <c r="J47"/>
      <c r="K47"/>
      <c r="L47"/>
      <c r="M47"/>
      <c r="N47"/>
      <c r="O47"/>
      <c r="P47"/>
      <c r="Q47"/>
      <c r="R47"/>
      <c r="S47"/>
    </row>
    <row r="48" spans="1:19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19">
      <c r="A49" s="92"/>
      <c r="B49" s="101" t="s">
        <v>51</v>
      </c>
      <c r="C49" s="101" t="s">
        <v>365</v>
      </c>
      <c r="D49" s="101" t="s">
        <v>366</v>
      </c>
      <c r="E49" s="101" t="s">
        <v>367</v>
      </c>
      <c r="F49" s="101" t="s">
        <v>45</v>
      </c>
      <c r="G49" s="101" t="s">
        <v>368</v>
      </c>
      <c r="H49" s="101" t="s">
        <v>369</v>
      </c>
      <c r="I49" s="101" t="s">
        <v>370</v>
      </c>
      <c r="J49" s="101" t="s">
        <v>349</v>
      </c>
      <c r="K49" s="101" t="s">
        <v>351</v>
      </c>
      <c r="L49"/>
      <c r="M49"/>
      <c r="N49"/>
      <c r="O49"/>
      <c r="P49"/>
      <c r="Q49"/>
      <c r="R49"/>
      <c r="S49"/>
    </row>
    <row r="50" spans="1:19">
      <c r="A50" s="101" t="s">
        <v>371</v>
      </c>
      <c r="B50" s="101" t="s">
        <v>648</v>
      </c>
      <c r="C50" s="101">
        <v>6.51</v>
      </c>
      <c r="D50" s="101">
        <v>6.51</v>
      </c>
      <c r="E50" s="101">
        <v>3.5249999999999999</v>
      </c>
      <c r="F50" s="101">
        <v>0.40699999999999997</v>
      </c>
      <c r="G50" s="101">
        <v>0.316</v>
      </c>
      <c r="H50" s="101" t="s">
        <v>66</v>
      </c>
      <c r="I50" s="101" t="s">
        <v>352</v>
      </c>
      <c r="J50" s="101">
        <v>90</v>
      </c>
      <c r="K50" s="101" t="s">
        <v>353</v>
      </c>
      <c r="L50"/>
      <c r="M50"/>
      <c r="N50"/>
      <c r="O50"/>
      <c r="P50"/>
      <c r="Q50"/>
      <c r="R50"/>
      <c r="S50"/>
    </row>
    <row r="51" spans="1:19">
      <c r="A51" s="101" t="s">
        <v>372</v>
      </c>
      <c r="B51" s="101" t="s">
        <v>648</v>
      </c>
      <c r="C51" s="101">
        <v>13.01</v>
      </c>
      <c r="D51" s="101">
        <v>13.01</v>
      </c>
      <c r="E51" s="101">
        <v>3.5249999999999999</v>
      </c>
      <c r="F51" s="101">
        <v>0.40699999999999997</v>
      </c>
      <c r="G51" s="101">
        <v>0.316</v>
      </c>
      <c r="H51" s="101" t="s">
        <v>66</v>
      </c>
      <c r="I51" s="101" t="s">
        <v>354</v>
      </c>
      <c r="J51" s="101">
        <v>180</v>
      </c>
      <c r="K51" s="101" t="s">
        <v>355</v>
      </c>
      <c r="L51"/>
      <c r="M51"/>
      <c r="N51"/>
      <c r="O51"/>
      <c r="P51"/>
      <c r="Q51"/>
      <c r="R51"/>
      <c r="S51"/>
    </row>
    <row r="52" spans="1:19">
      <c r="A52" s="101" t="s">
        <v>373</v>
      </c>
      <c r="B52" s="101" t="s">
        <v>648</v>
      </c>
      <c r="C52" s="101">
        <v>6.51</v>
      </c>
      <c r="D52" s="101">
        <v>6.51</v>
      </c>
      <c r="E52" s="101">
        <v>3.5249999999999999</v>
      </c>
      <c r="F52" s="101">
        <v>0.40699999999999997</v>
      </c>
      <c r="G52" s="101">
        <v>0.316</v>
      </c>
      <c r="H52" s="101" t="s">
        <v>66</v>
      </c>
      <c r="I52" s="101" t="s">
        <v>356</v>
      </c>
      <c r="J52" s="101">
        <v>270</v>
      </c>
      <c r="K52" s="101" t="s">
        <v>357</v>
      </c>
      <c r="L52"/>
      <c r="M52"/>
      <c r="N52"/>
      <c r="O52"/>
      <c r="P52"/>
      <c r="Q52"/>
      <c r="R52"/>
      <c r="S52"/>
    </row>
    <row r="53" spans="1:19">
      <c r="A53" s="101" t="s">
        <v>374</v>
      </c>
      <c r="B53" s="101"/>
      <c r="C53" s="101"/>
      <c r="D53" s="101">
        <v>26.02</v>
      </c>
      <c r="E53" s="101">
        <v>3.52</v>
      </c>
      <c r="F53" s="101">
        <v>0.40699999999999997</v>
      </c>
      <c r="G53" s="101">
        <v>0.316</v>
      </c>
      <c r="H53" s="101"/>
      <c r="I53" s="101"/>
      <c r="J53" s="101"/>
      <c r="K53" s="101"/>
      <c r="L53"/>
      <c r="M53"/>
      <c r="N53"/>
      <c r="O53"/>
      <c r="P53"/>
      <c r="Q53"/>
      <c r="R53"/>
      <c r="S53"/>
    </row>
    <row r="54" spans="1:19">
      <c r="A54" s="101" t="s">
        <v>375</v>
      </c>
      <c r="B54" s="101"/>
      <c r="C54" s="101"/>
      <c r="D54" s="101">
        <v>0</v>
      </c>
      <c r="E54" s="101" t="s">
        <v>376</v>
      </c>
      <c r="F54" s="101" t="s">
        <v>376</v>
      </c>
      <c r="G54" s="101" t="s">
        <v>376</v>
      </c>
      <c r="H54" s="101"/>
      <c r="I54" s="101"/>
      <c r="J54" s="101"/>
      <c r="K54" s="101"/>
      <c r="L54"/>
      <c r="M54"/>
      <c r="N54"/>
      <c r="O54"/>
      <c r="P54"/>
      <c r="Q54"/>
      <c r="R54"/>
      <c r="S54"/>
    </row>
    <row r="55" spans="1:19">
      <c r="A55" s="101" t="s">
        <v>377</v>
      </c>
      <c r="B55" s="101"/>
      <c r="C55" s="101"/>
      <c r="D55" s="101">
        <v>26.02</v>
      </c>
      <c r="E55" s="101">
        <v>3.52</v>
      </c>
      <c r="F55" s="101">
        <v>0.40699999999999997</v>
      </c>
      <c r="G55" s="101">
        <v>0.316</v>
      </c>
      <c r="H55" s="101"/>
      <c r="I55" s="101"/>
      <c r="J55" s="101"/>
      <c r="K55" s="101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92"/>
      <c r="B57" s="101" t="s">
        <v>119</v>
      </c>
      <c r="C57" s="101" t="s">
        <v>378</v>
      </c>
      <c r="D57" s="101" t="s">
        <v>379</v>
      </c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101" t="s">
        <v>35</v>
      </c>
      <c r="B58" s="101"/>
      <c r="C58" s="101"/>
      <c r="D58" s="101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2"/>
      <c r="B60" s="101" t="s">
        <v>119</v>
      </c>
      <c r="C60" s="101" t="s">
        <v>380</v>
      </c>
      <c r="D60" s="101" t="s">
        <v>381</v>
      </c>
      <c r="E60" s="101" t="s">
        <v>382</v>
      </c>
      <c r="F60" s="101" t="s">
        <v>383</v>
      </c>
      <c r="G60" s="101" t="s">
        <v>379</v>
      </c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101" t="s">
        <v>384</v>
      </c>
      <c r="B61" s="101" t="s">
        <v>385</v>
      </c>
      <c r="C61" s="101">
        <v>37447.43</v>
      </c>
      <c r="D61" s="101">
        <v>25317.58</v>
      </c>
      <c r="E61" s="101">
        <v>12129.85</v>
      </c>
      <c r="F61" s="101">
        <v>0.68</v>
      </c>
      <c r="G61" s="101">
        <v>3.3</v>
      </c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101" t="s">
        <v>386</v>
      </c>
      <c r="B62" s="101" t="s">
        <v>385</v>
      </c>
      <c r="C62" s="101">
        <v>20772.8</v>
      </c>
      <c r="D62" s="101">
        <v>14044.14</v>
      </c>
      <c r="E62" s="101">
        <v>6728.66</v>
      </c>
      <c r="F62" s="101">
        <v>0.68</v>
      </c>
      <c r="G62" s="101">
        <v>3.31</v>
      </c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92"/>
      <c r="B64" s="101" t="s">
        <v>119</v>
      </c>
      <c r="C64" s="101" t="s">
        <v>380</v>
      </c>
      <c r="D64" s="101" t="s">
        <v>379</v>
      </c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101" t="s">
        <v>387</v>
      </c>
      <c r="B65" s="101" t="s">
        <v>388</v>
      </c>
      <c r="C65" s="101">
        <v>75056.570000000007</v>
      </c>
      <c r="D65" s="101">
        <v>0.78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 s="101" t="s">
        <v>389</v>
      </c>
      <c r="B66" s="101" t="s">
        <v>388</v>
      </c>
      <c r="C66" s="101">
        <v>59977.43</v>
      </c>
      <c r="D66" s="101">
        <v>0.78</v>
      </c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2"/>
      <c r="B68" s="101" t="s">
        <v>119</v>
      </c>
      <c r="C68" s="101" t="s">
        <v>390</v>
      </c>
      <c r="D68" s="101" t="s">
        <v>391</v>
      </c>
      <c r="E68" s="101" t="s">
        <v>392</v>
      </c>
      <c r="F68" s="101" t="s">
        <v>393</v>
      </c>
      <c r="G68" s="101" t="s">
        <v>394</v>
      </c>
      <c r="H68" s="101" t="s">
        <v>395</v>
      </c>
      <c r="I68"/>
      <c r="J68"/>
      <c r="K68"/>
      <c r="L68"/>
      <c r="M68"/>
      <c r="N68"/>
      <c r="O68"/>
      <c r="P68"/>
      <c r="Q68"/>
      <c r="R68"/>
      <c r="S68"/>
    </row>
    <row r="69" spans="1:19">
      <c r="A69" s="101" t="s">
        <v>396</v>
      </c>
      <c r="B69" s="101" t="s">
        <v>397</v>
      </c>
      <c r="C69" s="101">
        <v>1</v>
      </c>
      <c r="D69" s="101">
        <v>0</v>
      </c>
      <c r="E69" s="101">
        <v>0.83</v>
      </c>
      <c r="F69" s="101">
        <v>0</v>
      </c>
      <c r="G69" s="101">
        <v>1</v>
      </c>
      <c r="H69" s="101" t="s">
        <v>398</v>
      </c>
      <c r="I69"/>
      <c r="J69"/>
      <c r="K69"/>
      <c r="L69"/>
      <c r="M69"/>
      <c r="N69"/>
      <c r="O69"/>
      <c r="P69"/>
      <c r="Q69"/>
      <c r="R69"/>
      <c r="S69"/>
    </row>
    <row r="70" spans="1:19">
      <c r="A70" s="101" t="s">
        <v>399</v>
      </c>
      <c r="B70" s="101" t="s">
        <v>397</v>
      </c>
      <c r="C70" s="101">
        <v>1</v>
      </c>
      <c r="D70" s="101">
        <v>0</v>
      </c>
      <c r="E70" s="101">
        <v>0.72</v>
      </c>
      <c r="F70" s="101">
        <v>0</v>
      </c>
      <c r="G70" s="101">
        <v>1</v>
      </c>
      <c r="H70" s="101" t="s">
        <v>398</v>
      </c>
      <c r="I70"/>
      <c r="J70"/>
      <c r="K70"/>
      <c r="L70"/>
      <c r="M70"/>
      <c r="N70"/>
      <c r="O70"/>
      <c r="P70"/>
      <c r="Q70"/>
      <c r="R70"/>
      <c r="S70"/>
    </row>
    <row r="71" spans="1:19">
      <c r="A71" s="101" t="s">
        <v>400</v>
      </c>
      <c r="B71" s="101" t="s">
        <v>401</v>
      </c>
      <c r="C71" s="101">
        <v>0.55000000000000004</v>
      </c>
      <c r="D71" s="101">
        <v>622</v>
      </c>
      <c r="E71" s="101">
        <v>1.51</v>
      </c>
      <c r="F71" s="101">
        <v>1717.91</v>
      </c>
      <c r="G71" s="101">
        <v>1</v>
      </c>
      <c r="H71" s="101" t="s">
        <v>402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101" t="s">
        <v>403</v>
      </c>
      <c r="B72" s="101" t="s">
        <v>401</v>
      </c>
      <c r="C72" s="101">
        <v>0.54</v>
      </c>
      <c r="D72" s="101">
        <v>622</v>
      </c>
      <c r="E72" s="101">
        <v>0.84</v>
      </c>
      <c r="F72" s="101">
        <v>970.29</v>
      </c>
      <c r="G72" s="101">
        <v>1</v>
      </c>
      <c r="H72" s="101" t="s">
        <v>402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2"/>
      <c r="B74" s="101" t="s">
        <v>119</v>
      </c>
      <c r="C74" s="101" t="s">
        <v>404</v>
      </c>
      <c r="D74" s="101" t="s">
        <v>405</v>
      </c>
      <c r="E74" s="101" t="s">
        <v>406</v>
      </c>
      <c r="F74" s="101" t="s">
        <v>407</v>
      </c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101" t="s">
        <v>408</v>
      </c>
      <c r="B75" s="101" t="s">
        <v>409</v>
      </c>
      <c r="C75" s="101" t="s">
        <v>410</v>
      </c>
      <c r="D75" s="101">
        <v>0.1</v>
      </c>
      <c r="E75" s="101">
        <v>0</v>
      </c>
      <c r="F75" s="101">
        <v>1</v>
      </c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2"/>
      <c r="B77" s="101" t="s">
        <v>119</v>
      </c>
      <c r="C77" s="101" t="s">
        <v>411</v>
      </c>
      <c r="D77" s="101" t="s">
        <v>412</v>
      </c>
      <c r="E77" s="101" t="s">
        <v>413</v>
      </c>
      <c r="F77" s="101" t="s">
        <v>414</v>
      </c>
      <c r="G77" s="101" t="s">
        <v>415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101" t="s">
        <v>416</v>
      </c>
      <c r="B78" s="101" t="s">
        <v>417</v>
      </c>
      <c r="C78" s="101">
        <v>0.2</v>
      </c>
      <c r="D78" s="101">
        <v>845000</v>
      </c>
      <c r="E78" s="101">
        <v>0.8</v>
      </c>
      <c r="F78" s="101">
        <v>3.43</v>
      </c>
      <c r="G78" s="101">
        <v>0.57999999999999996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2"/>
      <c r="B80" s="101" t="s">
        <v>442</v>
      </c>
      <c r="C80" s="101" t="s">
        <v>443</v>
      </c>
      <c r="D80" s="101" t="s">
        <v>444</v>
      </c>
      <c r="E80" s="101" t="s">
        <v>445</v>
      </c>
      <c r="F80" s="101" t="s">
        <v>446</v>
      </c>
      <c r="G80" s="101" t="s">
        <v>447</v>
      </c>
      <c r="H80" s="101" t="s">
        <v>448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101" t="s">
        <v>418</v>
      </c>
      <c r="B81" s="101">
        <v>31133.820199999998</v>
      </c>
      <c r="C81" s="101">
        <v>47.7468</v>
      </c>
      <c r="D81" s="101">
        <v>116.94589999999999</v>
      </c>
      <c r="E81" s="101">
        <v>0</v>
      </c>
      <c r="F81" s="101">
        <v>4.0000000000000002E-4</v>
      </c>
      <c r="G81" s="101">
        <v>26910.668000000001</v>
      </c>
      <c r="H81" s="101">
        <v>12638.5854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101" t="s">
        <v>419</v>
      </c>
      <c r="B82" s="101">
        <v>27104.7</v>
      </c>
      <c r="C82" s="101">
        <v>42.155900000000003</v>
      </c>
      <c r="D82" s="101">
        <v>105.3372</v>
      </c>
      <c r="E82" s="101">
        <v>0</v>
      </c>
      <c r="F82" s="101">
        <v>2.9999999999999997E-4</v>
      </c>
      <c r="G82" s="101">
        <v>24240.490600000001</v>
      </c>
      <c r="H82" s="101">
        <v>11059.219800000001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 s="101" t="s">
        <v>420</v>
      </c>
      <c r="B83" s="101">
        <v>28304.6296</v>
      </c>
      <c r="C83" s="101">
        <v>45.061900000000001</v>
      </c>
      <c r="D83" s="101">
        <v>116.2334</v>
      </c>
      <c r="E83" s="101">
        <v>0</v>
      </c>
      <c r="F83" s="101">
        <v>4.0000000000000002E-4</v>
      </c>
      <c r="G83" s="101">
        <v>26749.8351</v>
      </c>
      <c r="H83" s="101">
        <v>11648.2212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101" t="s">
        <v>421</v>
      </c>
      <c r="B84" s="101">
        <v>24798.5766</v>
      </c>
      <c r="C84" s="101">
        <v>41.178100000000001</v>
      </c>
      <c r="D84" s="101">
        <v>112.0149</v>
      </c>
      <c r="E84" s="101">
        <v>0</v>
      </c>
      <c r="F84" s="101">
        <v>2.9999999999999997E-4</v>
      </c>
      <c r="G84" s="101">
        <v>25781.933000000001</v>
      </c>
      <c r="H84" s="101">
        <v>10367.7217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101" t="s">
        <v>277</v>
      </c>
      <c r="B85" s="101">
        <v>25331.1175</v>
      </c>
      <c r="C85" s="101">
        <v>43.1798</v>
      </c>
      <c r="D85" s="101">
        <v>121.11839999999999</v>
      </c>
      <c r="E85" s="101">
        <v>0</v>
      </c>
      <c r="F85" s="101">
        <v>4.0000000000000002E-4</v>
      </c>
      <c r="G85" s="101">
        <v>27879.0121</v>
      </c>
      <c r="H85" s="101">
        <v>10697.193300000001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101" t="s">
        <v>422</v>
      </c>
      <c r="B86" s="101">
        <v>26315.561300000001</v>
      </c>
      <c r="C86" s="101">
        <v>45.408999999999999</v>
      </c>
      <c r="D86" s="101">
        <v>129.12960000000001</v>
      </c>
      <c r="E86" s="101">
        <v>0</v>
      </c>
      <c r="F86" s="101">
        <v>4.0000000000000002E-4</v>
      </c>
      <c r="G86" s="101">
        <v>29723.846300000001</v>
      </c>
      <c r="H86" s="101">
        <v>11165.617099999999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101" t="s">
        <v>423</v>
      </c>
      <c r="B87" s="101">
        <v>28732.503000000001</v>
      </c>
      <c r="C87" s="101">
        <v>49.784599999999998</v>
      </c>
      <c r="D87" s="101">
        <v>142.2184</v>
      </c>
      <c r="E87" s="101">
        <v>0</v>
      </c>
      <c r="F87" s="101">
        <v>4.0000000000000002E-4</v>
      </c>
      <c r="G87" s="101">
        <v>32736.9997</v>
      </c>
      <c r="H87" s="101">
        <v>12210.718800000001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101" t="s">
        <v>424</v>
      </c>
      <c r="B88" s="101">
        <v>27769.2219</v>
      </c>
      <c r="C88" s="101">
        <v>48.028599999999997</v>
      </c>
      <c r="D88" s="101">
        <v>136.92949999999999</v>
      </c>
      <c r="E88" s="101">
        <v>0</v>
      </c>
      <c r="F88" s="101">
        <v>4.0000000000000002E-4</v>
      </c>
      <c r="G88" s="101">
        <v>31519.421699999999</v>
      </c>
      <c r="H88" s="101">
        <v>11793.0355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101" t="s">
        <v>425</v>
      </c>
      <c r="B89" s="101">
        <v>24992.476500000001</v>
      </c>
      <c r="C89" s="101">
        <v>42.947699999999998</v>
      </c>
      <c r="D89" s="101">
        <v>121.5686</v>
      </c>
      <c r="E89" s="101">
        <v>0</v>
      </c>
      <c r="F89" s="101">
        <v>4.0000000000000002E-4</v>
      </c>
      <c r="G89" s="101">
        <v>27983.1463</v>
      </c>
      <c r="H89" s="101">
        <v>10587.1914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101" t="s">
        <v>426</v>
      </c>
      <c r="B90" s="101">
        <v>25312.711599999999</v>
      </c>
      <c r="C90" s="101">
        <v>42.628399999999999</v>
      </c>
      <c r="D90" s="101">
        <v>117.91330000000001</v>
      </c>
      <c r="E90" s="101">
        <v>0</v>
      </c>
      <c r="F90" s="101">
        <v>4.0000000000000002E-4</v>
      </c>
      <c r="G90" s="101">
        <v>27140.479299999999</v>
      </c>
      <c r="H90" s="101">
        <v>10639.704900000001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101" t="s">
        <v>427</v>
      </c>
      <c r="B91" s="101">
        <v>26530.286700000001</v>
      </c>
      <c r="C91" s="101">
        <v>42.927199999999999</v>
      </c>
      <c r="D91" s="101">
        <v>113.0844</v>
      </c>
      <c r="E91" s="101">
        <v>0</v>
      </c>
      <c r="F91" s="101">
        <v>4.0000000000000002E-4</v>
      </c>
      <c r="G91" s="101">
        <v>26026.318599999999</v>
      </c>
      <c r="H91" s="101">
        <v>10984.0119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101" t="s">
        <v>428</v>
      </c>
      <c r="B92" s="101">
        <v>30240.782500000001</v>
      </c>
      <c r="C92" s="101">
        <v>46.936799999999998</v>
      </c>
      <c r="D92" s="101">
        <v>116.9457</v>
      </c>
      <c r="E92" s="101">
        <v>0</v>
      </c>
      <c r="F92" s="101">
        <v>4.0000000000000002E-4</v>
      </c>
      <c r="G92" s="101">
        <v>26911.676899999999</v>
      </c>
      <c r="H92" s="101">
        <v>12329.559300000001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101"/>
      <c r="B93" s="101"/>
      <c r="C93" s="101"/>
      <c r="D93" s="101"/>
      <c r="E93" s="101"/>
      <c r="F93" s="101"/>
      <c r="G93" s="101"/>
      <c r="H93" s="101"/>
      <c r="I93"/>
      <c r="J93"/>
      <c r="K93"/>
      <c r="L93"/>
      <c r="M93"/>
      <c r="N93"/>
      <c r="O93"/>
      <c r="P93"/>
      <c r="Q93"/>
      <c r="R93"/>
      <c r="S93"/>
    </row>
    <row r="94" spans="1:19">
      <c r="A94" s="101" t="s">
        <v>429</v>
      </c>
      <c r="B94" s="101">
        <v>326566.38750000001</v>
      </c>
      <c r="C94" s="101">
        <v>537.98490000000004</v>
      </c>
      <c r="D94" s="101">
        <v>1449.4392</v>
      </c>
      <c r="E94" s="101">
        <v>0</v>
      </c>
      <c r="F94" s="101">
        <v>4.4999999999999997E-3</v>
      </c>
      <c r="G94" s="101">
        <v>333603.82760000002</v>
      </c>
      <c r="H94" s="101">
        <v>136120.78030000001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101" t="s">
        <v>430</v>
      </c>
      <c r="B95" s="101">
        <v>24798.5766</v>
      </c>
      <c r="C95" s="101">
        <v>41.178100000000001</v>
      </c>
      <c r="D95" s="101">
        <v>105.3372</v>
      </c>
      <c r="E95" s="101">
        <v>0</v>
      </c>
      <c r="F95" s="101">
        <v>2.9999999999999997E-4</v>
      </c>
      <c r="G95" s="101">
        <v>24240.490600000001</v>
      </c>
      <c r="H95" s="101">
        <v>10367.7217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101" t="s">
        <v>431</v>
      </c>
      <c r="B96" s="101">
        <v>31133.820199999998</v>
      </c>
      <c r="C96" s="101">
        <v>49.784599999999998</v>
      </c>
      <c r="D96" s="101">
        <v>142.2184</v>
      </c>
      <c r="E96" s="101">
        <v>0</v>
      </c>
      <c r="F96" s="101">
        <v>4.0000000000000002E-4</v>
      </c>
      <c r="G96" s="101">
        <v>32736.9997</v>
      </c>
      <c r="H96" s="101">
        <v>12638.5854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 s="92"/>
      <c r="B98" s="101" t="s">
        <v>449</v>
      </c>
      <c r="C98" s="101" t="s">
        <v>450</v>
      </c>
      <c r="D98" s="101" t="s">
        <v>451</v>
      </c>
      <c r="E98" s="101" t="s">
        <v>452</v>
      </c>
      <c r="F98" s="101" t="s">
        <v>453</v>
      </c>
      <c r="G98" s="101" t="s">
        <v>454</v>
      </c>
      <c r="H98" s="101" t="s">
        <v>455</v>
      </c>
      <c r="I98" s="101" t="s">
        <v>456</v>
      </c>
      <c r="J98" s="101" t="s">
        <v>457</v>
      </c>
      <c r="K98" s="101" t="s">
        <v>458</v>
      </c>
      <c r="L98" s="101" t="s">
        <v>459</v>
      </c>
      <c r="M98" s="101" t="s">
        <v>460</v>
      </c>
      <c r="N98" s="101" t="s">
        <v>461</v>
      </c>
      <c r="O98" s="101" t="s">
        <v>462</v>
      </c>
      <c r="P98" s="101" t="s">
        <v>463</v>
      </c>
      <c r="Q98" s="101" t="s">
        <v>464</v>
      </c>
      <c r="R98" s="101" t="s">
        <v>465</v>
      </c>
      <c r="S98" s="101" t="s">
        <v>466</v>
      </c>
    </row>
    <row r="99" spans="1:19">
      <c r="A99" s="101" t="s">
        <v>418</v>
      </c>
      <c r="B99" s="102">
        <v>62444200000</v>
      </c>
      <c r="C99" s="101">
        <v>31851.898000000001</v>
      </c>
      <c r="D99" s="101" t="s">
        <v>588</v>
      </c>
      <c r="E99" s="101">
        <v>6682.067</v>
      </c>
      <c r="F99" s="101">
        <v>18077</v>
      </c>
      <c r="G99" s="101">
        <v>2688.2</v>
      </c>
      <c r="H99" s="101">
        <v>0</v>
      </c>
      <c r="I99" s="101">
        <v>0</v>
      </c>
      <c r="J99" s="101">
        <v>0</v>
      </c>
      <c r="K99" s="101">
        <v>0</v>
      </c>
      <c r="L99" s="101">
        <v>0</v>
      </c>
      <c r="M99" s="101">
        <v>0</v>
      </c>
      <c r="N99" s="101">
        <v>0</v>
      </c>
      <c r="O99" s="101">
        <v>0</v>
      </c>
      <c r="P99" s="101">
        <v>0</v>
      </c>
      <c r="Q99" s="101">
        <v>4404.6310000000003</v>
      </c>
      <c r="R99" s="101">
        <v>0</v>
      </c>
      <c r="S99" s="101">
        <v>0</v>
      </c>
    </row>
    <row r="100" spans="1:19">
      <c r="A100" s="101" t="s">
        <v>419</v>
      </c>
      <c r="B100" s="102">
        <v>56248200000</v>
      </c>
      <c r="C100" s="101">
        <v>31860.903999999999</v>
      </c>
      <c r="D100" s="101" t="s">
        <v>589</v>
      </c>
      <c r="E100" s="101">
        <v>6682.067</v>
      </c>
      <c r="F100" s="101">
        <v>18077</v>
      </c>
      <c r="G100" s="101">
        <v>2688.2</v>
      </c>
      <c r="H100" s="101">
        <v>0</v>
      </c>
      <c r="I100" s="101">
        <v>0</v>
      </c>
      <c r="J100" s="101">
        <v>0</v>
      </c>
      <c r="K100" s="101">
        <v>0</v>
      </c>
      <c r="L100" s="101">
        <v>0</v>
      </c>
      <c r="M100" s="101">
        <v>0</v>
      </c>
      <c r="N100" s="101">
        <v>0</v>
      </c>
      <c r="O100" s="101">
        <v>0</v>
      </c>
      <c r="P100" s="101">
        <v>0</v>
      </c>
      <c r="Q100" s="101">
        <v>4413.6369999999997</v>
      </c>
      <c r="R100" s="101">
        <v>0</v>
      </c>
      <c r="S100" s="101">
        <v>0</v>
      </c>
    </row>
    <row r="101" spans="1:19">
      <c r="A101" s="101" t="s">
        <v>420</v>
      </c>
      <c r="B101" s="102">
        <v>62071000000</v>
      </c>
      <c r="C101" s="101">
        <v>31951.538</v>
      </c>
      <c r="D101" s="101" t="s">
        <v>522</v>
      </c>
      <c r="E101" s="101">
        <v>6682.067</v>
      </c>
      <c r="F101" s="101">
        <v>18077</v>
      </c>
      <c r="G101" s="101">
        <v>2688.2</v>
      </c>
      <c r="H101" s="101">
        <v>0</v>
      </c>
      <c r="I101" s="101">
        <v>70.688000000000002</v>
      </c>
      <c r="J101" s="101">
        <v>0</v>
      </c>
      <c r="K101" s="101">
        <v>0</v>
      </c>
      <c r="L101" s="101">
        <v>0</v>
      </c>
      <c r="M101" s="101">
        <v>0</v>
      </c>
      <c r="N101" s="101">
        <v>0</v>
      </c>
      <c r="O101" s="101">
        <v>0</v>
      </c>
      <c r="P101" s="101">
        <v>0</v>
      </c>
      <c r="Q101" s="101">
        <v>4433.5829999999996</v>
      </c>
      <c r="R101" s="101">
        <v>0</v>
      </c>
      <c r="S101" s="101">
        <v>0</v>
      </c>
    </row>
    <row r="102" spans="1:19">
      <c r="A102" s="101" t="s">
        <v>421</v>
      </c>
      <c r="B102" s="102">
        <v>59825000000</v>
      </c>
      <c r="C102" s="101">
        <v>33508.779000000002</v>
      </c>
      <c r="D102" s="101" t="s">
        <v>590</v>
      </c>
      <c r="E102" s="101">
        <v>6682.067</v>
      </c>
      <c r="F102" s="101">
        <v>18077</v>
      </c>
      <c r="G102" s="101">
        <v>2688.2</v>
      </c>
      <c r="H102" s="101">
        <v>0</v>
      </c>
      <c r="I102" s="101">
        <v>1553.866</v>
      </c>
      <c r="J102" s="101">
        <v>0</v>
      </c>
      <c r="K102" s="101">
        <v>0</v>
      </c>
      <c r="L102" s="101">
        <v>0</v>
      </c>
      <c r="M102" s="101">
        <v>0</v>
      </c>
      <c r="N102" s="101">
        <v>0</v>
      </c>
      <c r="O102" s="101">
        <v>0</v>
      </c>
      <c r="P102" s="101">
        <v>0</v>
      </c>
      <c r="Q102" s="101">
        <v>4507.6459999999997</v>
      </c>
      <c r="R102" s="101">
        <v>0</v>
      </c>
      <c r="S102" s="101">
        <v>0</v>
      </c>
    </row>
    <row r="103" spans="1:19">
      <c r="A103" s="101" t="s">
        <v>277</v>
      </c>
      <c r="B103" s="102">
        <v>64691100000</v>
      </c>
      <c r="C103" s="101">
        <v>40193.091</v>
      </c>
      <c r="D103" s="101" t="s">
        <v>591</v>
      </c>
      <c r="E103" s="101">
        <v>6682.067</v>
      </c>
      <c r="F103" s="101">
        <v>18077</v>
      </c>
      <c r="G103" s="101">
        <v>2688.2</v>
      </c>
      <c r="H103" s="101">
        <v>0</v>
      </c>
      <c r="I103" s="101">
        <v>10570.683000000001</v>
      </c>
      <c r="J103" s="101">
        <v>0</v>
      </c>
      <c r="K103" s="101">
        <v>0</v>
      </c>
      <c r="L103" s="101">
        <v>0</v>
      </c>
      <c r="M103" s="101">
        <v>0</v>
      </c>
      <c r="N103" s="101">
        <v>0</v>
      </c>
      <c r="O103" s="101">
        <v>0</v>
      </c>
      <c r="P103" s="101">
        <v>0</v>
      </c>
      <c r="Q103" s="101">
        <v>2175.1419999999998</v>
      </c>
      <c r="R103" s="101">
        <v>0</v>
      </c>
      <c r="S103" s="101">
        <v>0</v>
      </c>
    </row>
    <row r="104" spans="1:19">
      <c r="A104" s="101" t="s">
        <v>422</v>
      </c>
      <c r="B104" s="102">
        <v>68971900000</v>
      </c>
      <c r="C104" s="101">
        <v>46968.067000000003</v>
      </c>
      <c r="D104" s="101" t="s">
        <v>592</v>
      </c>
      <c r="E104" s="101">
        <v>6682.067</v>
      </c>
      <c r="F104" s="101">
        <v>18077</v>
      </c>
      <c r="G104" s="101">
        <v>2688.2</v>
      </c>
      <c r="H104" s="101">
        <v>0</v>
      </c>
      <c r="I104" s="101">
        <v>17284.867999999999</v>
      </c>
      <c r="J104" s="101">
        <v>0</v>
      </c>
      <c r="K104" s="101">
        <v>0</v>
      </c>
      <c r="L104" s="101">
        <v>0</v>
      </c>
      <c r="M104" s="101">
        <v>0</v>
      </c>
      <c r="N104" s="101">
        <v>0</v>
      </c>
      <c r="O104" s="101">
        <v>0</v>
      </c>
      <c r="P104" s="101">
        <v>0</v>
      </c>
      <c r="Q104" s="101">
        <v>2235.9319999999998</v>
      </c>
      <c r="R104" s="101">
        <v>0</v>
      </c>
      <c r="S104" s="101">
        <v>0</v>
      </c>
    </row>
    <row r="105" spans="1:19">
      <c r="A105" s="101" t="s">
        <v>423</v>
      </c>
      <c r="B105" s="102">
        <v>75963700000</v>
      </c>
      <c r="C105" s="101">
        <v>48302.250999999997</v>
      </c>
      <c r="D105" s="101" t="s">
        <v>593</v>
      </c>
      <c r="E105" s="101">
        <v>6682.067</v>
      </c>
      <c r="F105" s="101">
        <v>18077</v>
      </c>
      <c r="G105" s="101">
        <v>2688.2</v>
      </c>
      <c r="H105" s="101">
        <v>0</v>
      </c>
      <c r="I105" s="101">
        <v>16262.65</v>
      </c>
      <c r="J105" s="101">
        <v>0</v>
      </c>
      <c r="K105" s="101">
        <v>0</v>
      </c>
      <c r="L105" s="101">
        <v>0</v>
      </c>
      <c r="M105" s="101">
        <v>0</v>
      </c>
      <c r="N105" s="101">
        <v>0</v>
      </c>
      <c r="O105" s="101">
        <v>0</v>
      </c>
      <c r="P105" s="101">
        <v>0</v>
      </c>
      <c r="Q105" s="101">
        <v>4592.3339999999998</v>
      </c>
      <c r="R105" s="101">
        <v>0</v>
      </c>
      <c r="S105" s="101">
        <v>0</v>
      </c>
    </row>
    <row r="106" spans="1:19">
      <c r="A106" s="101" t="s">
        <v>424</v>
      </c>
      <c r="B106" s="102">
        <v>73138400000</v>
      </c>
      <c r="C106" s="101">
        <v>46502.815000000002</v>
      </c>
      <c r="D106" s="101" t="s">
        <v>594</v>
      </c>
      <c r="E106" s="101">
        <v>6682.067</v>
      </c>
      <c r="F106" s="101">
        <v>18077</v>
      </c>
      <c r="G106" s="101">
        <v>2688.2</v>
      </c>
      <c r="H106" s="101">
        <v>0</v>
      </c>
      <c r="I106" s="101">
        <v>16031.356</v>
      </c>
      <c r="J106" s="101">
        <v>0</v>
      </c>
      <c r="K106" s="101">
        <v>0</v>
      </c>
      <c r="L106" s="101">
        <v>0</v>
      </c>
      <c r="M106" s="101">
        <v>0</v>
      </c>
      <c r="N106" s="101">
        <v>0</v>
      </c>
      <c r="O106" s="101">
        <v>0</v>
      </c>
      <c r="P106" s="101">
        <v>0</v>
      </c>
      <c r="Q106" s="101">
        <v>3024.1930000000002</v>
      </c>
      <c r="R106" s="101">
        <v>0</v>
      </c>
      <c r="S106" s="101">
        <v>0</v>
      </c>
    </row>
    <row r="107" spans="1:19">
      <c r="A107" s="101" t="s">
        <v>425</v>
      </c>
      <c r="B107" s="102">
        <v>64932800000</v>
      </c>
      <c r="C107" s="101">
        <v>42243.142999999996</v>
      </c>
      <c r="D107" s="101" t="s">
        <v>595</v>
      </c>
      <c r="E107" s="101">
        <v>6682.067</v>
      </c>
      <c r="F107" s="101">
        <v>18077</v>
      </c>
      <c r="G107" s="101">
        <v>2688.2</v>
      </c>
      <c r="H107" s="101">
        <v>0</v>
      </c>
      <c r="I107" s="101">
        <v>11778.335999999999</v>
      </c>
      <c r="J107" s="101">
        <v>0</v>
      </c>
      <c r="K107" s="101">
        <v>0</v>
      </c>
      <c r="L107" s="101">
        <v>0</v>
      </c>
      <c r="M107" s="101">
        <v>0</v>
      </c>
      <c r="N107" s="101">
        <v>0</v>
      </c>
      <c r="O107" s="101">
        <v>0</v>
      </c>
      <c r="P107" s="101">
        <v>0</v>
      </c>
      <c r="Q107" s="101">
        <v>3017.54</v>
      </c>
      <c r="R107" s="101">
        <v>0</v>
      </c>
      <c r="S107" s="101">
        <v>0</v>
      </c>
    </row>
    <row r="108" spans="1:19">
      <c r="A108" s="101" t="s">
        <v>426</v>
      </c>
      <c r="B108" s="102">
        <v>62977400000</v>
      </c>
      <c r="C108" s="101">
        <v>35590.343999999997</v>
      </c>
      <c r="D108" s="101" t="s">
        <v>552</v>
      </c>
      <c r="E108" s="101">
        <v>6682.067</v>
      </c>
      <c r="F108" s="101">
        <v>18077</v>
      </c>
      <c r="G108" s="101">
        <v>2688.2</v>
      </c>
      <c r="H108" s="101">
        <v>0</v>
      </c>
      <c r="I108" s="101">
        <v>6029.2259999999997</v>
      </c>
      <c r="J108" s="101">
        <v>0</v>
      </c>
      <c r="K108" s="101">
        <v>0</v>
      </c>
      <c r="L108" s="101">
        <v>0</v>
      </c>
      <c r="M108" s="101">
        <v>0</v>
      </c>
      <c r="N108" s="101">
        <v>0</v>
      </c>
      <c r="O108" s="101">
        <v>0</v>
      </c>
      <c r="P108" s="101">
        <v>0</v>
      </c>
      <c r="Q108" s="101">
        <v>2113.8519999999999</v>
      </c>
      <c r="R108" s="101">
        <v>0</v>
      </c>
      <c r="S108" s="101">
        <v>0</v>
      </c>
    </row>
    <row r="109" spans="1:19">
      <c r="A109" s="101" t="s">
        <v>427</v>
      </c>
      <c r="B109" s="102">
        <v>60392100000</v>
      </c>
      <c r="C109" s="101">
        <v>35195.976999999999</v>
      </c>
      <c r="D109" s="101" t="s">
        <v>596</v>
      </c>
      <c r="E109" s="101">
        <v>6682.067</v>
      </c>
      <c r="F109" s="101">
        <v>18077</v>
      </c>
      <c r="G109" s="101">
        <v>2688.2</v>
      </c>
      <c r="H109" s="101">
        <v>0</v>
      </c>
      <c r="I109" s="101">
        <v>3179.279</v>
      </c>
      <c r="J109" s="101">
        <v>0</v>
      </c>
      <c r="K109" s="101">
        <v>0</v>
      </c>
      <c r="L109" s="101">
        <v>0</v>
      </c>
      <c r="M109" s="101">
        <v>0</v>
      </c>
      <c r="N109" s="101">
        <v>0</v>
      </c>
      <c r="O109" s="101">
        <v>0</v>
      </c>
      <c r="P109" s="101">
        <v>0</v>
      </c>
      <c r="Q109" s="101">
        <v>4569.4319999999998</v>
      </c>
      <c r="R109" s="101">
        <v>0</v>
      </c>
      <c r="S109" s="101">
        <v>0</v>
      </c>
    </row>
    <row r="110" spans="1:19">
      <c r="A110" s="101" t="s">
        <v>428</v>
      </c>
      <c r="B110" s="102">
        <v>62446500000</v>
      </c>
      <c r="C110" s="101">
        <v>31868.337</v>
      </c>
      <c r="D110" s="101" t="s">
        <v>597</v>
      </c>
      <c r="E110" s="101">
        <v>6682.067</v>
      </c>
      <c r="F110" s="101">
        <v>18077</v>
      </c>
      <c r="G110" s="101">
        <v>2688.2</v>
      </c>
      <c r="H110" s="101">
        <v>0</v>
      </c>
      <c r="I110" s="101">
        <v>0</v>
      </c>
      <c r="J110" s="101">
        <v>0</v>
      </c>
      <c r="K110" s="101">
        <v>0</v>
      </c>
      <c r="L110" s="101">
        <v>0</v>
      </c>
      <c r="M110" s="101">
        <v>0</v>
      </c>
      <c r="N110" s="101">
        <v>0</v>
      </c>
      <c r="O110" s="101">
        <v>0</v>
      </c>
      <c r="P110" s="101">
        <v>0</v>
      </c>
      <c r="Q110" s="101">
        <v>4421.07</v>
      </c>
      <c r="R110" s="101">
        <v>0</v>
      </c>
      <c r="S110" s="101">
        <v>0</v>
      </c>
    </row>
    <row r="111" spans="1:19">
      <c r="A111" s="101"/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</row>
    <row r="112" spans="1:19">
      <c r="A112" s="101" t="s">
        <v>429</v>
      </c>
      <c r="B112" s="102">
        <v>774103000000</v>
      </c>
      <c r="C112" s="101"/>
      <c r="D112" s="101"/>
      <c r="E112" s="101"/>
      <c r="F112" s="101"/>
      <c r="G112" s="101"/>
      <c r="H112" s="101"/>
      <c r="I112" s="101"/>
      <c r="J112" s="101"/>
      <c r="K112" s="101"/>
      <c r="L112" s="101">
        <v>0</v>
      </c>
      <c r="M112" s="101">
        <v>0</v>
      </c>
      <c r="N112" s="101">
        <v>0</v>
      </c>
      <c r="O112" s="101">
        <v>0</v>
      </c>
      <c r="P112" s="101">
        <v>0</v>
      </c>
      <c r="Q112" s="101"/>
      <c r="R112" s="101">
        <v>0</v>
      </c>
      <c r="S112" s="101">
        <v>0</v>
      </c>
    </row>
    <row r="113" spans="1:19">
      <c r="A113" s="101" t="s">
        <v>430</v>
      </c>
      <c r="B113" s="102">
        <v>56248200000</v>
      </c>
      <c r="C113" s="101">
        <v>31851.898000000001</v>
      </c>
      <c r="D113" s="101"/>
      <c r="E113" s="101">
        <v>6682.067</v>
      </c>
      <c r="F113" s="101">
        <v>18077</v>
      </c>
      <c r="G113" s="101">
        <v>2688.2</v>
      </c>
      <c r="H113" s="101">
        <v>0</v>
      </c>
      <c r="I113" s="101">
        <v>0</v>
      </c>
      <c r="J113" s="101">
        <v>0</v>
      </c>
      <c r="K113" s="101">
        <v>0</v>
      </c>
      <c r="L113" s="101">
        <v>0</v>
      </c>
      <c r="M113" s="101">
        <v>0</v>
      </c>
      <c r="N113" s="101">
        <v>0</v>
      </c>
      <c r="O113" s="101">
        <v>0</v>
      </c>
      <c r="P113" s="101">
        <v>0</v>
      </c>
      <c r="Q113" s="101">
        <v>2113.8519999999999</v>
      </c>
      <c r="R113" s="101">
        <v>0</v>
      </c>
      <c r="S113" s="101">
        <v>0</v>
      </c>
    </row>
    <row r="114" spans="1:19">
      <c r="A114" s="101" t="s">
        <v>431</v>
      </c>
      <c r="B114" s="102">
        <v>75963700000</v>
      </c>
      <c r="C114" s="101">
        <v>48302.250999999997</v>
      </c>
      <c r="D114" s="101"/>
      <c r="E114" s="101">
        <v>6682.067</v>
      </c>
      <c r="F114" s="101">
        <v>18077</v>
      </c>
      <c r="G114" s="101">
        <v>2688.2</v>
      </c>
      <c r="H114" s="101">
        <v>0</v>
      </c>
      <c r="I114" s="101">
        <v>17284.867999999999</v>
      </c>
      <c r="J114" s="101">
        <v>0</v>
      </c>
      <c r="K114" s="101">
        <v>0</v>
      </c>
      <c r="L114" s="101">
        <v>0</v>
      </c>
      <c r="M114" s="101">
        <v>0</v>
      </c>
      <c r="N114" s="101">
        <v>0</v>
      </c>
      <c r="O114" s="101">
        <v>0</v>
      </c>
      <c r="P114" s="101">
        <v>0</v>
      </c>
      <c r="Q114" s="101">
        <v>4592.3339999999998</v>
      </c>
      <c r="R114" s="101">
        <v>0</v>
      </c>
      <c r="S114" s="101">
        <v>0</v>
      </c>
    </row>
    <row r="115" spans="1:1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92"/>
      <c r="B116" s="101" t="s">
        <v>479</v>
      </c>
      <c r="C116" s="101" t="s">
        <v>480</v>
      </c>
      <c r="D116" s="101" t="s">
        <v>219</v>
      </c>
      <c r="E116" s="101" t="s">
        <v>220</v>
      </c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101" t="s">
        <v>481</v>
      </c>
      <c r="B117" s="101">
        <v>11542.59</v>
      </c>
      <c r="C117" s="101">
        <v>10385.24</v>
      </c>
      <c r="D117" s="101">
        <v>0</v>
      </c>
      <c r="E117" s="101">
        <v>21927.83</v>
      </c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101" t="s">
        <v>482</v>
      </c>
      <c r="B118" s="101">
        <v>49.68</v>
      </c>
      <c r="C118" s="101">
        <v>44.7</v>
      </c>
      <c r="D118" s="101">
        <v>0</v>
      </c>
      <c r="E118" s="101">
        <v>94.38</v>
      </c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101" t="s">
        <v>483</v>
      </c>
      <c r="B119" s="101">
        <v>49.68</v>
      </c>
      <c r="C119" s="101">
        <v>44.7</v>
      </c>
      <c r="D119" s="101">
        <v>0</v>
      </c>
      <c r="E119" s="101">
        <v>94.38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5"/>
      <c r="B120" s="95"/>
      <c r="C120" s="95"/>
      <c r="D120" s="95"/>
      <c r="E120" s="95"/>
    </row>
    <row r="121" spans="1:19">
      <c r="A121" s="95"/>
      <c r="B121" s="95"/>
      <c r="C121" s="95"/>
      <c r="D121" s="95"/>
      <c r="E121" s="95"/>
    </row>
    <row r="122" spans="1:19">
      <c r="A122" s="95"/>
      <c r="B122" s="95"/>
      <c r="C122" s="95"/>
      <c r="D122" s="95"/>
      <c r="E122" s="95"/>
    </row>
    <row r="123" spans="1:19">
      <c r="A123" s="95"/>
      <c r="B123" s="96"/>
      <c r="C123" s="95"/>
      <c r="D123" s="96"/>
      <c r="E123" s="95"/>
      <c r="F123" s="96"/>
      <c r="G123" s="95"/>
    </row>
    <row r="124" spans="1:19">
      <c r="A124" s="95"/>
      <c r="B124" s="96"/>
      <c r="C124" s="95"/>
      <c r="D124" s="96"/>
      <c r="E124" s="95"/>
      <c r="F124" s="96"/>
      <c r="G124" s="95"/>
    </row>
    <row r="125" spans="1:19">
      <c r="A125" s="95"/>
      <c r="B125" s="96"/>
      <c r="C125" s="95"/>
      <c r="D125" s="96"/>
      <c r="E125" s="95"/>
      <c r="F125" s="96"/>
      <c r="G125" s="95"/>
    </row>
    <row r="126" spans="1:19">
      <c r="A126" s="95"/>
      <c r="B126" s="96"/>
      <c r="C126" s="95"/>
      <c r="D126" s="96"/>
      <c r="E126" s="95"/>
      <c r="F126" s="96"/>
      <c r="G126" s="95"/>
    </row>
    <row r="127" spans="1:19">
      <c r="A127" s="95"/>
      <c r="B127" s="96"/>
      <c r="C127" s="95"/>
      <c r="D127" s="96"/>
      <c r="E127" s="95"/>
      <c r="F127" s="96"/>
      <c r="G127" s="95"/>
    </row>
    <row r="128" spans="1:19">
      <c r="A128" s="95"/>
      <c r="B128" s="96"/>
      <c r="C128" s="95"/>
      <c r="D128" s="96"/>
      <c r="E128" s="95"/>
      <c r="F128" s="96"/>
      <c r="G128" s="95"/>
    </row>
    <row r="129" spans="1:7">
      <c r="A129" s="95"/>
      <c r="B129" s="96"/>
      <c r="C129" s="95"/>
      <c r="D129" s="96"/>
      <c r="E129" s="95"/>
      <c r="F129" s="96"/>
      <c r="G129" s="95"/>
    </row>
    <row r="130" spans="1:7">
      <c r="A130" s="95"/>
      <c r="B130" s="96"/>
      <c r="C130" s="95"/>
      <c r="D130" s="96"/>
      <c r="E130" s="95"/>
      <c r="F130" s="96"/>
      <c r="G130" s="95"/>
    </row>
    <row r="131" spans="1:7">
      <c r="A131" s="95"/>
      <c r="B131" s="96"/>
      <c r="C131" s="95"/>
      <c r="D131" s="96"/>
      <c r="E131" s="95"/>
      <c r="F131" s="96"/>
      <c r="G131" s="95"/>
    </row>
    <row r="132" spans="1:7">
      <c r="A132" s="95"/>
      <c r="B132" s="95"/>
      <c r="C132" s="95"/>
      <c r="D132" s="95"/>
      <c r="E132" s="95"/>
      <c r="F132" s="95"/>
      <c r="G132" s="95"/>
    </row>
    <row r="133" spans="1:7">
      <c r="A133" s="95"/>
      <c r="B133" s="96"/>
      <c r="C133" s="95"/>
      <c r="D133" s="96"/>
      <c r="E133" s="95"/>
      <c r="F133" s="96"/>
      <c r="G133" s="95"/>
    </row>
    <row r="134" spans="1:7">
      <c r="A134" s="95"/>
      <c r="B134" s="96"/>
      <c r="C134" s="95"/>
      <c r="D134" s="96"/>
      <c r="E134" s="95"/>
      <c r="F134" s="96"/>
      <c r="G134" s="95"/>
    </row>
    <row r="135" spans="1:7">
      <c r="A135" s="95"/>
      <c r="B135" s="96"/>
      <c r="C135" s="95"/>
      <c r="D135" s="96"/>
      <c r="E135" s="95"/>
      <c r="F135" s="96"/>
      <c r="G135" s="9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1"/>
  <dimension ref="A1:S135"/>
  <sheetViews>
    <sheetView workbookViewId="0"/>
  </sheetViews>
  <sheetFormatPr defaultRowHeight="10.5"/>
  <cols>
    <col min="1" max="1" width="38.5" style="90" customWidth="1"/>
    <col min="2" max="2" width="25.5" style="90" customWidth="1"/>
    <col min="3" max="3" width="33.6640625" style="90" customWidth="1"/>
    <col min="4" max="4" width="38.6640625" style="90" customWidth="1"/>
    <col min="5" max="5" width="45.6640625" style="90" customWidth="1"/>
    <col min="6" max="6" width="50" style="90" customWidth="1"/>
    <col min="7" max="7" width="43.6640625" style="90" customWidth="1"/>
    <col min="8" max="9" width="38.33203125" style="90" customWidth="1"/>
    <col min="10" max="10" width="46.1640625" style="90" customWidth="1"/>
    <col min="11" max="11" width="36.5" style="90" customWidth="1"/>
    <col min="12" max="12" width="45" style="90" customWidth="1"/>
    <col min="13" max="13" width="50.1640625" style="90" customWidth="1"/>
    <col min="14" max="15" width="44.83203125" style="90" customWidth="1"/>
    <col min="16" max="16" width="45.33203125" style="90" customWidth="1"/>
    <col min="17" max="17" width="45.1640625" style="90" customWidth="1"/>
    <col min="18" max="18" width="42.6640625" style="90" customWidth="1"/>
    <col min="19" max="19" width="48.1640625" style="90" customWidth="1"/>
    <col min="20" max="23" width="9.33203125" style="90" customWidth="1"/>
    <col min="24" max="16384" width="9.33203125" style="90"/>
  </cols>
  <sheetData>
    <row r="1" spans="1:19">
      <c r="A1" s="92"/>
      <c r="B1" s="101" t="s">
        <v>317</v>
      </c>
      <c r="C1" s="101" t="s">
        <v>318</v>
      </c>
      <c r="D1" s="101" t="s">
        <v>319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1" t="s">
        <v>320</v>
      </c>
      <c r="B2" s="101">
        <v>1788.88</v>
      </c>
      <c r="C2" s="101">
        <v>7699.31</v>
      </c>
      <c r="D2" s="101">
        <v>7699.31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1" t="s">
        <v>321</v>
      </c>
      <c r="B3" s="101">
        <v>1788.88</v>
      </c>
      <c r="C3" s="101">
        <v>7699.31</v>
      </c>
      <c r="D3" s="101">
        <v>7699.31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1" t="s">
        <v>322</v>
      </c>
      <c r="B4" s="101">
        <v>3650.93</v>
      </c>
      <c r="C4" s="101">
        <v>15713.54</v>
      </c>
      <c r="D4" s="101">
        <v>15713.54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1" t="s">
        <v>323</v>
      </c>
      <c r="B5" s="101">
        <v>3650.93</v>
      </c>
      <c r="C5" s="101">
        <v>15713.54</v>
      </c>
      <c r="D5" s="101">
        <v>15713.54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2"/>
      <c r="B7" s="101" t="s">
        <v>324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1" t="s">
        <v>325</v>
      </c>
      <c r="B8" s="101">
        <v>232.34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1" t="s">
        <v>326</v>
      </c>
      <c r="B9" s="101">
        <v>232.34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1" t="s">
        <v>327</v>
      </c>
      <c r="B10" s="101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2"/>
      <c r="B12" s="101" t="s">
        <v>328</v>
      </c>
      <c r="C12" s="101" t="s">
        <v>329</v>
      </c>
      <c r="D12" s="101" t="s">
        <v>330</v>
      </c>
      <c r="E12" s="101" t="s">
        <v>331</v>
      </c>
      <c r="F12" s="101" t="s">
        <v>332</v>
      </c>
      <c r="G12" s="101" t="s">
        <v>333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1" t="s">
        <v>72</v>
      </c>
      <c r="B13" s="101">
        <v>0</v>
      </c>
      <c r="C13" s="101">
        <v>388.46</v>
      </c>
      <c r="D13" s="101">
        <v>0</v>
      </c>
      <c r="E13" s="101">
        <v>0</v>
      </c>
      <c r="F13" s="101">
        <v>0</v>
      </c>
      <c r="G13" s="101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1" t="s">
        <v>73</v>
      </c>
      <c r="B14" s="101">
        <v>27.54</v>
      </c>
      <c r="C14" s="101">
        <v>0</v>
      </c>
      <c r="D14" s="101">
        <v>0</v>
      </c>
      <c r="E14" s="101">
        <v>0</v>
      </c>
      <c r="F14" s="101">
        <v>0</v>
      </c>
      <c r="G14" s="101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1" t="s">
        <v>81</v>
      </c>
      <c r="B15" s="101">
        <v>172.68</v>
      </c>
      <c r="C15" s="101">
        <v>0</v>
      </c>
      <c r="D15" s="101">
        <v>0</v>
      </c>
      <c r="E15" s="101">
        <v>0</v>
      </c>
      <c r="F15" s="101">
        <v>0</v>
      </c>
      <c r="G15" s="101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1" t="s">
        <v>82</v>
      </c>
      <c r="B16" s="101">
        <v>17.89</v>
      </c>
      <c r="C16" s="101">
        <v>0</v>
      </c>
      <c r="D16" s="101">
        <v>0</v>
      </c>
      <c r="E16" s="101">
        <v>0</v>
      </c>
      <c r="F16" s="101">
        <v>0</v>
      </c>
      <c r="G16" s="101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1" t="s">
        <v>83</v>
      </c>
      <c r="B17" s="101">
        <v>409.36</v>
      </c>
      <c r="C17" s="101">
        <v>563.91</v>
      </c>
      <c r="D17" s="101">
        <v>0</v>
      </c>
      <c r="E17" s="101">
        <v>0</v>
      </c>
      <c r="F17" s="101">
        <v>0</v>
      </c>
      <c r="G17" s="101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1" t="s">
        <v>84</v>
      </c>
      <c r="B18" s="101">
        <v>0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1" t="s">
        <v>85</v>
      </c>
      <c r="B19" s="101">
        <v>76.63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1" t="s">
        <v>86</v>
      </c>
      <c r="B20" s="101">
        <v>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1" t="s">
        <v>87</v>
      </c>
      <c r="B21" s="101">
        <v>0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1" t="s">
        <v>88</v>
      </c>
      <c r="B22" s="101">
        <v>0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1" t="s">
        <v>67</v>
      </c>
      <c r="B23" s="101">
        <v>0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1" t="s">
        <v>89</v>
      </c>
      <c r="B24" s="101">
        <v>0</v>
      </c>
      <c r="C24" s="101">
        <v>73.94</v>
      </c>
      <c r="D24" s="101">
        <v>0</v>
      </c>
      <c r="E24" s="101">
        <v>0</v>
      </c>
      <c r="F24" s="101">
        <v>0</v>
      </c>
      <c r="G24" s="101">
        <v>414.19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1" t="s">
        <v>90</v>
      </c>
      <c r="B25" s="101">
        <v>58.46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1" t="s">
        <v>91</v>
      </c>
      <c r="B26" s="101">
        <v>0</v>
      </c>
      <c r="C26" s="101">
        <v>0</v>
      </c>
      <c r="D26" s="101">
        <v>0</v>
      </c>
      <c r="E26" s="101">
        <v>0</v>
      </c>
      <c r="F26" s="101">
        <v>0</v>
      </c>
      <c r="G26" s="101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1"/>
      <c r="B27" s="101"/>
      <c r="C27" s="101"/>
      <c r="D27" s="101"/>
      <c r="E27" s="101"/>
      <c r="F27" s="101"/>
      <c r="G27" s="101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1" t="s">
        <v>92</v>
      </c>
      <c r="B28" s="101">
        <v>762.57</v>
      </c>
      <c r="C28" s="101">
        <v>1026.31</v>
      </c>
      <c r="D28" s="101">
        <v>0</v>
      </c>
      <c r="E28" s="101">
        <v>0</v>
      </c>
      <c r="F28" s="101">
        <v>0</v>
      </c>
      <c r="G28" s="101">
        <v>414.19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2"/>
      <c r="B30" s="101" t="s">
        <v>324</v>
      </c>
      <c r="C30" s="101" t="s">
        <v>3</v>
      </c>
      <c r="D30" s="101" t="s">
        <v>334</v>
      </c>
      <c r="E30" s="101" t="s">
        <v>335</v>
      </c>
      <c r="F30" s="101" t="s">
        <v>336</v>
      </c>
      <c r="G30" s="101" t="s">
        <v>337</v>
      </c>
      <c r="H30" s="101" t="s">
        <v>338</v>
      </c>
      <c r="I30" s="101" t="s">
        <v>339</v>
      </c>
      <c r="J30" s="101" t="s">
        <v>340</v>
      </c>
      <c r="K30"/>
      <c r="L30"/>
      <c r="M30"/>
      <c r="N30"/>
      <c r="O30"/>
      <c r="P30"/>
      <c r="Q30"/>
      <c r="R30"/>
      <c r="S30"/>
    </row>
    <row r="31" spans="1:19">
      <c r="A31" s="101" t="s">
        <v>341</v>
      </c>
      <c r="B31" s="101">
        <v>116.17</v>
      </c>
      <c r="C31" s="101" t="s">
        <v>4</v>
      </c>
      <c r="D31" s="101">
        <v>354.18</v>
      </c>
      <c r="E31" s="101">
        <v>1</v>
      </c>
      <c r="F31" s="101">
        <v>92.94</v>
      </c>
      <c r="G31" s="101">
        <v>26.02</v>
      </c>
      <c r="H31" s="101">
        <v>39.81</v>
      </c>
      <c r="I31" s="101">
        <v>1.39</v>
      </c>
      <c r="J31" s="101">
        <v>129.11949999999999</v>
      </c>
      <c r="K31"/>
      <c r="L31"/>
      <c r="M31"/>
      <c r="N31"/>
      <c r="O31"/>
      <c r="P31"/>
      <c r="Q31"/>
      <c r="R31"/>
      <c r="S31"/>
    </row>
    <row r="32" spans="1:19">
      <c r="A32" s="101" t="s">
        <v>342</v>
      </c>
      <c r="B32" s="101">
        <v>116.17</v>
      </c>
      <c r="C32" s="101" t="s">
        <v>4</v>
      </c>
      <c r="D32" s="101">
        <v>354.18</v>
      </c>
      <c r="E32" s="101">
        <v>1</v>
      </c>
      <c r="F32" s="101">
        <v>92.94</v>
      </c>
      <c r="G32" s="101">
        <v>0</v>
      </c>
      <c r="H32" s="101">
        <v>24.1</v>
      </c>
      <c r="I32" s="101">
        <v>18.59</v>
      </c>
      <c r="J32" s="101">
        <v>1597.9138</v>
      </c>
      <c r="K32"/>
      <c r="L32"/>
      <c r="M32"/>
      <c r="N32"/>
      <c r="O32"/>
      <c r="P32"/>
      <c r="Q32"/>
      <c r="R32"/>
      <c r="S32"/>
    </row>
    <row r="33" spans="1:19">
      <c r="A33" s="101" t="s">
        <v>220</v>
      </c>
      <c r="B33" s="101">
        <v>232.34</v>
      </c>
      <c r="C33" s="101"/>
      <c r="D33" s="101">
        <v>708.37</v>
      </c>
      <c r="E33" s="101"/>
      <c r="F33" s="101">
        <v>185.89</v>
      </c>
      <c r="G33" s="101">
        <v>26.02</v>
      </c>
      <c r="H33" s="101">
        <v>31.954999999999998</v>
      </c>
      <c r="I33" s="101">
        <v>2.59</v>
      </c>
      <c r="J33" s="101">
        <v>863.51660000000004</v>
      </c>
      <c r="K33"/>
      <c r="L33"/>
      <c r="M33"/>
      <c r="N33"/>
      <c r="O33"/>
      <c r="P33"/>
      <c r="Q33"/>
      <c r="R33"/>
      <c r="S33"/>
    </row>
    <row r="34" spans="1:19">
      <c r="A34" s="101" t="s">
        <v>343</v>
      </c>
      <c r="B34" s="101">
        <v>232.34</v>
      </c>
      <c r="C34" s="101"/>
      <c r="D34" s="101">
        <v>708.37</v>
      </c>
      <c r="E34" s="101"/>
      <c r="F34" s="101">
        <v>185.89</v>
      </c>
      <c r="G34" s="101">
        <v>26.02</v>
      </c>
      <c r="H34" s="101">
        <v>31.954999999999998</v>
      </c>
      <c r="I34" s="101">
        <v>2.59</v>
      </c>
      <c r="J34" s="101">
        <v>863.51660000000004</v>
      </c>
      <c r="K34"/>
      <c r="L34"/>
      <c r="M34"/>
      <c r="N34"/>
      <c r="O34"/>
      <c r="P34"/>
      <c r="Q34"/>
      <c r="R34"/>
      <c r="S34"/>
    </row>
    <row r="35" spans="1:19">
      <c r="A35" s="101" t="s">
        <v>344</v>
      </c>
      <c r="B35" s="101">
        <v>0</v>
      </c>
      <c r="C35" s="101"/>
      <c r="D35" s="101">
        <v>0</v>
      </c>
      <c r="E35" s="101"/>
      <c r="F35" s="101">
        <v>0</v>
      </c>
      <c r="G35" s="101">
        <v>0</v>
      </c>
      <c r="H35" s="101"/>
      <c r="I35" s="101"/>
      <c r="J35" s="101"/>
      <c r="K35"/>
      <c r="L35"/>
      <c r="M35"/>
      <c r="N35"/>
      <c r="O35"/>
      <c r="P35"/>
      <c r="Q35"/>
      <c r="R35"/>
      <c r="S35"/>
    </row>
    <row r="36" spans="1:19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1:19">
      <c r="A37" s="92"/>
      <c r="B37" s="101" t="s">
        <v>51</v>
      </c>
      <c r="C37" s="101" t="s">
        <v>345</v>
      </c>
      <c r="D37" s="101" t="s">
        <v>346</v>
      </c>
      <c r="E37" s="101" t="s">
        <v>347</v>
      </c>
      <c r="F37" s="101" t="s">
        <v>348</v>
      </c>
      <c r="G37" s="101" t="s">
        <v>349</v>
      </c>
      <c r="H37" s="101" t="s">
        <v>350</v>
      </c>
      <c r="I37" s="101" t="s">
        <v>351</v>
      </c>
      <c r="J37"/>
      <c r="K37"/>
      <c r="L37"/>
      <c r="M37"/>
      <c r="N37"/>
      <c r="O37"/>
      <c r="P37"/>
      <c r="Q37"/>
      <c r="R37"/>
      <c r="S37"/>
    </row>
    <row r="38" spans="1:19">
      <c r="A38" s="101" t="s">
        <v>352</v>
      </c>
      <c r="B38" s="101" t="s">
        <v>436</v>
      </c>
      <c r="C38" s="101">
        <v>0.08</v>
      </c>
      <c r="D38" s="101">
        <v>0.91400000000000003</v>
      </c>
      <c r="E38" s="101">
        <v>1.0589999999999999</v>
      </c>
      <c r="F38" s="101">
        <v>23.24</v>
      </c>
      <c r="G38" s="101">
        <v>90</v>
      </c>
      <c r="H38" s="101">
        <v>90</v>
      </c>
      <c r="I38" s="101" t="s">
        <v>353</v>
      </c>
      <c r="J38"/>
      <c r="K38"/>
      <c r="L38"/>
      <c r="M38"/>
      <c r="N38"/>
      <c r="O38"/>
      <c r="P38"/>
      <c r="Q38"/>
      <c r="R38"/>
      <c r="S38"/>
    </row>
    <row r="39" spans="1:19">
      <c r="A39" s="101" t="s">
        <v>354</v>
      </c>
      <c r="B39" s="101" t="s">
        <v>436</v>
      </c>
      <c r="C39" s="101">
        <v>0.08</v>
      </c>
      <c r="D39" s="101">
        <v>0.91400000000000003</v>
      </c>
      <c r="E39" s="101">
        <v>1.0589999999999999</v>
      </c>
      <c r="F39" s="101">
        <v>46.47</v>
      </c>
      <c r="G39" s="101">
        <v>180</v>
      </c>
      <c r="H39" s="101">
        <v>90</v>
      </c>
      <c r="I39" s="101" t="s">
        <v>355</v>
      </c>
      <c r="J39"/>
      <c r="K39"/>
      <c r="L39"/>
      <c r="M39"/>
      <c r="N39"/>
      <c r="O39"/>
      <c r="P39"/>
      <c r="Q39"/>
      <c r="R39"/>
      <c r="S39"/>
    </row>
    <row r="40" spans="1:19">
      <c r="A40" s="101" t="s">
        <v>356</v>
      </c>
      <c r="B40" s="101" t="s">
        <v>436</v>
      </c>
      <c r="C40" s="101">
        <v>0.08</v>
      </c>
      <c r="D40" s="101">
        <v>0.91400000000000003</v>
      </c>
      <c r="E40" s="101">
        <v>1.0589999999999999</v>
      </c>
      <c r="F40" s="101">
        <v>23.24</v>
      </c>
      <c r="G40" s="101">
        <v>270</v>
      </c>
      <c r="H40" s="101">
        <v>90</v>
      </c>
      <c r="I40" s="101" t="s">
        <v>357</v>
      </c>
      <c r="J40"/>
      <c r="K40"/>
      <c r="L40"/>
      <c r="M40"/>
      <c r="N40"/>
      <c r="O40"/>
      <c r="P40"/>
      <c r="Q40"/>
      <c r="R40"/>
      <c r="S40"/>
    </row>
    <row r="41" spans="1:19">
      <c r="A41" s="101" t="s">
        <v>358</v>
      </c>
      <c r="B41" s="101" t="s">
        <v>359</v>
      </c>
      <c r="C41" s="101">
        <v>0.3</v>
      </c>
      <c r="D41" s="101">
        <v>3.12</v>
      </c>
      <c r="E41" s="101">
        <v>12.904</v>
      </c>
      <c r="F41" s="101">
        <v>116.17</v>
      </c>
      <c r="G41" s="101">
        <v>0</v>
      </c>
      <c r="H41" s="101">
        <v>180</v>
      </c>
      <c r="I41" s="101"/>
      <c r="J41"/>
      <c r="K41"/>
      <c r="L41"/>
      <c r="M41"/>
      <c r="N41"/>
      <c r="O41"/>
      <c r="P41"/>
      <c r="Q41"/>
      <c r="R41"/>
      <c r="S41"/>
    </row>
    <row r="42" spans="1:19">
      <c r="A42" s="101" t="s">
        <v>437</v>
      </c>
      <c r="B42" s="101" t="s">
        <v>438</v>
      </c>
      <c r="C42" s="101">
        <v>0.3</v>
      </c>
      <c r="D42" s="101">
        <v>0.42199999999999999</v>
      </c>
      <c r="E42" s="101">
        <v>0.45900000000000002</v>
      </c>
      <c r="F42" s="101">
        <v>116.17</v>
      </c>
      <c r="G42" s="101">
        <v>180</v>
      </c>
      <c r="H42" s="101">
        <v>0</v>
      </c>
      <c r="I42" s="101"/>
      <c r="J42"/>
      <c r="K42"/>
      <c r="L42"/>
      <c r="M42"/>
      <c r="N42"/>
      <c r="O42"/>
      <c r="P42"/>
      <c r="Q42"/>
      <c r="R42"/>
      <c r="S42"/>
    </row>
    <row r="43" spans="1:19">
      <c r="A43" s="101" t="s">
        <v>360</v>
      </c>
      <c r="B43" s="101" t="s">
        <v>436</v>
      </c>
      <c r="C43" s="101">
        <v>0.08</v>
      </c>
      <c r="D43" s="101">
        <v>0.91400000000000003</v>
      </c>
      <c r="E43" s="101">
        <v>1.0589999999999999</v>
      </c>
      <c r="F43" s="101">
        <v>23.24</v>
      </c>
      <c r="G43" s="101">
        <v>90</v>
      </c>
      <c r="H43" s="101">
        <v>90</v>
      </c>
      <c r="I43" s="101" t="s">
        <v>353</v>
      </c>
      <c r="J43"/>
      <c r="K43"/>
      <c r="L43"/>
      <c r="M43"/>
      <c r="N43"/>
      <c r="O43"/>
      <c r="P43"/>
      <c r="Q43"/>
      <c r="R43"/>
      <c r="S43"/>
    </row>
    <row r="44" spans="1:19">
      <c r="A44" s="101" t="s">
        <v>361</v>
      </c>
      <c r="B44" s="101" t="s">
        <v>436</v>
      </c>
      <c r="C44" s="101">
        <v>0.08</v>
      </c>
      <c r="D44" s="101">
        <v>0.91400000000000003</v>
      </c>
      <c r="E44" s="101">
        <v>1.0589999999999999</v>
      </c>
      <c r="F44" s="101">
        <v>46.47</v>
      </c>
      <c r="G44" s="101">
        <v>0</v>
      </c>
      <c r="H44" s="101">
        <v>90</v>
      </c>
      <c r="I44" s="101" t="s">
        <v>362</v>
      </c>
      <c r="J44"/>
      <c r="K44"/>
      <c r="L44"/>
      <c r="M44"/>
      <c r="N44"/>
      <c r="O44"/>
      <c r="P44"/>
      <c r="Q44"/>
      <c r="R44"/>
      <c r="S44"/>
    </row>
    <row r="45" spans="1:19">
      <c r="A45" s="101" t="s">
        <v>363</v>
      </c>
      <c r="B45" s="101" t="s">
        <v>436</v>
      </c>
      <c r="C45" s="101">
        <v>0.08</v>
      </c>
      <c r="D45" s="101">
        <v>0.91400000000000003</v>
      </c>
      <c r="E45" s="101">
        <v>1.0589999999999999</v>
      </c>
      <c r="F45" s="101">
        <v>23.24</v>
      </c>
      <c r="G45" s="101">
        <v>270</v>
      </c>
      <c r="H45" s="101">
        <v>90</v>
      </c>
      <c r="I45" s="101" t="s">
        <v>357</v>
      </c>
      <c r="J45"/>
      <c r="K45"/>
      <c r="L45"/>
      <c r="M45"/>
      <c r="N45"/>
      <c r="O45"/>
      <c r="P45"/>
      <c r="Q45"/>
      <c r="R45"/>
      <c r="S45"/>
    </row>
    <row r="46" spans="1:19">
      <c r="A46" s="101" t="s">
        <v>364</v>
      </c>
      <c r="B46" s="101" t="s">
        <v>359</v>
      </c>
      <c r="C46" s="101">
        <v>0.3</v>
      </c>
      <c r="D46" s="101">
        <v>3.12</v>
      </c>
      <c r="E46" s="101">
        <v>12.904</v>
      </c>
      <c r="F46" s="101">
        <v>116.17</v>
      </c>
      <c r="G46" s="101">
        <v>0</v>
      </c>
      <c r="H46" s="101">
        <v>180</v>
      </c>
      <c r="I46" s="101"/>
      <c r="J46"/>
      <c r="K46"/>
      <c r="L46"/>
      <c r="M46"/>
      <c r="N46"/>
      <c r="O46"/>
      <c r="P46"/>
      <c r="Q46"/>
      <c r="R46"/>
      <c r="S46"/>
    </row>
    <row r="47" spans="1:19">
      <c r="A47" s="101" t="s">
        <v>439</v>
      </c>
      <c r="B47" s="101" t="s">
        <v>438</v>
      </c>
      <c r="C47" s="101">
        <v>0.3</v>
      </c>
      <c r="D47" s="101">
        <v>0.42199999999999999</v>
      </c>
      <c r="E47" s="101">
        <v>0.45900000000000002</v>
      </c>
      <c r="F47" s="101">
        <v>116.17</v>
      </c>
      <c r="G47" s="101">
        <v>180</v>
      </c>
      <c r="H47" s="101">
        <v>0</v>
      </c>
      <c r="I47" s="101"/>
      <c r="J47"/>
      <c r="K47"/>
      <c r="L47"/>
      <c r="M47"/>
      <c r="N47"/>
      <c r="O47"/>
      <c r="P47"/>
      <c r="Q47"/>
      <c r="R47"/>
      <c r="S47"/>
    </row>
    <row r="48" spans="1:19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19">
      <c r="A49" s="92"/>
      <c r="B49" s="101" t="s">
        <v>51</v>
      </c>
      <c r="C49" s="101" t="s">
        <v>365</v>
      </c>
      <c r="D49" s="101" t="s">
        <v>366</v>
      </c>
      <c r="E49" s="101" t="s">
        <v>367</v>
      </c>
      <c r="F49" s="101" t="s">
        <v>45</v>
      </c>
      <c r="G49" s="101" t="s">
        <v>368</v>
      </c>
      <c r="H49" s="101" t="s">
        <v>369</v>
      </c>
      <c r="I49" s="101" t="s">
        <v>370</v>
      </c>
      <c r="J49" s="101" t="s">
        <v>349</v>
      </c>
      <c r="K49" s="101" t="s">
        <v>351</v>
      </c>
      <c r="L49"/>
      <c r="M49"/>
      <c r="N49"/>
      <c r="O49"/>
      <c r="P49"/>
      <c r="Q49"/>
      <c r="R49"/>
      <c r="S49"/>
    </row>
    <row r="50" spans="1:19">
      <c r="A50" s="101" t="s">
        <v>371</v>
      </c>
      <c r="B50" s="101" t="s">
        <v>648</v>
      </c>
      <c r="C50" s="101">
        <v>6.51</v>
      </c>
      <c r="D50" s="101">
        <v>6.51</v>
      </c>
      <c r="E50" s="101">
        <v>3.5249999999999999</v>
      </c>
      <c r="F50" s="101">
        <v>0.40699999999999997</v>
      </c>
      <c r="G50" s="101">
        <v>0.316</v>
      </c>
      <c r="H50" s="101" t="s">
        <v>66</v>
      </c>
      <c r="I50" s="101" t="s">
        <v>352</v>
      </c>
      <c r="J50" s="101">
        <v>90</v>
      </c>
      <c r="K50" s="101" t="s">
        <v>353</v>
      </c>
      <c r="L50"/>
      <c r="M50"/>
      <c r="N50"/>
      <c r="O50"/>
      <c r="P50"/>
      <c r="Q50"/>
      <c r="R50"/>
      <c r="S50"/>
    </row>
    <row r="51" spans="1:19">
      <c r="A51" s="101" t="s">
        <v>372</v>
      </c>
      <c r="B51" s="101" t="s">
        <v>648</v>
      </c>
      <c r="C51" s="101">
        <v>13.01</v>
      </c>
      <c r="D51" s="101">
        <v>13.01</v>
      </c>
      <c r="E51" s="101">
        <v>3.5249999999999999</v>
      </c>
      <c r="F51" s="101">
        <v>0.40699999999999997</v>
      </c>
      <c r="G51" s="101">
        <v>0.316</v>
      </c>
      <c r="H51" s="101" t="s">
        <v>66</v>
      </c>
      <c r="I51" s="101" t="s">
        <v>354</v>
      </c>
      <c r="J51" s="101">
        <v>180</v>
      </c>
      <c r="K51" s="101" t="s">
        <v>355</v>
      </c>
      <c r="L51"/>
      <c r="M51"/>
      <c r="N51"/>
      <c r="O51"/>
      <c r="P51"/>
      <c r="Q51"/>
      <c r="R51"/>
      <c r="S51"/>
    </row>
    <row r="52" spans="1:19">
      <c r="A52" s="101" t="s">
        <v>373</v>
      </c>
      <c r="B52" s="101" t="s">
        <v>648</v>
      </c>
      <c r="C52" s="101">
        <v>6.51</v>
      </c>
      <c r="D52" s="101">
        <v>6.51</v>
      </c>
      <c r="E52" s="101">
        <v>3.5249999999999999</v>
      </c>
      <c r="F52" s="101">
        <v>0.40699999999999997</v>
      </c>
      <c r="G52" s="101">
        <v>0.316</v>
      </c>
      <c r="H52" s="101" t="s">
        <v>66</v>
      </c>
      <c r="I52" s="101" t="s">
        <v>356</v>
      </c>
      <c r="J52" s="101">
        <v>270</v>
      </c>
      <c r="K52" s="101" t="s">
        <v>357</v>
      </c>
      <c r="L52"/>
      <c r="M52"/>
      <c r="N52"/>
      <c r="O52"/>
      <c r="P52"/>
      <c r="Q52"/>
      <c r="R52"/>
      <c r="S52"/>
    </row>
    <row r="53" spans="1:19">
      <c r="A53" s="101" t="s">
        <v>374</v>
      </c>
      <c r="B53" s="101"/>
      <c r="C53" s="101"/>
      <c r="D53" s="101">
        <v>26.02</v>
      </c>
      <c r="E53" s="101">
        <v>3.52</v>
      </c>
      <c r="F53" s="101">
        <v>0.40699999999999997</v>
      </c>
      <c r="G53" s="101">
        <v>0.316</v>
      </c>
      <c r="H53" s="101"/>
      <c r="I53" s="101"/>
      <c r="J53" s="101"/>
      <c r="K53" s="101"/>
      <c r="L53"/>
      <c r="M53"/>
      <c r="N53"/>
      <c r="O53"/>
      <c r="P53"/>
      <c r="Q53"/>
      <c r="R53"/>
      <c r="S53"/>
    </row>
    <row r="54" spans="1:19">
      <c r="A54" s="101" t="s">
        <v>375</v>
      </c>
      <c r="B54" s="101"/>
      <c r="C54" s="101"/>
      <c r="D54" s="101">
        <v>0</v>
      </c>
      <c r="E54" s="101" t="s">
        <v>376</v>
      </c>
      <c r="F54" s="101" t="s">
        <v>376</v>
      </c>
      <c r="G54" s="101" t="s">
        <v>376</v>
      </c>
      <c r="H54" s="101"/>
      <c r="I54" s="101"/>
      <c r="J54" s="101"/>
      <c r="K54" s="101"/>
      <c r="L54"/>
      <c r="M54"/>
      <c r="N54"/>
      <c r="O54"/>
      <c r="P54"/>
      <c r="Q54"/>
      <c r="R54"/>
      <c r="S54"/>
    </row>
    <row r="55" spans="1:19">
      <c r="A55" s="101" t="s">
        <v>377</v>
      </c>
      <c r="B55" s="101"/>
      <c r="C55" s="101"/>
      <c r="D55" s="101">
        <v>26.02</v>
      </c>
      <c r="E55" s="101">
        <v>3.52</v>
      </c>
      <c r="F55" s="101">
        <v>0.40699999999999997</v>
      </c>
      <c r="G55" s="101">
        <v>0.316</v>
      </c>
      <c r="H55" s="101"/>
      <c r="I55" s="101"/>
      <c r="J55" s="101"/>
      <c r="K55" s="101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92"/>
      <c r="B57" s="101" t="s">
        <v>119</v>
      </c>
      <c r="C57" s="101" t="s">
        <v>378</v>
      </c>
      <c r="D57" s="101" t="s">
        <v>379</v>
      </c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101" t="s">
        <v>35</v>
      </c>
      <c r="B58" s="101"/>
      <c r="C58" s="101"/>
      <c r="D58" s="101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2"/>
      <c r="B60" s="101" t="s">
        <v>119</v>
      </c>
      <c r="C60" s="101" t="s">
        <v>380</v>
      </c>
      <c r="D60" s="101" t="s">
        <v>381</v>
      </c>
      <c r="E60" s="101" t="s">
        <v>382</v>
      </c>
      <c r="F60" s="101" t="s">
        <v>383</v>
      </c>
      <c r="G60" s="101" t="s">
        <v>379</v>
      </c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101" t="s">
        <v>384</v>
      </c>
      <c r="B61" s="101" t="s">
        <v>385</v>
      </c>
      <c r="C61" s="101">
        <v>31575.01</v>
      </c>
      <c r="D61" s="101">
        <v>23399.39</v>
      </c>
      <c r="E61" s="101">
        <v>8175.62</v>
      </c>
      <c r="F61" s="101">
        <v>0.74</v>
      </c>
      <c r="G61" s="101">
        <v>3.45</v>
      </c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101" t="s">
        <v>386</v>
      </c>
      <c r="B62" s="101" t="s">
        <v>385</v>
      </c>
      <c r="C62" s="101">
        <v>19726.830000000002</v>
      </c>
      <c r="D62" s="101">
        <v>13671.46</v>
      </c>
      <c r="E62" s="101">
        <v>6055.36</v>
      </c>
      <c r="F62" s="101">
        <v>0.69</v>
      </c>
      <c r="G62" s="101">
        <v>3.34</v>
      </c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92"/>
      <c r="B64" s="101" t="s">
        <v>119</v>
      </c>
      <c r="C64" s="101" t="s">
        <v>380</v>
      </c>
      <c r="D64" s="101" t="s">
        <v>379</v>
      </c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101" t="s">
        <v>387</v>
      </c>
      <c r="B65" s="101" t="s">
        <v>388</v>
      </c>
      <c r="C65" s="101">
        <v>63258.67</v>
      </c>
      <c r="D65" s="101">
        <v>0.78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 s="101" t="s">
        <v>389</v>
      </c>
      <c r="B66" s="101" t="s">
        <v>388</v>
      </c>
      <c r="C66" s="101">
        <v>49443.23</v>
      </c>
      <c r="D66" s="101">
        <v>0.78</v>
      </c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2"/>
      <c r="B68" s="101" t="s">
        <v>119</v>
      </c>
      <c r="C68" s="101" t="s">
        <v>390</v>
      </c>
      <c r="D68" s="101" t="s">
        <v>391</v>
      </c>
      <c r="E68" s="101" t="s">
        <v>392</v>
      </c>
      <c r="F68" s="101" t="s">
        <v>393</v>
      </c>
      <c r="G68" s="101" t="s">
        <v>394</v>
      </c>
      <c r="H68" s="101" t="s">
        <v>395</v>
      </c>
      <c r="I68"/>
      <c r="J68"/>
      <c r="K68"/>
      <c r="L68"/>
      <c r="M68"/>
      <c r="N68"/>
      <c r="O68"/>
      <c r="P68"/>
      <c r="Q68"/>
      <c r="R68"/>
      <c r="S68"/>
    </row>
    <row r="69" spans="1:19">
      <c r="A69" s="101" t="s">
        <v>396</v>
      </c>
      <c r="B69" s="101" t="s">
        <v>397</v>
      </c>
      <c r="C69" s="101">
        <v>1</v>
      </c>
      <c r="D69" s="101">
        <v>0</v>
      </c>
      <c r="E69" s="101">
        <v>0.83</v>
      </c>
      <c r="F69" s="101">
        <v>0</v>
      </c>
      <c r="G69" s="101">
        <v>1</v>
      </c>
      <c r="H69" s="101" t="s">
        <v>398</v>
      </c>
      <c r="I69"/>
      <c r="J69"/>
      <c r="K69"/>
      <c r="L69"/>
      <c r="M69"/>
      <c r="N69"/>
      <c r="O69"/>
      <c r="P69"/>
      <c r="Q69"/>
      <c r="R69"/>
      <c r="S69"/>
    </row>
    <row r="70" spans="1:19">
      <c r="A70" s="101" t="s">
        <v>399</v>
      </c>
      <c r="B70" s="101" t="s">
        <v>397</v>
      </c>
      <c r="C70" s="101">
        <v>1</v>
      </c>
      <c r="D70" s="101">
        <v>0</v>
      </c>
      <c r="E70" s="101">
        <v>0.72</v>
      </c>
      <c r="F70" s="101">
        <v>0</v>
      </c>
      <c r="G70" s="101">
        <v>1</v>
      </c>
      <c r="H70" s="101" t="s">
        <v>398</v>
      </c>
      <c r="I70"/>
      <c r="J70"/>
      <c r="K70"/>
      <c r="L70"/>
      <c r="M70"/>
      <c r="N70"/>
      <c r="O70"/>
      <c r="P70"/>
      <c r="Q70"/>
      <c r="R70"/>
      <c r="S70"/>
    </row>
    <row r="71" spans="1:19">
      <c r="A71" s="101" t="s">
        <v>400</v>
      </c>
      <c r="B71" s="101" t="s">
        <v>401</v>
      </c>
      <c r="C71" s="101">
        <v>0.55000000000000004</v>
      </c>
      <c r="D71" s="101">
        <v>622</v>
      </c>
      <c r="E71" s="101">
        <v>1.61</v>
      </c>
      <c r="F71" s="101">
        <v>1832.62</v>
      </c>
      <c r="G71" s="101">
        <v>1</v>
      </c>
      <c r="H71" s="101" t="s">
        <v>402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101" t="s">
        <v>403</v>
      </c>
      <c r="B72" s="101" t="s">
        <v>401</v>
      </c>
      <c r="C72" s="101">
        <v>0.54</v>
      </c>
      <c r="D72" s="101">
        <v>622</v>
      </c>
      <c r="E72" s="101">
        <v>0.85</v>
      </c>
      <c r="F72" s="101">
        <v>985.18</v>
      </c>
      <c r="G72" s="101">
        <v>1</v>
      </c>
      <c r="H72" s="101" t="s">
        <v>402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2"/>
      <c r="B74" s="101" t="s">
        <v>119</v>
      </c>
      <c r="C74" s="101" t="s">
        <v>404</v>
      </c>
      <c r="D74" s="101" t="s">
        <v>405</v>
      </c>
      <c r="E74" s="101" t="s">
        <v>406</v>
      </c>
      <c r="F74" s="101" t="s">
        <v>407</v>
      </c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101" t="s">
        <v>408</v>
      </c>
      <c r="B75" s="101" t="s">
        <v>409</v>
      </c>
      <c r="C75" s="101" t="s">
        <v>410</v>
      </c>
      <c r="D75" s="101">
        <v>0.1</v>
      </c>
      <c r="E75" s="101">
        <v>0</v>
      </c>
      <c r="F75" s="101">
        <v>1</v>
      </c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2"/>
      <c r="B77" s="101" t="s">
        <v>119</v>
      </c>
      <c r="C77" s="101" t="s">
        <v>411</v>
      </c>
      <c r="D77" s="101" t="s">
        <v>412</v>
      </c>
      <c r="E77" s="101" t="s">
        <v>413</v>
      </c>
      <c r="F77" s="101" t="s">
        <v>414</v>
      </c>
      <c r="G77" s="101" t="s">
        <v>415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101" t="s">
        <v>416</v>
      </c>
      <c r="B78" s="101" t="s">
        <v>417</v>
      </c>
      <c r="C78" s="101">
        <v>0.2</v>
      </c>
      <c r="D78" s="101">
        <v>845000</v>
      </c>
      <c r="E78" s="101">
        <v>0.8</v>
      </c>
      <c r="F78" s="101">
        <v>3.43</v>
      </c>
      <c r="G78" s="101">
        <v>0.57999999999999996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2"/>
      <c r="B80" s="101" t="s">
        <v>442</v>
      </c>
      <c r="C80" s="101" t="s">
        <v>443</v>
      </c>
      <c r="D80" s="101" t="s">
        <v>444</v>
      </c>
      <c r="E80" s="101" t="s">
        <v>445</v>
      </c>
      <c r="F80" s="101" t="s">
        <v>446</v>
      </c>
      <c r="G80" s="101" t="s">
        <v>447</v>
      </c>
      <c r="H80" s="101" t="s">
        <v>448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101" t="s">
        <v>418</v>
      </c>
      <c r="B81" s="101">
        <v>23683.642400000001</v>
      </c>
      <c r="C81" s="101">
        <v>35.531700000000001</v>
      </c>
      <c r="D81" s="101">
        <v>76.0595</v>
      </c>
      <c r="E81" s="101">
        <v>0</v>
      </c>
      <c r="F81" s="101">
        <v>2.9999999999999997E-4</v>
      </c>
      <c r="G81" s="101">
        <v>79052.127500000002</v>
      </c>
      <c r="H81" s="101">
        <v>9573.5190000000002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101" t="s">
        <v>419</v>
      </c>
      <c r="B82" s="101">
        <v>20787.1803</v>
      </c>
      <c r="C82" s="101">
        <v>31.511099999999999</v>
      </c>
      <c r="D82" s="101">
        <v>68.516000000000005</v>
      </c>
      <c r="E82" s="101">
        <v>0</v>
      </c>
      <c r="F82" s="101">
        <v>2.9999999999999997E-4</v>
      </c>
      <c r="G82" s="101">
        <v>71214.737599999993</v>
      </c>
      <c r="H82" s="101">
        <v>8434.5638999999992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 s="101" t="s">
        <v>420</v>
      </c>
      <c r="B83" s="101">
        <v>22049.470300000001</v>
      </c>
      <c r="C83" s="101">
        <v>33.997700000000002</v>
      </c>
      <c r="D83" s="101">
        <v>75.778499999999994</v>
      </c>
      <c r="E83" s="101">
        <v>0</v>
      </c>
      <c r="F83" s="101">
        <v>2.9999999999999997E-4</v>
      </c>
      <c r="G83" s="101">
        <v>78768.340299999996</v>
      </c>
      <c r="H83" s="101">
        <v>9002.9632000000001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101" t="s">
        <v>421</v>
      </c>
      <c r="B84" s="101">
        <v>19926.154200000001</v>
      </c>
      <c r="C84" s="101">
        <v>31.628499999999999</v>
      </c>
      <c r="D84" s="101">
        <v>73.378100000000003</v>
      </c>
      <c r="E84" s="101">
        <v>0</v>
      </c>
      <c r="F84" s="101">
        <v>2.9999999999999997E-4</v>
      </c>
      <c r="G84" s="101">
        <v>76280.835099999997</v>
      </c>
      <c r="H84" s="101">
        <v>8224.7422999999999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101" t="s">
        <v>277</v>
      </c>
      <c r="B85" s="101">
        <v>20199.028200000001</v>
      </c>
      <c r="C85" s="101">
        <v>32.603499999999997</v>
      </c>
      <c r="D85" s="101">
        <v>77.315700000000007</v>
      </c>
      <c r="E85" s="101">
        <v>0</v>
      </c>
      <c r="F85" s="101">
        <v>2.9999999999999997E-4</v>
      </c>
      <c r="G85" s="101">
        <v>80378.480800000005</v>
      </c>
      <c r="H85" s="101">
        <v>8390.5236000000004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101" t="s">
        <v>422</v>
      </c>
      <c r="B86" s="101">
        <v>19914.9529</v>
      </c>
      <c r="C86" s="101">
        <v>32.535299999999999</v>
      </c>
      <c r="D86" s="101">
        <v>78.340800000000002</v>
      </c>
      <c r="E86" s="101">
        <v>0</v>
      </c>
      <c r="F86" s="101">
        <v>2.9999999999999997E-4</v>
      </c>
      <c r="G86" s="101">
        <v>81447.131899999993</v>
      </c>
      <c r="H86" s="101">
        <v>8310.8040000000001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101" t="s">
        <v>423</v>
      </c>
      <c r="B87" s="101">
        <v>21785.463100000001</v>
      </c>
      <c r="C87" s="101">
        <v>35.871699999999997</v>
      </c>
      <c r="D87" s="101">
        <v>87.217500000000001</v>
      </c>
      <c r="E87" s="101">
        <v>0</v>
      </c>
      <c r="F87" s="101">
        <v>2.9999999999999997E-4</v>
      </c>
      <c r="G87" s="101">
        <v>90677.879100000006</v>
      </c>
      <c r="H87" s="101">
        <v>9118.9159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101" t="s">
        <v>424</v>
      </c>
      <c r="B88" s="101">
        <v>21239.274600000001</v>
      </c>
      <c r="C88" s="101">
        <v>34.9071</v>
      </c>
      <c r="D88" s="101">
        <v>84.677300000000002</v>
      </c>
      <c r="E88" s="101">
        <v>0</v>
      </c>
      <c r="F88" s="101">
        <v>2.9999999999999997E-4</v>
      </c>
      <c r="G88" s="101">
        <v>88036.489000000001</v>
      </c>
      <c r="H88" s="101">
        <v>8883.8873000000003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101" t="s">
        <v>425</v>
      </c>
      <c r="B89" s="101">
        <v>19830.2405</v>
      </c>
      <c r="C89" s="101">
        <v>32.3127</v>
      </c>
      <c r="D89" s="101">
        <v>77.5518</v>
      </c>
      <c r="E89" s="101">
        <v>0</v>
      </c>
      <c r="F89" s="101">
        <v>2.9999999999999997E-4</v>
      </c>
      <c r="G89" s="101">
        <v>80626.227499999994</v>
      </c>
      <c r="H89" s="101">
        <v>8267.1926999999996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101" t="s">
        <v>426</v>
      </c>
      <c r="B90" s="101">
        <v>20520.4866</v>
      </c>
      <c r="C90" s="101">
        <v>32.813099999999999</v>
      </c>
      <c r="D90" s="101">
        <v>76.872399999999999</v>
      </c>
      <c r="E90" s="101">
        <v>0</v>
      </c>
      <c r="F90" s="101">
        <v>2.9999999999999997E-4</v>
      </c>
      <c r="G90" s="101">
        <v>79915.2402</v>
      </c>
      <c r="H90" s="101">
        <v>8493.7214999999997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101" t="s">
        <v>427</v>
      </c>
      <c r="B91" s="101">
        <v>21323.0324</v>
      </c>
      <c r="C91" s="101">
        <v>32.910899999999998</v>
      </c>
      <c r="D91" s="101">
        <v>73.462199999999996</v>
      </c>
      <c r="E91" s="101">
        <v>0</v>
      </c>
      <c r="F91" s="101">
        <v>2.9999999999999997E-4</v>
      </c>
      <c r="G91" s="101">
        <v>76360.943299999999</v>
      </c>
      <c r="H91" s="101">
        <v>8709.6206999999995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101" t="s">
        <v>428</v>
      </c>
      <c r="B92" s="101">
        <v>23834.598600000001</v>
      </c>
      <c r="C92" s="101">
        <v>35.675800000000002</v>
      </c>
      <c r="D92" s="101">
        <v>76.098699999999994</v>
      </c>
      <c r="E92" s="101">
        <v>0</v>
      </c>
      <c r="F92" s="101">
        <v>2.9999999999999997E-4</v>
      </c>
      <c r="G92" s="101">
        <v>79092.098800000007</v>
      </c>
      <c r="H92" s="101">
        <v>9626.4634000000005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101"/>
      <c r="B93" s="101"/>
      <c r="C93" s="101"/>
      <c r="D93" s="101"/>
      <c r="E93" s="101"/>
      <c r="F93" s="101"/>
      <c r="G93" s="101"/>
      <c r="H93" s="101"/>
      <c r="I93"/>
      <c r="J93"/>
      <c r="K93"/>
      <c r="L93"/>
      <c r="M93"/>
      <c r="N93"/>
      <c r="O93"/>
      <c r="P93"/>
      <c r="Q93"/>
      <c r="R93"/>
      <c r="S93"/>
    </row>
    <row r="94" spans="1:19">
      <c r="A94" s="101" t="s">
        <v>429</v>
      </c>
      <c r="B94" s="101">
        <v>255093.52410000001</v>
      </c>
      <c r="C94" s="101">
        <v>402.29930000000002</v>
      </c>
      <c r="D94" s="101">
        <v>925.26840000000004</v>
      </c>
      <c r="E94" s="101">
        <v>0</v>
      </c>
      <c r="F94" s="101">
        <v>3.7000000000000002E-3</v>
      </c>
      <c r="G94" s="101">
        <v>961850.53110000002</v>
      </c>
      <c r="H94" s="101">
        <v>105036.91740000001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101" t="s">
        <v>430</v>
      </c>
      <c r="B95" s="101">
        <v>19830.2405</v>
      </c>
      <c r="C95" s="101">
        <v>31.511099999999999</v>
      </c>
      <c r="D95" s="101">
        <v>68.516000000000005</v>
      </c>
      <c r="E95" s="101">
        <v>0</v>
      </c>
      <c r="F95" s="101">
        <v>2.9999999999999997E-4</v>
      </c>
      <c r="G95" s="101">
        <v>71214.737599999993</v>
      </c>
      <c r="H95" s="101">
        <v>8224.7422999999999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101" t="s">
        <v>431</v>
      </c>
      <c r="B96" s="101">
        <v>23834.598600000001</v>
      </c>
      <c r="C96" s="101">
        <v>35.871699999999997</v>
      </c>
      <c r="D96" s="101">
        <v>87.217500000000001</v>
      </c>
      <c r="E96" s="101">
        <v>0</v>
      </c>
      <c r="F96" s="101">
        <v>2.9999999999999997E-4</v>
      </c>
      <c r="G96" s="101">
        <v>90677.879100000006</v>
      </c>
      <c r="H96" s="101">
        <v>9626.4634000000005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 s="92"/>
      <c r="B98" s="101" t="s">
        <v>449</v>
      </c>
      <c r="C98" s="101" t="s">
        <v>450</v>
      </c>
      <c r="D98" s="101" t="s">
        <v>451</v>
      </c>
      <c r="E98" s="101" t="s">
        <v>452</v>
      </c>
      <c r="F98" s="101" t="s">
        <v>453</v>
      </c>
      <c r="G98" s="101" t="s">
        <v>454</v>
      </c>
      <c r="H98" s="101" t="s">
        <v>455</v>
      </c>
      <c r="I98" s="101" t="s">
        <v>456</v>
      </c>
      <c r="J98" s="101" t="s">
        <v>457</v>
      </c>
      <c r="K98" s="101" t="s">
        <v>458</v>
      </c>
      <c r="L98" s="101" t="s">
        <v>459</v>
      </c>
      <c r="M98" s="101" t="s">
        <v>460</v>
      </c>
      <c r="N98" s="101" t="s">
        <v>461</v>
      </c>
      <c r="O98" s="101" t="s">
        <v>462</v>
      </c>
      <c r="P98" s="101" t="s">
        <v>463</v>
      </c>
      <c r="Q98" s="101" t="s">
        <v>464</v>
      </c>
      <c r="R98" s="101" t="s">
        <v>465</v>
      </c>
      <c r="S98" s="101" t="s">
        <v>466</v>
      </c>
    </row>
    <row r="99" spans="1:19">
      <c r="A99" s="101" t="s">
        <v>418</v>
      </c>
      <c r="B99" s="102">
        <v>62673500000</v>
      </c>
      <c r="C99" s="101">
        <v>32044.720000000001</v>
      </c>
      <c r="D99" s="101" t="s">
        <v>567</v>
      </c>
      <c r="E99" s="101">
        <v>6682.067</v>
      </c>
      <c r="F99" s="101">
        <v>18077</v>
      </c>
      <c r="G99" s="101">
        <v>2817.8020000000001</v>
      </c>
      <c r="H99" s="101">
        <v>0</v>
      </c>
      <c r="I99" s="101">
        <v>0</v>
      </c>
      <c r="J99" s="101">
        <v>0</v>
      </c>
      <c r="K99" s="101">
        <v>0</v>
      </c>
      <c r="L99" s="101">
        <v>0</v>
      </c>
      <c r="M99" s="101">
        <v>0</v>
      </c>
      <c r="N99" s="101">
        <v>0</v>
      </c>
      <c r="O99" s="101">
        <v>0</v>
      </c>
      <c r="P99" s="101">
        <v>0</v>
      </c>
      <c r="Q99" s="101">
        <v>4467.8509999999997</v>
      </c>
      <c r="R99" s="101">
        <v>0</v>
      </c>
      <c r="S99" s="101">
        <v>0</v>
      </c>
    </row>
    <row r="100" spans="1:19">
      <c r="A100" s="101" t="s">
        <v>419</v>
      </c>
      <c r="B100" s="102">
        <v>56459900000</v>
      </c>
      <c r="C100" s="101">
        <v>31999.975999999999</v>
      </c>
      <c r="D100" s="101" t="s">
        <v>598</v>
      </c>
      <c r="E100" s="101">
        <v>6682.067</v>
      </c>
      <c r="F100" s="101">
        <v>18077</v>
      </c>
      <c r="G100" s="101">
        <v>2817.8020000000001</v>
      </c>
      <c r="H100" s="101">
        <v>0</v>
      </c>
      <c r="I100" s="101">
        <v>0</v>
      </c>
      <c r="J100" s="101">
        <v>0</v>
      </c>
      <c r="K100" s="101">
        <v>0</v>
      </c>
      <c r="L100" s="101">
        <v>0</v>
      </c>
      <c r="M100" s="101">
        <v>0</v>
      </c>
      <c r="N100" s="101">
        <v>0</v>
      </c>
      <c r="O100" s="101">
        <v>0</v>
      </c>
      <c r="P100" s="101">
        <v>0</v>
      </c>
      <c r="Q100" s="101">
        <v>4423.107</v>
      </c>
      <c r="R100" s="101">
        <v>0</v>
      </c>
      <c r="S100" s="101">
        <v>0</v>
      </c>
    </row>
    <row r="101" spans="1:19">
      <c r="A101" s="101" t="s">
        <v>420</v>
      </c>
      <c r="B101" s="102">
        <v>62448500000</v>
      </c>
      <c r="C101" s="101">
        <v>33923.957999999999</v>
      </c>
      <c r="D101" s="101" t="s">
        <v>599</v>
      </c>
      <c r="E101" s="101">
        <v>6682.067</v>
      </c>
      <c r="F101" s="101">
        <v>18077</v>
      </c>
      <c r="G101" s="101">
        <v>2817.8020000000001</v>
      </c>
      <c r="H101" s="101">
        <v>0</v>
      </c>
      <c r="I101" s="101">
        <v>4326.8850000000002</v>
      </c>
      <c r="J101" s="101">
        <v>0</v>
      </c>
      <c r="K101" s="101">
        <v>0</v>
      </c>
      <c r="L101" s="101">
        <v>0</v>
      </c>
      <c r="M101" s="101">
        <v>0</v>
      </c>
      <c r="N101" s="101">
        <v>0</v>
      </c>
      <c r="O101" s="101">
        <v>0</v>
      </c>
      <c r="P101" s="101">
        <v>0</v>
      </c>
      <c r="Q101" s="101">
        <v>2020.204</v>
      </c>
      <c r="R101" s="101">
        <v>0</v>
      </c>
      <c r="S101" s="101">
        <v>0</v>
      </c>
    </row>
    <row r="102" spans="1:19">
      <c r="A102" s="101" t="s">
        <v>421</v>
      </c>
      <c r="B102" s="102">
        <v>60476400000</v>
      </c>
      <c r="C102" s="101">
        <v>34092.084999999999</v>
      </c>
      <c r="D102" s="101" t="s">
        <v>600</v>
      </c>
      <c r="E102" s="101">
        <v>6682.067</v>
      </c>
      <c r="F102" s="101">
        <v>18077</v>
      </c>
      <c r="G102" s="101">
        <v>2817.8020000000001</v>
      </c>
      <c r="H102" s="101">
        <v>0</v>
      </c>
      <c r="I102" s="101">
        <v>1992.258</v>
      </c>
      <c r="J102" s="101">
        <v>0</v>
      </c>
      <c r="K102" s="101">
        <v>0</v>
      </c>
      <c r="L102" s="101">
        <v>0</v>
      </c>
      <c r="M102" s="101">
        <v>0</v>
      </c>
      <c r="N102" s="101">
        <v>0</v>
      </c>
      <c r="O102" s="101">
        <v>0</v>
      </c>
      <c r="P102" s="101">
        <v>0</v>
      </c>
      <c r="Q102" s="101">
        <v>4522.9579999999996</v>
      </c>
      <c r="R102" s="101">
        <v>0</v>
      </c>
      <c r="S102" s="101">
        <v>0</v>
      </c>
    </row>
    <row r="103" spans="1:19">
      <c r="A103" s="101" t="s">
        <v>277</v>
      </c>
      <c r="B103" s="102">
        <v>63725000000</v>
      </c>
      <c r="C103" s="101">
        <v>37197.222999999998</v>
      </c>
      <c r="D103" s="101" t="s">
        <v>601</v>
      </c>
      <c r="E103" s="101">
        <v>6682.067</v>
      </c>
      <c r="F103" s="101">
        <v>18077</v>
      </c>
      <c r="G103" s="101">
        <v>2817.8020000000001</v>
      </c>
      <c r="H103" s="101">
        <v>0</v>
      </c>
      <c r="I103" s="101">
        <v>7546.4740000000002</v>
      </c>
      <c r="J103" s="101">
        <v>0</v>
      </c>
      <c r="K103" s="101">
        <v>0</v>
      </c>
      <c r="L103" s="101">
        <v>0</v>
      </c>
      <c r="M103" s="101">
        <v>0</v>
      </c>
      <c r="N103" s="101">
        <v>0</v>
      </c>
      <c r="O103" s="101">
        <v>0</v>
      </c>
      <c r="P103" s="101">
        <v>0</v>
      </c>
      <c r="Q103" s="101">
        <v>2073.88</v>
      </c>
      <c r="R103" s="101">
        <v>0</v>
      </c>
      <c r="S103" s="101">
        <v>0</v>
      </c>
    </row>
    <row r="104" spans="1:19">
      <c r="A104" s="101" t="s">
        <v>422</v>
      </c>
      <c r="B104" s="102">
        <v>64572300000</v>
      </c>
      <c r="C104" s="101">
        <v>41238.178999999996</v>
      </c>
      <c r="D104" s="101" t="s">
        <v>602</v>
      </c>
      <c r="E104" s="101">
        <v>6682.067</v>
      </c>
      <c r="F104" s="101">
        <v>18077</v>
      </c>
      <c r="G104" s="101">
        <v>2817.8020000000001</v>
      </c>
      <c r="H104" s="101">
        <v>0</v>
      </c>
      <c r="I104" s="101">
        <v>11473.879000000001</v>
      </c>
      <c r="J104" s="101">
        <v>0</v>
      </c>
      <c r="K104" s="101">
        <v>0</v>
      </c>
      <c r="L104" s="101">
        <v>0</v>
      </c>
      <c r="M104" s="101">
        <v>0</v>
      </c>
      <c r="N104" s="101">
        <v>0</v>
      </c>
      <c r="O104" s="101">
        <v>0</v>
      </c>
      <c r="P104" s="101">
        <v>0</v>
      </c>
      <c r="Q104" s="101">
        <v>2187.431</v>
      </c>
      <c r="R104" s="101">
        <v>0</v>
      </c>
      <c r="S104" s="101">
        <v>0</v>
      </c>
    </row>
    <row r="105" spans="1:19">
      <c r="A105" s="101" t="s">
        <v>423</v>
      </c>
      <c r="B105" s="102">
        <v>71890500000</v>
      </c>
      <c r="C105" s="101">
        <v>42387.423000000003</v>
      </c>
      <c r="D105" s="101" t="s">
        <v>603</v>
      </c>
      <c r="E105" s="101">
        <v>6682.067</v>
      </c>
      <c r="F105" s="101">
        <v>18077</v>
      </c>
      <c r="G105" s="101">
        <v>2817.8020000000001</v>
      </c>
      <c r="H105" s="101">
        <v>0</v>
      </c>
      <c r="I105" s="101">
        <v>12566.555</v>
      </c>
      <c r="J105" s="101">
        <v>0</v>
      </c>
      <c r="K105" s="101">
        <v>0</v>
      </c>
      <c r="L105" s="101">
        <v>0</v>
      </c>
      <c r="M105" s="101">
        <v>0</v>
      </c>
      <c r="N105" s="101">
        <v>0</v>
      </c>
      <c r="O105" s="101">
        <v>0</v>
      </c>
      <c r="P105" s="101">
        <v>0</v>
      </c>
      <c r="Q105" s="101">
        <v>2243.9989999999998</v>
      </c>
      <c r="R105" s="101">
        <v>0</v>
      </c>
      <c r="S105" s="101">
        <v>0</v>
      </c>
    </row>
    <row r="106" spans="1:19">
      <c r="A106" s="101" t="s">
        <v>424</v>
      </c>
      <c r="B106" s="102">
        <v>69796400000</v>
      </c>
      <c r="C106" s="101">
        <v>42490.644</v>
      </c>
      <c r="D106" s="101" t="s">
        <v>604</v>
      </c>
      <c r="E106" s="101">
        <v>6682.067</v>
      </c>
      <c r="F106" s="101">
        <v>18077</v>
      </c>
      <c r="G106" s="101">
        <v>2817.8020000000001</v>
      </c>
      <c r="H106" s="101">
        <v>0</v>
      </c>
      <c r="I106" s="101">
        <v>12681.128000000001</v>
      </c>
      <c r="J106" s="101">
        <v>0</v>
      </c>
      <c r="K106" s="101">
        <v>0</v>
      </c>
      <c r="L106" s="101">
        <v>0</v>
      </c>
      <c r="M106" s="101">
        <v>0</v>
      </c>
      <c r="N106" s="101">
        <v>0</v>
      </c>
      <c r="O106" s="101">
        <v>0</v>
      </c>
      <c r="P106" s="101">
        <v>0</v>
      </c>
      <c r="Q106" s="101">
        <v>2232.6469999999999</v>
      </c>
      <c r="R106" s="101">
        <v>0</v>
      </c>
      <c r="S106" s="101">
        <v>0</v>
      </c>
    </row>
    <row r="107" spans="1:19">
      <c r="A107" s="101" t="s">
        <v>425</v>
      </c>
      <c r="B107" s="102">
        <v>63921400000</v>
      </c>
      <c r="C107" s="101">
        <v>38973.349000000002</v>
      </c>
      <c r="D107" s="101" t="s">
        <v>563</v>
      </c>
      <c r="E107" s="101">
        <v>6682.067</v>
      </c>
      <c r="F107" s="101">
        <v>18077</v>
      </c>
      <c r="G107" s="101">
        <v>2817.8020000000001</v>
      </c>
      <c r="H107" s="101">
        <v>0</v>
      </c>
      <c r="I107" s="101">
        <v>9191.3230000000003</v>
      </c>
      <c r="J107" s="101">
        <v>0</v>
      </c>
      <c r="K107" s="101">
        <v>0</v>
      </c>
      <c r="L107" s="101">
        <v>0</v>
      </c>
      <c r="M107" s="101">
        <v>0</v>
      </c>
      <c r="N107" s="101">
        <v>0</v>
      </c>
      <c r="O107" s="101">
        <v>0</v>
      </c>
      <c r="P107" s="101">
        <v>0</v>
      </c>
      <c r="Q107" s="101">
        <v>2205.1570000000002</v>
      </c>
      <c r="R107" s="101">
        <v>0</v>
      </c>
      <c r="S107" s="101">
        <v>0</v>
      </c>
    </row>
    <row r="108" spans="1:19">
      <c r="A108" s="101" t="s">
        <v>426</v>
      </c>
      <c r="B108" s="102">
        <v>63357800000</v>
      </c>
      <c r="C108" s="101">
        <v>36311.788</v>
      </c>
      <c r="D108" s="101" t="s">
        <v>605</v>
      </c>
      <c r="E108" s="101">
        <v>6682.067</v>
      </c>
      <c r="F108" s="101">
        <v>18077</v>
      </c>
      <c r="G108" s="101">
        <v>2817.8020000000001</v>
      </c>
      <c r="H108" s="101">
        <v>0</v>
      </c>
      <c r="I108" s="101">
        <v>6601.5709999999999</v>
      </c>
      <c r="J108" s="101">
        <v>0</v>
      </c>
      <c r="K108" s="101">
        <v>0</v>
      </c>
      <c r="L108" s="101">
        <v>0</v>
      </c>
      <c r="M108" s="101">
        <v>0</v>
      </c>
      <c r="N108" s="101">
        <v>0</v>
      </c>
      <c r="O108" s="101">
        <v>0</v>
      </c>
      <c r="P108" s="101">
        <v>0</v>
      </c>
      <c r="Q108" s="101">
        <v>2133.348</v>
      </c>
      <c r="R108" s="101">
        <v>0</v>
      </c>
      <c r="S108" s="101">
        <v>0</v>
      </c>
    </row>
    <row r="109" spans="1:19">
      <c r="A109" s="101" t="s">
        <v>427</v>
      </c>
      <c r="B109" s="102">
        <v>60539900000</v>
      </c>
      <c r="C109" s="101">
        <v>32050.752</v>
      </c>
      <c r="D109" s="101" t="s">
        <v>606</v>
      </c>
      <c r="E109" s="101">
        <v>6682.067</v>
      </c>
      <c r="F109" s="101">
        <v>18077</v>
      </c>
      <c r="G109" s="101">
        <v>2817.8020000000001</v>
      </c>
      <c r="H109" s="101">
        <v>0</v>
      </c>
      <c r="I109" s="101">
        <v>0</v>
      </c>
      <c r="J109" s="101">
        <v>0</v>
      </c>
      <c r="K109" s="101">
        <v>0</v>
      </c>
      <c r="L109" s="101">
        <v>0</v>
      </c>
      <c r="M109" s="101">
        <v>0</v>
      </c>
      <c r="N109" s="101">
        <v>0</v>
      </c>
      <c r="O109" s="101">
        <v>0</v>
      </c>
      <c r="P109" s="101">
        <v>0</v>
      </c>
      <c r="Q109" s="101">
        <v>4473.8829999999998</v>
      </c>
      <c r="R109" s="101">
        <v>0</v>
      </c>
      <c r="S109" s="101">
        <v>0</v>
      </c>
    </row>
    <row r="110" spans="1:19">
      <c r="A110" s="101" t="s">
        <v>428</v>
      </c>
      <c r="B110" s="102">
        <v>62705200000</v>
      </c>
      <c r="C110" s="101">
        <v>31982.946</v>
      </c>
      <c r="D110" s="101" t="s">
        <v>607</v>
      </c>
      <c r="E110" s="101">
        <v>6682.067</v>
      </c>
      <c r="F110" s="101">
        <v>18077</v>
      </c>
      <c r="G110" s="101">
        <v>2817.8020000000001</v>
      </c>
      <c r="H110" s="101">
        <v>0</v>
      </c>
      <c r="I110" s="101">
        <v>0</v>
      </c>
      <c r="J110" s="101">
        <v>0</v>
      </c>
      <c r="K110" s="101">
        <v>0</v>
      </c>
      <c r="L110" s="101">
        <v>0</v>
      </c>
      <c r="M110" s="101">
        <v>0</v>
      </c>
      <c r="N110" s="101">
        <v>0</v>
      </c>
      <c r="O110" s="101">
        <v>0</v>
      </c>
      <c r="P110" s="101">
        <v>0</v>
      </c>
      <c r="Q110" s="101">
        <v>4406.0770000000002</v>
      </c>
      <c r="R110" s="101">
        <v>0</v>
      </c>
      <c r="S110" s="101">
        <v>0</v>
      </c>
    </row>
    <row r="111" spans="1:19">
      <c r="A111" s="101"/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</row>
    <row r="112" spans="1:19">
      <c r="A112" s="101" t="s">
        <v>429</v>
      </c>
      <c r="B112" s="102">
        <v>762567000000</v>
      </c>
      <c r="C112" s="101"/>
      <c r="D112" s="101"/>
      <c r="E112" s="101"/>
      <c r="F112" s="101"/>
      <c r="G112" s="101"/>
      <c r="H112" s="101"/>
      <c r="I112" s="101"/>
      <c r="J112" s="101"/>
      <c r="K112" s="101"/>
      <c r="L112" s="101">
        <v>0</v>
      </c>
      <c r="M112" s="101">
        <v>0</v>
      </c>
      <c r="N112" s="101">
        <v>0</v>
      </c>
      <c r="O112" s="101">
        <v>0</v>
      </c>
      <c r="P112" s="101">
        <v>0</v>
      </c>
      <c r="Q112" s="101"/>
      <c r="R112" s="101">
        <v>0</v>
      </c>
      <c r="S112" s="101">
        <v>0</v>
      </c>
    </row>
    <row r="113" spans="1:19">
      <c r="A113" s="101" t="s">
        <v>430</v>
      </c>
      <c r="B113" s="102">
        <v>56459900000</v>
      </c>
      <c r="C113" s="101">
        <v>31982.946</v>
      </c>
      <c r="D113" s="101"/>
      <c r="E113" s="101">
        <v>6682.067</v>
      </c>
      <c r="F113" s="101">
        <v>18077</v>
      </c>
      <c r="G113" s="101">
        <v>2817.8020000000001</v>
      </c>
      <c r="H113" s="101">
        <v>0</v>
      </c>
      <c r="I113" s="101">
        <v>0</v>
      </c>
      <c r="J113" s="101">
        <v>0</v>
      </c>
      <c r="K113" s="101">
        <v>0</v>
      </c>
      <c r="L113" s="101">
        <v>0</v>
      </c>
      <c r="M113" s="101">
        <v>0</v>
      </c>
      <c r="N113" s="101">
        <v>0</v>
      </c>
      <c r="O113" s="101">
        <v>0</v>
      </c>
      <c r="P113" s="101">
        <v>0</v>
      </c>
      <c r="Q113" s="101">
        <v>2020.204</v>
      </c>
      <c r="R113" s="101">
        <v>0</v>
      </c>
      <c r="S113" s="101">
        <v>0</v>
      </c>
    </row>
    <row r="114" spans="1:19">
      <c r="A114" s="101" t="s">
        <v>431</v>
      </c>
      <c r="B114" s="102">
        <v>71890500000</v>
      </c>
      <c r="C114" s="101">
        <v>42490.644</v>
      </c>
      <c r="D114" s="101"/>
      <c r="E114" s="101">
        <v>6682.067</v>
      </c>
      <c r="F114" s="101">
        <v>18077</v>
      </c>
      <c r="G114" s="101">
        <v>2817.8020000000001</v>
      </c>
      <c r="H114" s="101">
        <v>0</v>
      </c>
      <c r="I114" s="101">
        <v>12681.128000000001</v>
      </c>
      <c r="J114" s="101">
        <v>0</v>
      </c>
      <c r="K114" s="101">
        <v>0</v>
      </c>
      <c r="L114" s="101">
        <v>0</v>
      </c>
      <c r="M114" s="101">
        <v>0</v>
      </c>
      <c r="N114" s="101">
        <v>0</v>
      </c>
      <c r="O114" s="101">
        <v>0</v>
      </c>
      <c r="P114" s="101">
        <v>0</v>
      </c>
      <c r="Q114" s="101">
        <v>4522.9579999999996</v>
      </c>
      <c r="R114" s="101">
        <v>0</v>
      </c>
      <c r="S114" s="101">
        <v>0</v>
      </c>
    </row>
    <row r="115" spans="1:1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92"/>
      <c r="B116" s="101" t="s">
        <v>479</v>
      </c>
      <c r="C116" s="101" t="s">
        <v>480</v>
      </c>
      <c r="D116" s="101" t="s">
        <v>219</v>
      </c>
      <c r="E116" s="101" t="s">
        <v>220</v>
      </c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101" t="s">
        <v>481</v>
      </c>
      <c r="B117" s="101">
        <v>8014.78</v>
      </c>
      <c r="C117" s="101">
        <v>7312.99</v>
      </c>
      <c r="D117" s="101">
        <v>0</v>
      </c>
      <c r="E117" s="101">
        <v>15327.77</v>
      </c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101" t="s">
        <v>482</v>
      </c>
      <c r="B118" s="101">
        <v>34.5</v>
      </c>
      <c r="C118" s="101">
        <v>31.47</v>
      </c>
      <c r="D118" s="101">
        <v>0</v>
      </c>
      <c r="E118" s="101">
        <v>65.97</v>
      </c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101" t="s">
        <v>483</v>
      </c>
      <c r="B119" s="101">
        <v>34.5</v>
      </c>
      <c r="C119" s="101">
        <v>31.47</v>
      </c>
      <c r="D119" s="101">
        <v>0</v>
      </c>
      <c r="E119" s="101">
        <v>65.97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5"/>
      <c r="B120" s="95"/>
      <c r="C120" s="95"/>
      <c r="D120" s="95"/>
      <c r="E120" s="95"/>
    </row>
    <row r="121" spans="1:19">
      <c r="A121" s="95"/>
      <c r="B121" s="95"/>
      <c r="C121" s="95"/>
      <c r="D121" s="95"/>
      <c r="E121" s="95"/>
    </row>
    <row r="122" spans="1:19">
      <c r="A122" s="95"/>
      <c r="B122" s="95"/>
      <c r="C122" s="95"/>
      <c r="D122" s="95"/>
      <c r="E122" s="95"/>
    </row>
    <row r="123" spans="1:19">
      <c r="A123" s="95"/>
      <c r="B123" s="96"/>
      <c r="C123" s="95"/>
      <c r="D123" s="96"/>
      <c r="E123" s="95"/>
      <c r="F123" s="96"/>
      <c r="G123" s="95"/>
    </row>
    <row r="124" spans="1:19">
      <c r="A124" s="95"/>
      <c r="B124" s="96"/>
      <c r="C124" s="95"/>
      <c r="D124" s="96"/>
      <c r="E124" s="95"/>
      <c r="F124" s="96"/>
      <c r="G124" s="95"/>
    </row>
    <row r="125" spans="1:19">
      <c r="A125" s="95"/>
      <c r="B125" s="96"/>
      <c r="C125" s="95"/>
      <c r="D125" s="96"/>
      <c r="E125" s="95"/>
      <c r="F125" s="96"/>
      <c r="G125" s="95"/>
    </row>
    <row r="126" spans="1:19">
      <c r="A126" s="95"/>
      <c r="B126" s="96"/>
      <c r="C126" s="95"/>
      <c r="D126" s="96"/>
      <c r="E126" s="95"/>
      <c r="F126" s="96"/>
      <c r="G126" s="95"/>
    </row>
    <row r="127" spans="1:19">
      <c r="A127" s="95"/>
      <c r="B127" s="96"/>
      <c r="C127" s="95"/>
      <c r="D127" s="96"/>
      <c r="E127" s="95"/>
      <c r="F127" s="96"/>
      <c r="G127" s="95"/>
    </row>
    <row r="128" spans="1:19">
      <c r="A128" s="95"/>
      <c r="B128" s="96"/>
      <c r="C128" s="95"/>
      <c r="D128" s="96"/>
      <c r="E128" s="95"/>
      <c r="F128" s="96"/>
      <c r="G128" s="95"/>
    </row>
    <row r="129" spans="1:7">
      <c r="A129" s="95"/>
      <c r="B129" s="96"/>
      <c r="C129" s="95"/>
      <c r="D129" s="96"/>
      <c r="E129" s="95"/>
      <c r="F129" s="96"/>
      <c r="G129" s="95"/>
    </row>
    <row r="130" spans="1:7">
      <c r="A130" s="95"/>
      <c r="B130" s="96"/>
      <c r="C130" s="95"/>
      <c r="D130" s="96"/>
      <c r="E130" s="95"/>
      <c r="F130" s="96"/>
      <c r="G130" s="95"/>
    </row>
    <row r="131" spans="1:7">
      <c r="A131" s="95"/>
      <c r="B131" s="96"/>
      <c r="C131" s="95"/>
      <c r="D131" s="96"/>
      <c r="E131" s="95"/>
      <c r="F131" s="96"/>
      <c r="G131" s="95"/>
    </row>
    <row r="132" spans="1:7">
      <c r="A132" s="95"/>
      <c r="B132" s="95"/>
      <c r="C132" s="95"/>
      <c r="D132" s="95"/>
      <c r="E132" s="95"/>
      <c r="F132" s="95"/>
      <c r="G132" s="95"/>
    </row>
    <row r="133" spans="1:7">
      <c r="A133" s="95"/>
      <c r="B133" s="96"/>
      <c r="C133" s="95"/>
      <c r="D133" s="96"/>
      <c r="E133" s="95"/>
      <c r="F133" s="96"/>
      <c r="G133" s="95"/>
    </row>
    <row r="134" spans="1:7">
      <c r="A134" s="95"/>
      <c r="B134" s="96"/>
      <c r="C134" s="95"/>
      <c r="D134" s="96"/>
      <c r="E134" s="95"/>
      <c r="F134" s="96"/>
      <c r="G134" s="95"/>
    </row>
    <row r="135" spans="1:7">
      <c r="A135" s="95"/>
      <c r="B135" s="96"/>
      <c r="C135" s="95"/>
      <c r="D135" s="96"/>
      <c r="E135" s="95"/>
      <c r="F135" s="96"/>
      <c r="G135" s="9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0"/>
  <dimension ref="A1:S135"/>
  <sheetViews>
    <sheetView workbookViewId="0"/>
  </sheetViews>
  <sheetFormatPr defaultRowHeight="10.5"/>
  <cols>
    <col min="1" max="1" width="38.5" style="90" customWidth="1"/>
    <col min="2" max="2" width="25.5" style="90" customWidth="1"/>
    <col min="3" max="3" width="33.6640625" style="90" customWidth="1"/>
    <col min="4" max="4" width="38.6640625" style="90" customWidth="1"/>
    <col min="5" max="5" width="45.6640625" style="90" customWidth="1"/>
    <col min="6" max="6" width="50" style="90" customWidth="1"/>
    <col min="7" max="7" width="43.6640625" style="90" customWidth="1"/>
    <col min="8" max="9" width="38.33203125" style="90" customWidth="1"/>
    <col min="10" max="10" width="46.1640625" style="90" customWidth="1"/>
    <col min="11" max="11" width="36.5" style="90" customWidth="1"/>
    <col min="12" max="12" width="45" style="90" customWidth="1"/>
    <col min="13" max="13" width="50.1640625" style="90" customWidth="1"/>
    <col min="14" max="15" width="44.83203125" style="90" customWidth="1"/>
    <col min="16" max="16" width="45.33203125" style="90" customWidth="1"/>
    <col min="17" max="17" width="45.1640625" style="90" customWidth="1"/>
    <col min="18" max="18" width="42.6640625" style="90" customWidth="1"/>
    <col min="19" max="19" width="48.1640625" style="90" customWidth="1"/>
    <col min="20" max="23" width="9.33203125" style="90" customWidth="1"/>
    <col min="24" max="16384" width="9.33203125" style="90"/>
  </cols>
  <sheetData>
    <row r="1" spans="1:19">
      <c r="A1" s="92"/>
      <c r="B1" s="101" t="s">
        <v>317</v>
      </c>
      <c r="C1" s="101" t="s">
        <v>318</v>
      </c>
      <c r="D1" s="101" t="s">
        <v>319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1" t="s">
        <v>320</v>
      </c>
      <c r="B2" s="101">
        <v>2150.6799999999998</v>
      </c>
      <c r="C2" s="101">
        <v>9256.49</v>
      </c>
      <c r="D2" s="101">
        <v>9256.49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1" t="s">
        <v>321</v>
      </c>
      <c r="B3" s="101">
        <v>2150.6799999999998</v>
      </c>
      <c r="C3" s="101">
        <v>9256.49</v>
      </c>
      <c r="D3" s="101">
        <v>9256.49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1" t="s">
        <v>322</v>
      </c>
      <c r="B4" s="101">
        <v>4155.53</v>
      </c>
      <c r="C4" s="101">
        <v>17885.32</v>
      </c>
      <c r="D4" s="101">
        <v>17885.32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1" t="s">
        <v>323</v>
      </c>
      <c r="B5" s="101">
        <v>4155.53</v>
      </c>
      <c r="C5" s="101">
        <v>17885.32</v>
      </c>
      <c r="D5" s="101">
        <v>17885.32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2"/>
      <c r="B7" s="101" t="s">
        <v>324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1" t="s">
        <v>325</v>
      </c>
      <c r="B8" s="101">
        <v>232.34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1" t="s">
        <v>326</v>
      </c>
      <c r="B9" s="101">
        <v>232.34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1" t="s">
        <v>327</v>
      </c>
      <c r="B10" s="101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2"/>
      <c r="B12" s="101" t="s">
        <v>328</v>
      </c>
      <c r="C12" s="101" t="s">
        <v>329</v>
      </c>
      <c r="D12" s="101" t="s">
        <v>330</v>
      </c>
      <c r="E12" s="101" t="s">
        <v>331</v>
      </c>
      <c r="F12" s="101" t="s">
        <v>332</v>
      </c>
      <c r="G12" s="101" t="s">
        <v>333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1" t="s">
        <v>72</v>
      </c>
      <c r="B13" s="101">
        <v>0</v>
      </c>
      <c r="C13" s="101">
        <v>736.57</v>
      </c>
      <c r="D13" s="101">
        <v>0</v>
      </c>
      <c r="E13" s="101">
        <v>0</v>
      </c>
      <c r="F13" s="101">
        <v>0</v>
      </c>
      <c r="G13" s="101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1" t="s">
        <v>73</v>
      </c>
      <c r="B14" s="101">
        <v>36.6</v>
      </c>
      <c r="C14" s="101">
        <v>0</v>
      </c>
      <c r="D14" s="101">
        <v>0</v>
      </c>
      <c r="E14" s="101">
        <v>0</v>
      </c>
      <c r="F14" s="101">
        <v>0</v>
      </c>
      <c r="G14" s="101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1" t="s">
        <v>81</v>
      </c>
      <c r="B15" s="101">
        <v>172.68</v>
      </c>
      <c r="C15" s="101">
        <v>0</v>
      </c>
      <c r="D15" s="101">
        <v>0</v>
      </c>
      <c r="E15" s="101">
        <v>0</v>
      </c>
      <c r="F15" s="101">
        <v>0</v>
      </c>
      <c r="G15" s="101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1" t="s">
        <v>82</v>
      </c>
      <c r="B16" s="101">
        <v>17.91</v>
      </c>
      <c r="C16" s="101">
        <v>0</v>
      </c>
      <c r="D16" s="101">
        <v>0</v>
      </c>
      <c r="E16" s="101">
        <v>0</v>
      </c>
      <c r="F16" s="101">
        <v>0</v>
      </c>
      <c r="G16" s="101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1" t="s">
        <v>83</v>
      </c>
      <c r="B17" s="101">
        <v>409.36</v>
      </c>
      <c r="C17" s="101">
        <v>563.91</v>
      </c>
      <c r="D17" s="101">
        <v>0</v>
      </c>
      <c r="E17" s="101">
        <v>0</v>
      </c>
      <c r="F17" s="101">
        <v>0</v>
      </c>
      <c r="G17" s="101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1" t="s">
        <v>84</v>
      </c>
      <c r="B18" s="101">
        <v>0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1" t="s">
        <v>85</v>
      </c>
      <c r="B19" s="101">
        <v>75.55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1" t="s">
        <v>86</v>
      </c>
      <c r="B20" s="101">
        <v>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1" t="s">
        <v>87</v>
      </c>
      <c r="B21" s="101">
        <v>0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1" t="s">
        <v>88</v>
      </c>
      <c r="B22" s="101">
        <v>0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1" t="s">
        <v>67</v>
      </c>
      <c r="B23" s="101">
        <v>0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1" t="s">
        <v>89</v>
      </c>
      <c r="B24" s="101">
        <v>0</v>
      </c>
      <c r="C24" s="101">
        <v>79.63</v>
      </c>
      <c r="D24" s="101">
        <v>0</v>
      </c>
      <c r="E24" s="101">
        <v>0</v>
      </c>
      <c r="F24" s="101">
        <v>0</v>
      </c>
      <c r="G24" s="101">
        <v>414.19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1" t="s">
        <v>90</v>
      </c>
      <c r="B25" s="101">
        <v>58.47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1" t="s">
        <v>91</v>
      </c>
      <c r="B26" s="101">
        <v>0</v>
      </c>
      <c r="C26" s="101">
        <v>0</v>
      </c>
      <c r="D26" s="101">
        <v>0</v>
      </c>
      <c r="E26" s="101">
        <v>0</v>
      </c>
      <c r="F26" s="101">
        <v>0</v>
      </c>
      <c r="G26" s="101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1"/>
      <c r="B27" s="101"/>
      <c r="C27" s="101"/>
      <c r="D27" s="101"/>
      <c r="E27" s="101"/>
      <c r="F27" s="101"/>
      <c r="G27" s="101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1" t="s">
        <v>92</v>
      </c>
      <c r="B28" s="101">
        <v>770.57</v>
      </c>
      <c r="C28" s="101">
        <v>1380.11</v>
      </c>
      <c r="D28" s="101">
        <v>0</v>
      </c>
      <c r="E28" s="101">
        <v>0</v>
      </c>
      <c r="F28" s="101">
        <v>0</v>
      </c>
      <c r="G28" s="101">
        <v>414.19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2"/>
      <c r="B30" s="101" t="s">
        <v>324</v>
      </c>
      <c r="C30" s="101" t="s">
        <v>3</v>
      </c>
      <c r="D30" s="101" t="s">
        <v>334</v>
      </c>
      <c r="E30" s="101" t="s">
        <v>335</v>
      </c>
      <c r="F30" s="101" t="s">
        <v>336</v>
      </c>
      <c r="G30" s="101" t="s">
        <v>337</v>
      </c>
      <c r="H30" s="101" t="s">
        <v>338</v>
      </c>
      <c r="I30" s="101" t="s">
        <v>339</v>
      </c>
      <c r="J30" s="101" t="s">
        <v>340</v>
      </c>
      <c r="K30"/>
      <c r="L30"/>
      <c r="M30"/>
      <c r="N30"/>
      <c r="O30"/>
      <c r="P30"/>
      <c r="Q30"/>
      <c r="R30"/>
      <c r="S30"/>
    </row>
    <row r="31" spans="1:19">
      <c r="A31" s="101" t="s">
        <v>341</v>
      </c>
      <c r="B31" s="101">
        <v>116.17</v>
      </c>
      <c r="C31" s="101" t="s">
        <v>4</v>
      </c>
      <c r="D31" s="101">
        <v>354.18</v>
      </c>
      <c r="E31" s="101">
        <v>1</v>
      </c>
      <c r="F31" s="101">
        <v>92.94</v>
      </c>
      <c r="G31" s="101">
        <v>26.02</v>
      </c>
      <c r="H31" s="101">
        <v>39.81</v>
      </c>
      <c r="I31" s="101">
        <v>1.39</v>
      </c>
      <c r="J31" s="101">
        <v>129.11949999999999</v>
      </c>
      <c r="K31"/>
      <c r="L31"/>
      <c r="M31"/>
      <c r="N31"/>
      <c r="O31"/>
      <c r="P31"/>
      <c r="Q31"/>
      <c r="R31"/>
      <c r="S31"/>
    </row>
    <row r="32" spans="1:19">
      <c r="A32" s="101" t="s">
        <v>342</v>
      </c>
      <c r="B32" s="101">
        <v>116.17</v>
      </c>
      <c r="C32" s="101" t="s">
        <v>4</v>
      </c>
      <c r="D32" s="101">
        <v>354.18</v>
      </c>
      <c r="E32" s="101">
        <v>1</v>
      </c>
      <c r="F32" s="101">
        <v>92.94</v>
      </c>
      <c r="G32" s="101">
        <v>0</v>
      </c>
      <c r="H32" s="101">
        <v>24.1</v>
      </c>
      <c r="I32" s="101">
        <v>18.59</v>
      </c>
      <c r="J32" s="101">
        <v>1597.9138</v>
      </c>
      <c r="K32"/>
      <c r="L32"/>
      <c r="M32"/>
      <c r="N32"/>
      <c r="O32"/>
      <c r="P32"/>
      <c r="Q32"/>
      <c r="R32"/>
      <c r="S32"/>
    </row>
    <row r="33" spans="1:19">
      <c r="A33" s="101" t="s">
        <v>220</v>
      </c>
      <c r="B33" s="101">
        <v>232.34</v>
      </c>
      <c r="C33" s="101"/>
      <c r="D33" s="101">
        <v>708.37</v>
      </c>
      <c r="E33" s="101"/>
      <c r="F33" s="101">
        <v>185.89</v>
      </c>
      <c r="G33" s="101">
        <v>26.02</v>
      </c>
      <c r="H33" s="101">
        <v>31.954999999999998</v>
      </c>
      <c r="I33" s="101">
        <v>2.59</v>
      </c>
      <c r="J33" s="101">
        <v>863.51660000000004</v>
      </c>
      <c r="K33"/>
      <c r="L33"/>
      <c r="M33"/>
      <c r="N33"/>
      <c r="O33"/>
      <c r="P33"/>
      <c r="Q33"/>
      <c r="R33"/>
      <c r="S33"/>
    </row>
    <row r="34" spans="1:19">
      <c r="A34" s="101" t="s">
        <v>343</v>
      </c>
      <c r="B34" s="101">
        <v>232.34</v>
      </c>
      <c r="C34" s="101"/>
      <c r="D34" s="101">
        <v>708.37</v>
      </c>
      <c r="E34" s="101"/>
      <c r="F34" s="101">
        <v>185.89</v>
      </c>
      <c r="G34" s="101">
        <v>26.02</v>
      </c>
      <c r="H34" s="101">
        <v>31.954999999999998</v>
      </c>
      <c r="I34" s="101">
        <v>2.59</v>
      </c>
      <c r="J34" s="101">
        <v>863.51660000000004</v>
      </c>
      <c r="K34"/>
      <c r="L34"/>
      <c r="M34"/>
      <c r="N34"/>
      <c r="O34"/>
      <c r="P34"/>
      <c r="Q34"/>
      <c r="R34"/>
      <c r="S34"/>
    </row>
    <row r="35" spans="1:19">
      <c r="A35" s="101" t="s">
        <v>344</v>
      </c>
      <c r="B35" s="101">
        <v>0</v>
      </c>
      <c r="C35" s="101"/>
      <c r="D35" s="101">
        <v>0</v>
      </c>
      <c r="E35" s="101"/>
      <c r="F35" s="101">
        <v>0</v>
      </c>
      <c r="G35" s="101">
        <v>0</v>
      </c>
      <c r="H35" s="101"/>
      <c r="I35" s="101"/>
      <c r="J35" s="101"/>
      <c r="K35"/>
      <c r="L35"/>
      <c r="M35"/>
      <c r="N35"/>
      <c r="O35"/>
      <c r="P35"/>
      <c r="Q35"/>
      <c r="R35"/>
      <c r="S35"/>
    </row>
    <row r="36" spans="1:19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1:19">
      <c r="A37" s="92"/>
      <c r="B37" s="101" t="s">
        <v>51</v>
      </c>
      <c r="C37" s="101" t="s">
        <v>345</v>
      </c>
      <c r="D37" s="101" t="s">
        <v>346</v>
      </c>
      <c r="E37" s="101" t="s">
        <v>347</v>
      </c>
      <c r="F37" s="101" t="s">
        <v>348</v>
      </c>
      <c r="G37" s="101" t="s">
        <v>349</v>
      </c>
      <c r="H37" s="101" t="s">
        <v>350</v>
      </c>
      <c r="I37" s="101" t="s">
        <v>351</v>
      </c>
      <c r="J37"/>
      <c r="K37"/>
      <c r="L37"/>
      <c r="M37"/>
      <c r="N37"/>
      <c r="O37"/>
      <c r="P37"/>
      <c r="Q37"/>
      <c r="R37"/>
      <c r="S37"/>
    </row>
    <row r="38" spans="1:19">
      <c r="A38" s="101" t="s">
        <v>352</v>
      </c>
      <c r="B38" s="101" t="s">
        <v>436</v>
      </c>
      <c r="C38" s="101">
        <v>0.08</v>
      </c>
      <c r="D38" s="101">
        <v>0.82299999999999995</v>
      </c>
      <c r="E38" s="101">
        <v>0.93899999999999995</v>
      </c>
      <c r="F38" s="101">
        <v>23.24</v>
      </c>
      <c r="G38" s="101">
        <v>90</v>
      </c>
      <c r="H38" s="101">
        <v>90</v>
      </c>
      <c r="I38" s="101" t="s">
        <v>353</v>
      </c>
      <c r="J38"/>
      <c r="K38"/>
      <c r="L38"/>
      <c r="M38"/>
      <c r="N38"/>
      <c r="O38"/>
      <c r="P38"/>
      <c r="Q38"/>
      <c r="R38"/>
      <c r="S38"/>
    </row>
    <row r="39" spans="1:19">
      <c r="A39" s="101" t="s">
        <v>354</v>
      </c>
      <c r="B39" s="101" t="s">
        <v>436</v>
      </c>
      <c r="C39" s="101">
        <v>0.08</v>
      </c>
      <c r="D39" s="101">
        <v>0.82299999999999995</v>
      </c>
      <c r="E39" s="101">
        <v>0.93899999999999995</v>
      </c>
      <c r="F39" s="101">
        <v>46.47</v>
      </c>
      <c r="G39" s="101">
        <v>180</v>
      </c>
      <c r="H39" s="101">
        <v>90</v>
      </c>
      <c r="I39" s="101" t="s">
        <v>355</v>
      </c>
      <c r="J39"/>
      <c r="K39"/>
      <c r="L39"/>
      <c r="M39"/>
      <c r="N39"/>
      <c r="O39"/>
      <c r="P39"/>
      <c r="Q39"/>
      <c r="R39"/>
      <c r="S39"/>
    </row>
    <row r="40" spans="1:19">
      <c r="A40" s="101" t="s">
        <v>356</v>
      </c>
      <c r="B40" s="101" t="s">
        <v>436</v>
      </c>
      <c r="C40" s="101">
        <v>0.08</v>
      </c>
      <c r="D40" s="101">
        <v>0.82299999999999995</v>
      </c>
      <c r="E40" s="101">
        <v>0.93899999999999995</v>
      </c>
      <c r="F40" s="101">
        <v>23.24</v>
      </c>
      <c r="G40" s="101">
        <v>270</v>
      </c>
      <c r="H40" s="101">
        <v>90</v>
      </c>
      <c r="I40" s="101" t="s">
        <v>357</v>
      </c>
      <c r="J40"/>
      <c r="K40"/>
      <c r="L40"/>
      <c r="M40"/>
      <c r="N40"/>
      <c r="O40"/>
      <c r="P40"/>
      <c r="Q40"/>
      <c r="R40"/>
      <c r="S40"/>
    </row>
    <row r="41" spans="1:19">
      <c r="A41" s="101" t="s">
        <v>358</v>
      </c>
      <c r="B41" s="101" t="s">
        <v>359</v>
      </c>
      <c r="C41" s="101">
        <v>0.3</v>
      </c>
      <c r="D41" s="101">
        <v>3.12</v>
      </c>
      <c r="E41" s="101">
        <v>12.904</v>
      </c>
      <c r="F41" s="101">
        <v>116.17</v>
      </c>
      <c r="G41" s="101">
        <v>0</v>
      </c>
      <c r="H41" s="101">
        <v>180</v>
      </c>
      <c r="I41" s="101"/>
      <c r="J41"/>
      <c r="K41"/>
      <c r="L41"/>
      <c r="M41"/>
      <c r="N41"/>
      <c r="O41"/>
      <c r="P41"/>
      <c r="Q41"/>
      <c r="R41"/>
      <c r="S41"/>
    </row>
    <row r="42" spans="1:19">
      <c r="A42" s="101" t="s">
        <v>437</v>
      </c>
      <c r="B42" s="101" t="s">
        <v>438</v>
      </c>
      <c r="C42" s="101">
        <v>0.3</v>
      </c>
      <c r="D42" s="101">
        <v>0.33500000000000002</v>
      </c>
      <c r="E42" s="101">
        <v>0.35699999999999998</v>
      </c>
      <c r="F42" s="101">
        <v>116.17</v>
      </c>
      <c r="G42" s="101">
        <v>180</v>
      </c>
      <c r="H42" s="101">
        <v>0</v>
      </c>
      <c r="I42" s="101"/>
      <c r="J42"/>
      <c r="K42"/>
      <c r="L42"/>
      <c r="M42"/>
      <c r="N42"/>
      <c r="O42"/>
      <c r="P42"/>
      <c r="Q42"/>
      <c r="R42"/>
      <c r="S42"/>
    </row>
    <row r="43" spans="1:19">
      <c r="A43" s="101" t="s">
        <v>360</v>
      </c>
      <c r="B43" s="101" t="s">
        <v>436</v>
      </c>
      <c r="C43" s="101">
        <v>0.08</v>
      </c>
      <c r="D43" s="101">
        <v>0.82299999999999995</v>
      </c>
      <c r="E43" s="101">
        <v>0.93899999999999995</v>
      </c>
      <c r="F43" s="101">
        <v>23.24</v>
      </c>
      <c r="G43" s="101">
        <v>90</v>
      </c>
      <c r="H43" s="101">
        <v>90</v>
      </c>
      <c r="I43" s="101" t="s">
        <v>353</v>
      </c>
      <c r="J43"/>
      <c r="K43"/>
      <c r="L43"/>
      <c r="M43"/>
      <c r="N43"/>
      <c r="O43"/>
      <c r="P43"/>
      <c r="Q43"/>
      <c r="R43"/>
      <c r="S43"/>
    </row>
    <row r="44" spans="1:19">
      <c r="A44" s="101" t="s">
        <v>361</v>
      </c>
      <c r="B44" s="101" t="s">
        <v>436</v>
      </c>
      <c r="C44" s="101">
        <v>0.08</v>
      </c>
      <c r="D44" s="101">
        <v>0.82299999999999995</v>
      </c>
      <c r="E44" s="101">
        <v>0.93899999999999995</v>
      </c>
      <c r="F44" s="101">
        <v>46.47</v>
      </c>
      <c r="G44" s="101">
        <v>0</v>
      </c>
      <c r="H44" s="101">
        <v>90</v>
      </c>
      <c r="I44" s="101" t="s">
        <v>362</v>
      </c>
      <c r="J44"/>
      <c r="K44"/>
      <c r="L44"/>
      <c r="M44"/>
      <c r="N44"/>
      <c r="O44"/>
      <c r="P44"/>
      <c r="Q44"/>
      <c r="R44"/>
      <c r="S44"/>
    </row>
    <row r="45" spans="1:19">
      <c r="A45" s="101" t="s">
        <v>363</v>
      </c>
      <c r="B45" s="101" t="s">
        <v>436</v>
      </c>
      <c r="C45" s="101">
        <v>0.08</v>
      </c>
      <c r="D45" s="101">
        <v>0.82299999999999995</v>
      </c>
      <c r="E45" s="101">
        <v>0.93899999999999995</v>
      </c>
      <c r="F45" s="101">
        <v>23.24</v>
      </c>
      <c r="G45" s="101">
        <v>270</v>
      </c>
      <c r="H45" s="101">
        <v>90</v>
      </c>
      <c r="I45" s="101" t="s">
        <v>357</v>
      </c>
      <c r="J45"/>
      <c r="K45"/>
      <c r="L45"/>
      <c r="M45"/>
      <c r="N45"/>
      <c r="O45"/>
      <c r="P45"/>
      <c r="Q45"/>
      <c r="R45"/>
      <c r="S45"/>
    </row>
    <row r="46" spans="1:19">
      <c r="A46" s="101" t="s">
        <v>364</v>
      </c>
      <c r="B46" s="101" t="s">
        <v>359</v>
      </c>
      <c r="C46" s="101">
        <v>0.3</v>
      </c>
      <c r="D46" s="101">
        <v>3.12</v>
      </c>
      <c r="E46" s="101">
        <v>12.904</v>
      </c>
      <c r="F46" s="101">
        <v>116.17</v>
      </c>
      <c r="G46" s="101">
        <v>0</v>
      </c>
      <c r="H46" s="101">
        <v>180</v>
      </c>
      <c r="I46" s="101"/>
      <c r="J46"/>
      <c r="K46"/>
      <c r="L46"/>
      <c r="M46"/>
      <c r="N46"/>
      <c r="O46"/>
      <c r="P46"/>
      <c r="Q46"/>
      <c r="R46"/>
      <c r="S46"/>
    </row>
    <row r="47" spans="1:19">
      <c r="A47" s="101" t="s">
        <v>439</v>
      </c>
      <c r="B47" s="101" t="s">
        <v>438</v>
      </c>
      <c r="C47" s="101">
        <v>0.3</v>
      </c>
      <c r="D47" s="101">
        <v>0.33500000000000002</v>
      </c>
      <c r="E47" s="101">
        <v>0.35699999999999998</v>
      </c>
      <c r="F47" s="101">
        <v>116.17</v>
      </c>
      <c r="G47" s="101">
        <v>180</v>
      </c>
      <c r="H47" s="101">
        <v>0</v>
      </c>
      <c r="I47" s="101"/>
      <c r="J47"/>
      <c r="K47"/>
      <c r="L47"/>
      <c r="M47"/>
      <c r="N47"/>
      <c r="O47"/>
      <c r="P47"/>
      <c r="Q47"/>
      <c r="R47"/>
      <c r="S47"/>
    </row>
    <row r="48" spans="1:19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19">
      <c r="A49" s="92"/>
      <c r="B49" s="101" t="s">
        <v>51</v>
      </c>
      <c r="C49" s="101" t="s">
        <v>365</v>
      </c>
      <c r="D49" s="101" t="s">
        <v>366</v>
      </c>
      <c r="E49" s="101" t="s">
        <v>367</v>
      </c>
      <c r="F49" s="101" t="s">
        <v>45</v>
      </c>
      <c r="G49" s="101" t="s">
        <v>368</v>
      </c>
      <c r="H49" s="101" t="s">
        <v>369</v>
      </c>
      <c r="I49" s="101" t="s">
        <v>370</v>
      </c>
      <c r="J49" s="101" t="s">
        <v>349</v>
      </c>
      <c r="K49" s="101" t="s">
        <v>351</v>
      </c>
      <c r="L49"/>
      <c r="M49"/>
      <c r="N49"/>
      <c r="O49"/>
      <c r="P49"/>
      <c r="Q49"/>
      <c r="R49"/>
      <c r="S49"/>
    </row>
    <row r="50" spans="1:19">
      <c r="A50" s="101" t="s">
        <v>371</v>
      </c>
      <c r="B50" s="101" t="s">
        <v>648</v>
      </c>
      <c r="C50" s="101">
        <v>6.51</v>
      </c>
      <c r="D50" s="101">
        <v>6.51</v>
      </c>
      <c r="E50" s="101">
        <v>3.5249999999999999</v>
      </c>
      <c r="F50" s="101">
        <v>0.40699999999999997</v>
      </c>
      <c r="G50" s="101">
        <v>0.316</v>
      </c>
      <c r="H50" s="101" t="s">
        <v>66</v>
      </c>
      <c r="I50" s="101" t="s">
        <v>352</v>
      </c>
      <c r="J50" s="101">
        <v>90</v>
      </c>
      <c r="K50" s="101" t="s">
        <v>353</v>
      </c>
      <c r="L50"/>
      <c r="M50"/>
      <c r="N50"/>
      <c r="O50"/>
      <c r="P50"/>
      <c r="Q50"/>
      <c r="R50"/>
      <c r="S50"/>
    </row>
    <row r="51" spans="1:19">
      <c r="A51" s="101" t="s">
        <v>372</v>
      </c>
      <c r="B51" s="101" t="s">
        <v>648</v>
      </c>
      <c r="C51" s="101">
        <v>13.01</v>
      </c>
      <c r="D51" s="101">
        <v>13.01</v>
      </c>
      <c r="E51" s="101">
        <v>3.5249999999999999</v>
      </c>
      <c r="F51" s="101">
        <v>0.40699999999999997</v>
      </c>
      <c r="G51" s="101">
        <v>0.316</v>
      </c>
      <c r="H51" s="101" t="s">
        <v>66</v>
      </c>
      <c r="I51" s="101" t="s">
        <v>354</v>
      </c>
      <c r="J51" s="101">
        <v>180</v>
      </c>
      <c r="K51" s="101" t="s">
        <v>355</v>
      </c>
      <c r="L51"/>
      <c r="M51"/>
      <c r="N51"/>
      <c r="O51"/>
      <c r="P51"/>
      <c r="Q51"/>
      <c r="R51"/>
      <c r="S51"/>
    </row>
    <row r="52" spans="1:19">
      <c r="A52" s="101" t="s">
        <v>373</v>
      </c>
      <c r="B52" s="101" t="s">
        <v>648</v>
      </c>
      <c r="C52" s="101">
        <v>6.51</v>
      </c>
      <c r="D52" s="101">
        <v>6.51</v>
      </c>
      <c r="E52" s="101">
        <v>3.5249999999999999</v>
      </c>
      <c r="F52" s="101">
        <v>0.40699999999999997</v>
      </c>
      <c r="G52" s="101">
        <v>0.316</v>
      </c>
      <c r="H52" s="101" t="s">
        <v>66</v>
      </c>
      <c r="I52" s="101" t="s">
        <v>356</v>
      </c>
      <c r="J52" s="101">
        <v>270</v>
      </c>
      <c r="K52" s="101" t="s">
        <v>357</v>
      </c>
      <c r="L52"/>
      <c r="M52"/>
      <c r="N52"/>
      <c r="O52"/>
      <c r="P52"/>
      <c r="Q52"/>
      <c r="R52"/>
      <c r="S52"/>
    </row>
    <row r="53" spans="1:19">
      <c r="A53" s="101" t="s">
        <v>374</v>
      </c>
      <c r="B53" s="101"/>
      <c r="C53" s="101"/>
      <c r="D53" s="101">
        <v>26.02</v>
      </c>
      <c r="E53" s="101">
        <v>3.52</v>
      </c>
      <c r="F53" s="101">
        <v>0.40699999999999997</v>
      </c>
      <c r="G53" s="101">
        <v>0.316</v>
      </c>
      <c r="H53" s="101"/>
      <c r="I53" s="101"/>
      <c r="J53" s="101"/>
      <c r="K53" s="101"/>
      <c r="L53"/>
      <c r="M53"/>
      <c r="N53"/>
      <c r="O53"/>
      <c r="P53"/>
      <c r="Q53"/>
      <c r="R53"/>
      <c r="S53"/>
    </row>
    <row r="54" spans="1:19">
      <c r="A54" s="101" t="s">
        <v>375</v>
      </c>
      <c r="B54" s="101"/>
      <c r="C54" s="101"/>
      <c r="D54" s="101">
        <v>0</v>
      </c>
      <c r="E54" s="101" t="s">
        <v>376</v>
      </c>
      <c r="F54" s="101" t="s">
        <v>376</v>
      </c>
      <c r="G54" s="101" t="s">
        <v>376</v>
      </c>
      <c r="H54" s="101"/>
      <c r="I54" s="101"/>
      <c r="J54" s="101"/>
      <c r="K54" s="101"/>
      <c r="L54"/>
      <c r="M54"/>
      <c r="N54"/>
      <c r="O54"/>
      <c r="P54"/>
      <c r="Q54"/>
      <c r="R54"/>
      <c r="S54"/>
    </row>
    <row r="55" spans="1:19">
      <c r="A55" s="101" t="s">
        <v>377</v>
      </c>
      <c r="B55" s="101"/>
      <c r="C55" s="101"/>
      <c r="D55" s="101">
        <v>26.02</v>
      </c>
      <c r="E55" s="101">
        <v>3.52</v>
      </c>
      <c r="F55" s="101">
        <v>0.40699999999999997</v>
      </c>
      <c r="G55" s="101">
        <v>0.316</v>
      </c>
      <c r="H55" s="101"/>
      <c r="I55" s="101"/>
      <c r="J55" s="101"/>
      <c r="K55" s="101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92"/>
      <c r="B57" s="101" t="s">
        <v>119</v>
      </c>
      <c r="C57" s="101" t="s">
        <v>378</v>
      </c>
      <c r="D57" s="101" t="s">
        <v>379</v>
      </c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101" t="s">
        <v>35</v>
      </c>
      <c r="B58" s="101"/>
      <c r="C58" s="101"/>
      <c r="D58" s="101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2"/>
      <c r="B60" s="101" t="s">
        <v>119</v>
      </c>
      <c r="C60" s="101" t="s">
        <v>380</v>
      </c>
      <c r="D60" s="101" t="s">
        <v>381</v>
      </c>
      <c r="E60" s="101" t="s">
        <v>382</v>
      </c>
      <c r="F60" s="101" t="s">
        <v>383</v>
      </c>
      <c r="G60" s="101" t="s">
        <v>379</v>
      </c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101" t="s">
        <v>384</v>
      </c>
      <c r="B61" s="101" t="s">
        <v>385</v>
      </c>
      <c r="C61" s="101">
        <v>36403</v>
      </c>
      <c r="D61" s="101">
        <v>24611.46</v>
      </c>
      <c r="E61" s="101">
        <v>11791.54</v>
      </c>
      <c r="F61" s="101">
        <v>0.68</v>
      </c>
      <c r="G61" s="101">
        <v>3.3</v>
      </c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101" t="s">
        <v>386</v>
      </c>
      <c r="B62" s="101" t="s">
        <v>385</v>
      </c>
      <c r="C62" s="101">
        <v>23421.279999999999</v>
      </c>
      <c r="D62" s="101">
        <v>15834.74</v>
      </c>
      <c r="E62" s="101">
        <v>7586.55</v>
      </c>
      <c r="F62" s="101">
        <v>0.68</v>
      </c>
      <c r="G62" s="101">
        <v>3.3</v>
      </c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92"/>
      <c r="B64" s="101" t="s">
        <v>119</v>
      </c>
      <c r="C64" s="101" t="s">
        <v>380</v>
      </c>
      <c r="D64" s="101" t="s">
        <v>379</v>
      </c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101" t="s">
        <v>387</v>
      </c>
      <c r="B65" s="101" t="s">
        <v>388</v>
      </c>
      <c r="C65" s="101">
        <v>78837.81</v>
      </c>
      <c r="D65" s="101">
        <v>0.78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 s="101" t="s">
        <v>389</v>
      </c>
      <c r="B66" s="101" t="s">
        <v>388</v>
      </c>
      <c r="C66" s="101">
        <v>73082.11</v>
      </c>
      <c r="D66" s="101">
        <v>0.78</v>
      </c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2"/>
      <c r="B68" s="101" t="s">
        <v>119</v>
      </c>
      <c r="C68" s="101" t="s">
        <v>390</v>
      </c>
      <c r="D68" s="101" t="s">
        <v>391</v>
      </c>
      <c r="E68" s="101" t="s">
        <v>392</v>
      </c>
      <c r="F68" s="101" t="s">
        <v>393</v>
      </c>
      <c r="G68" s="101" t="s">
        <v>394</v>
      </c>
      <c r="H68" s="101" t="s">
        <v>395</v>
      </c>
      <c r="I68"/>
      <c r="J68"/>
      <c r="K68"/>
      <c r="L68"/>
      <c r="M68"/>
      <c r="N68"/>
      <c r="O68"/>
      <c r="P68"/>
      <c r="Q68"/>
      <c r="R68"/>
      <c r="S68"/>
    </row>
    <row r="69" spans="1:19">
      <c r="A69" s="101" t="s">
        <v>396</v>
      </c>
      <c r="B69" s="101" t="s">
        <v>397</v>
      </c>
      <c r="C69" s="101">
        <v>1</v>
      </c>
      <c r="D69" s="101">
        <v>0</v>
      </c>
      <c r="E69" s="101">
        <v>0.83</v>
      </c>
      <c r="F69" s="101">
        <v>0</v>
      </c>
      <c r="G69" s="101">
        <v>1</v>
      </c>
      <c r="H69" s="101" t="s">
        <v>398</v>
      </c>
      <c r="I69"/>
      <c r="J69"/>
      <c r="K69"/>
      <c r="L69"/>
      <c r="M69"/>
      <c r="N69"/>
      <c r="O69"/>
      <c r="P69"/>
      <c r="Q69"/>
      <c r="R69"/>
      <c r="S69"/>
    </row>
    <row r="70" spans="1:19">
      <c r="A70" s="101" t="s">
        <v>399</v>
      </c>
      <c r="B70" s="101" t="s">
        <v>397</v>
      </c>
      <c r="C70" s="101">
        <v>1</v>
      </c>
      <c r="D70" s="101">
        <v>0</v>
      </c>
      <c r="E70" s="101">
        <v>0.72</v>
      </c>
      <c r="F70" s="101">
        <v>0</v>
      </c>
      <c r="G70" s="101">
        <v>1</v>
      </c>
      <c r="H70" s="101" t="s">
        <v>398</v>
      </c>
      <c r="I70"/>
      <c r="J70"/>
      <c r="K70"/>
      <c r="L70"/>
      <c r="M70"/>
      <c r="N70"/>
      <c r="O70"/>
      <c r="P70"/>
      <c r="Q70"/>
      <c r="R70"/>
      <c r="S70"/>
    </row>
    <row r="71" spans="1:19">
      <c r="A71" s="101" t="s">
        <v>400</v>
      </c>
      <c r="B71" s="101" t="s">
        <v>401</v>
      </c>
      <c r="C71" s="101">
        <v>0.55000000000000004</v>
      </c>
      <c r="D71" s="101">
        <v>622</v>
      </c>
      <c r="E71" s="101">
        <v>1.47</v>
      </c>
      <c r="F71" s="101">
        <v>1670</v>
      </c>
      <c r="G71" s="101">
        <v>1</v>
      </c>
      <c r="H71" s="101" t="s">
        <v>402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101" t="s">
        <v>403</v>
      </c>
      <c r="B72" s="101" t="s">
        <v>401</v>
      </c>
      <c r="C72" s="101">
        <v>0.55000000000000004</v>
      </c>
      <c r="D72" s="101">
        <v>622</v>
      </c>
      <c r="E72" s="101">
        <v>0.94</v>
      </c>
      <c r="F72" s="101">
        <v>1074.46</v>
      </c>
      <c r="G72" s="101">
        <v>1</v>
      </c>
      <c r="H72" s="101" t="s">
        <v>402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2"/>
      <c r="B74" s="101" t="s">
        <v>119</v>
      </c>
      <c r="C74" s="101" t="s">
        <v>404</v>
      </c>
      <c r="D74" s="101" t="s">
        <v>405</v>
      </c>
      <c r="E74" s="101" t="s">
        <v>406</v>
      </c>
      <c r="F74" s="101" t="s">
        <v>407</v>
      </c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101" t="s">
        <v>408</v>
      </c>
      <c r="B75" s="101" t="s">
        <v>409</v>
      </c>
      <c r="C75" s="101" t="s">
        <v>410</v>
      </c>
      <c r="D75" s="101">
        <v>0.1</v>
      </c>
      <c r="E75" s="101">
        <v>0</v>
      </c>
      <c r="F75" s="101">
        <v>1</v>
      </c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2"/>
      <c r="B77" s="101" t="s">
        <v>119</v>
      </c>
      <c r="C77" s="101" t="s">
        <v>411</v>
      </c>
      <c r="D77" s="101" t="s">
        <v>412</v>
      </c>
      <c r="E77" s="101" t="s">
        <v>413</v>
      </c>
      <c r="F77" s="101" t="s">
        <v>414</v>
      </c>
      <c r="G77" s="101" t="s">
        <v>415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101" t="s">
        <v>416</v>
      </c>
      <c r="B78" s="101" t="s">
        <v>417</v>
      </c>
      <c r="C78" s="101">
        <v>0.2</v>
      </c>
      <c r="D78" s="101">
        <v>845000</v>
      </c>
      <c r="E78" s="101">
        <v>0.8</v>
      </c>
      <c r="F78" s="101">
        <v>3.43</v>
      </c>
      <c r="G78" s="101">
        <v>0.57999999999999996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2"/>
      <c r="B80" s="101" t="s">
        <v>442</v>
      </c>
      <c r="C80" s="101" t="s">
        <v>443</v>
      </c>
      <c r="D80" s="101" t="s">
        <v>444</v>
      </c>
      <c r="E80" s="101" t="s">
        <v>445</v>
      </c>
      <c r="F80" s="101" t="s">
        <v>446</v>
      </c>
      <c r="G80" s="101" t="s">
        <v>447</v>
      </c>
      <c r="H80" s="101" t="s">
        <v>448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101" t="s">
        <v>418</v>
      </c>
      <c r="B81" s="101">
        <v>26438.460200000001</v>
      </c>
      <c r="C81" s="101">
        <v>36.603200000000001</v>
      </c>
      <c r="D81" s="101">
        <v>41.165399999999998</v>
      </c>
      <c r="E81" s="101">
        <v>0</v>
      </c>
      <c r="F81" s="101">
        <v>2.9999999999999997E-4</v>
      </c>
      <c r="G81" s="101">
        <v>27016.954699999998</v>
      </c>
      <c r="H81" s="101">
        <v>10355.2546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101" t="s">
        <v>419</v>
      </c>
      <c r="B82" s="101">
        <v>22371.6312</v>
      </c>
      <c r="C82" s="101">
        <v>31.660299999999999</v>
      </c>
      <c r="D82" s="101">
        <v>37.0717</v>
      </c>
      <c r="E82" s="101">
        <v>0</v>
      </c>
      <c r="F82" s="101">
        <v>2.9999999999999997E-4</v>
      </c>
      <c r="G82" s="101">
        <v>24335.147400000002</v>
      </c>
      <c r="H82" s="101">
        <v>8828.0967000000001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 s="101" t="s">
        <v>420</v>
      </c>
      <c r="B83" s="101">
        <v>21228.809000000001</v>
      </c>
      <c r="C83" s="101">
        <v>31.770199999999999</v>
      </c>
      <c r="D83" s="101">
        <v>40.802199999999999</v>
      </c>
      <c r="E83" s="101">
        <v>0</v>
      </c>
      <c r="F83" s="101">
        <v>2.9999999999999997E-4</v>
      </c>
      <c r="G83" s="101">
        <v>26795.4372</v>
      </c>
      <c r="H83" s="101">
        <v>8542.2283000000007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101" t="s">
        <v>421</v>
      </c>
      <c r="B84" s="101">
        <v>17633.016199999998</v>
      </c>
      <c r="C84" s="101">
        <v>28.1174</v>
      </c>
      <c r="D84" s="101">
        <v>39.519399999999997</v>
      </c>
      <c r="E84" s="101">
        <v>0</v>
      </c>
      <c r="F84" s="101">
        <v>2.9999999999999997E-4</v>
      </c>
      <c r="G84" s="101">
        <v>25962.911</v>
      </c>
      <c r="H84" s="101">
        <v>7260.5469999999996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101" t="s">
        <v>277</v>
      </c>
      <c r="B85" s="101">
        <v>17649.2732</v>
      </c>
      <c r="C85" s="101">
        <v>29.248899999999999</v>
      </c>
      <c r="D85" s="101">
        <v>43.155799999999999</v>
      </c>
      <c r="E85" s="101">
        <v>0</v>
      </c>
      <c r="F85" s="101">
        <v>2.9999999999999997E-4</v>
      </c>
      <c r="G85" s="101">
        <v>28357.389299999999</v>
      </c>
      <c r="H85" s="101">
        <v>7372.9222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101" t="s">
        <v>422</v>
      </c>
      <c r="B86" s="101">
        <v>17766.7016</v>
      </c>
      <c r="C86" s="101">
        <v>29.885300000000001</v>
      </c>
      <c r="D86" s="101">
        <v>44.881399999999999</v>
      </c>
      <c r="E86" s="101">
        <v>0</v>
      </c>
      <c r="F86" s="101">
        <v>2.9999999999999997E-4</v>
      </c>
      <c r="G86" s="101">
        <v>29493.209699999999</v>
      </c>
      <c r="H86" s="101">
        <v>7464.2022999999999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101" t="s">
        <v>423</v>
      </c>
      <c r="B87" s="101">
        <v>18953.296999999999</v>
      </c>
      <c r="C87" s="101">
        <v>32.015700000000002</v>
      </c>
      <c r="D87" s="101">
        <v>48.316800000000001</v>
      </c>
      <c r="E87" s="101">
        <v>0</v>
      </c>
      <c r="F87" s="101">
        <v>4.0000000000000002E-4</v>
      </c>
      <c r="G87" s="101">
        <v>31751.313699999999</v>
      </c>
      <c r="H87" s="101">
        <v>7975.5721999999996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101" t="s">
        <v>424</v>
      </c>
      <c r="B88" s="101">
        <v>18732.702600000001</v>
      </c>
      <c r="C88" s="101">
        <v>31.622</v>
      </c>
      <c r="D88" s="101">
        <v>47.685600000000001</v>
      </c>
      <c r="E88" s="101">
        <v>0</v>
      </c>
      <c r="F88" s="101">
        <v>4.0000000000000002E-4</v>
      </c>
      <c r="G88" s="101">
        <v>31336.450499999999</v>
      </c>
      <c r="H88" s="101">
        <v>7880.7255999999998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101" t="s">
        <v>425</v>
      </c>
      <c r="B89" s="101">
        <v>16634.226900000001</v>
      </c>
      <c r="C89" s="101">
        <v>27.690300000000001</v>
      </c>
      <c r="D89" s="101">
        <v>41.076099999999997</v>
      </c>
      <c r="E89" s="101">
        <v>0</v>
      </c>
      <c r="F89" s="101">
        <v>2.9999999999999997E-4</v>
      </c>
      <c r="G89" s="101">
        <v>26991.341499999999</v>
      </c>
      <c r="H89" s="101">
        <v>6960.6971999999996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101" t="s">
        <v>426</v>
      </c>
      <c r="B90" s="101">
        <v>18129.797999999999</v>
      </c>
      <c r="C90" s="101">
        <v>29.036799999999999</v>
      </c>
      <c r="D90" s="101">
        <v>41.046999999999997</v>
      </c>
      <c r="E90" s="101">
        <v>0</v>
      </c>
      <c r="F90" s="101">
        <v>2.9999999999999997E-4</v>
      </c>
      <c r="G90" s="101">
        <v>26967.113300000001</v>
      </c>
      <c r="H90" s="101">
        <v>7477.2601999999997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101" t="s">
        <v>427</v>
      </c>
      <c r="B91" s="101">
        <v>20384.374199999998</v>
      </c>
      <c r="C91" s="101">
        <v>30.653400000000001</v>
      </c>
      <c r="D91" s="101">
        <v>39.657600000000002</v>
      </c>
      <c r="E91" s="101">
        <v>0</v>
      </c>
      <c r="F91" s="101">
        <v>2.9999999999999997E-4</v>
      </c>
      <c r="G91" s="101">
        <v>26044.602900000002</v>
      </c>
      <c r="H91" s="101">
        <v>8216.4817999999996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101" t="s">
        <v>428</v>
      </c>
      <c r="B92" s="101">
        <v>24890.3079</v>
      </c>
      <c r="C92" s="101">
        <v>35.203499999999998</v>
      </c>
      <c r="D92" s="101">
        <v>41.176299999999998</v>
      </c>
      <c r="E92" s="101">
        <v>0</v>
      </c>
      <c r="F92" s="101">
        <v>2.9999999999999997E-4</v>
      </c>
      <c r="G92" s="101">
        <v>27029.393599999999</v>
      </c>
      <c r="H92" s="101">
        <v>9819.9667000000009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101"/>
      <c r="B93" s="101"/>
      <c r="C93" s="101"/>
      <c r="D93" s="101"/>
      <c r="E93" s="101"/>
      <c r="F93" s="101"/>
      <c r="G93" s="101"/>
      <c r="H93" s="101"/>
      <c r="I93"/>
      <c r="J93"/>
      <c r="K93"/>
      <c r="L93"/>
      <c r="M93"/>
      <c r="N93"/>
      <c r="O93"/>
      <c r="P93"/>
      <c r="Q93"/>
      <c r="R93"/>
      <c r="S93"/>
    </row>
    <row r="94" spans="1:19">
      <c r="A94" s="101" t="s">
        <v>429</v>
      </c>
      <c r="B94" s="101">
        <v>240812.59789999999</v>
      </c>
      <c r="C94" s="101">
        <v>373.50700000000001</v>
      </c>
      <c r="D94" s="101">
        <v>505.55529999999999</v>
      </c>
      <c r="E94" s="101">
        <v>0</v>
      </c>
      <c r="F94" s="101">
        <v>3.8E-3</v>
      </c>
      <c r="G94" s="101">
        <v>332081.26490000001</v>
      </c>
      <c r="H94" s="101">
        <v>98153.954599999997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101" t="s">
        <v>430</v>
      </c>
      <c r="B95" s="101">
        <v>16634.226900000001</v>
      </c>
      <c r="C95" s="101">
        <v>27.690300000000001</v>
      </c>
      <c r="D95" s="101">
        <v>37.0717</v>
      </c>
      <c r="E95" s="101">
        <v>0</v>
      </c>
      <c r="F95" s="101">
        <v>2.9999999999999997E-4</v>
      </c>
      <c r="G95" s="101">
        <v>24335.147400000002</v>
      </c>
      <c r="H95" s="101">
        <v>6960.6971999999996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101" t="s">
        <v>431</v>
      </c>
      <c r="B96" s="101">
        <v>26438.460200000001</v>
      </c>
      <c r="C96" s="101">
        <v>36.603200000000001</v>
      </c>
      <c r="D96" s="101">
        <v>48.316800000000001</v>
      </c>
      <c r="E96" s="101">
        <v>0</v>
      </c>
      <c r="F96" s="101">
        <v>4.0000000000000002E-4</v>
      </c>
      <c r="G96" s="101">
        <v>31751.313699999999</v>
      </c>
      <c r="H96" s="101">
        <v>10355.2546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 s="92"/>
      <c r="B98" s="101" t="s">
        <v>449</v>
      </c>
      <c r="C98" s="101" t="s">
        <v>450</v>
      </c>
      <c r="D98" s="101" t="s">
        <v>451</v>
      </c>
      <c r="E98" s="101" t="s">
        <v>452</v>
      </c>
      <c r="F98" s="101" t="s">
        <v>453</v>
      </c>
      <c r="G98" s="101" t="s">
        <v>454</v>
      </c>
      <c r="H98" s="101" t="s">
        <v>455</v>
      </c>
      <c r="I98" s="101" t="s">
        <v>456</v>
      </c>
      <c r="J98" s="101" t="s">
        <v>457</v>
      </c>
      <c r="K98" s="101" t="s">
        <v>458</v>
      </c>
      <c r="L98" s="101" t="s">
        <v>459</v>
      </c>
      <c r="M98" s="101" t="s">
        <v>460</v>
      </c>
      <c r="N98" s="101" t="s">
        <v>461</v>
      </c>
      <c r="O98" s="101" t="s">
        <v>462</v>
      </c>
      <c r="P98" s="101" t="s">
        <v>463</v>
      </c>
      <c r="Q98" s="101" t="s">
        <v>464</v>
      </c>
      <c r="R98" s="101" t="s">
        <v>465</v>
      </c>
      <c r="S98" s="101" t="s">
        <v>466</v>
      </c>
    </row>
    <row r="99" spans="1:19">
      <c r="A99" s="101" t="s">
        <v>418</v>
      </c>
      <c r="B99" s="102">
        <v>62690800000</v>
      </c>
      <c r="C99" s="101">
        <v>31900.803</v>
      </c>
      <c r="D99" s="101" t="s">
        <v>608</v>
      </c>
      <c r="E99" s="101">
        <v>6682.067</v>
      </c>
      <c r="F99" s="101">
        <v>18077</v>
      </c>
      <c r="G99" s="101">
        <v>2744.46</v>
      </c>
      <c r="H99" s="101">
        <v>0</v>
      </c>
      <c r="I99" s="101">
        <v>0</v>
      </c>
      <c r="J99" s="101">
        <v>0</v>
      </c>
      <c r="K99" s="101">
        <v>0</v>
      </c>
      <c r="L99" s="101">
        <v>0</v>
      </c>
      <c r="M99" s="101">
        <v>0</v>
      </c>
      <c r="N99" s="101">
        <v>0</v>
      </c>
      <c r="O99" s="101">
        <v>0</v>
      </c>
      <c r="P99" s="101">
        <v>0</v>
      </c>
      <c r="Q99" s="101">
        <v>4397.2759999999998</v>
      </c>
      <c r="R99" s="101">
        <v>0</v>
      </c>
      <c r="S99" s="101">
        <v>0</v>
      </c>
    </row>
    <row r="100" spans="1:19">
      <c r="A100" s="101" t="s">
        <v>419</v>
      </c>
      <c r="B100" s="102">
        <v>56467900000</v>
      </c>
      <c r="C100" s="101">
        <v>31897.918000000001</v>
      </c>
      <c r="D100" s="101" t="s">
        <v>578</v>
      </c>
      <c r="E100" s="101">
        <v>6682.067</v>
      </c>
      <c r="F100" s="101">
        <v>18077</v>
      </c>
      <c r="G100" s="101">
        <v>2744.46</v>
      </c>
      <c r="H100" s="101">
        <v>0</v>
      </c>
      <c r="I100" s="101">
        <v>0</v>
      </c>
      <c r="J100" s="101">
        <v>0</v>
      </c>
      <c r="K100" s="101">
        <v>0</v>
      </c>
      <c r="L100" s="101">
        <v>0</v>
      </c>
      <c r="M100" s="101">
        <v>0</v>
      </c>
      <c r="N100" s="101">
        <v>0</v>
      </c>
      <c r="O100" s="101">
        <v>0</v>
      </c>
      <c r="P100" s="101">
        <v>0</v>
      </c>
      <c r="Q100" s="101">
        <v>4394.3909999999996</v>
      </c>
      <c r="R100" s="101">
        <v>0</v>
      </c>
      <c r="S100" s="101">
        <v>0</v>
      </c>
    </row>
    <row r="101" spans="1:19">
      <c r="A101" s="101" t="s">
        <v>420</v>
      </c>
      <c r="B101" s="102">
        <v>62176800000</v>
      </c>
      <c r="C101" s="101">
        <v>31942.296999999999</v>
      </c>
      <c r="D101" s="101" t="s">
        <v>609</v>
      </c>
      <c r="E101" s="101">
        <v>6682.067</v>
      </c>
      <c r="F101" s="101">
        <v>18077</v>
      </c>
      <c r="G101" s="101">
        <v>2744.46</v>
      </c>
      <c r="H101" s="101">
        <v>0</v>
      </c>
      <c r="I101" s="101">
        <v>0</v>
      </c>
      <c r="J101" s="101">
        <v>0</v>
      </c>
      <c r="K101" s="101">
        <v>0</v>
      </c>
      <c r="L101" s="101">
        <v>0</v>
      </c>
      <c r="M101" s="101">
        <v>0</v>
      </c>
      <c r="N101" s="101">
        <v>0</v>
      </c>
      <c r="O101" s="101">
        <v>0</v>
      </c>
      <c r="P101" s="101">
        <v>0</v>
      </c>
      <c r="Q101" s="101">
        <v>4438.7700000000004</v>
      </c>
      <c r="R101" s="101">
        <v>0</v>
      </c>
      <c r="S101" s="101">
        <v>0</v>
      </c>
    </row>
    <row r="102" spans="1:19">
      <c r="A102" s="101" t="s">
        <v>421</v>
      </c>
      <c r="B102" s="102">
        <v>60245000000</v>
      </c>
      <c r="C102" s="101">
        <v>33952.904000000002</v>
      </c>
      <c r="D102" s="101" t="s">
        <v>610</v>
      </c>
      <c r="E102" s="101">
        <v>6682.067</v>
      </c>
      <c r="F102" s="101">
        <v>18077</v>
      </c>
      <c r="G102" s="101">
        <v>2744.46</v>
      </c>
      <c r="H102" s="101">
        <v>0</v>
      </c>
      <c r="I102" s="101">
        <v>1898.652</v>
      </c>
      <c r="J102" s="101">
        <v>0</v>
      </c>
      <c r="K102" s="101">
        <v>0</v>
      </c>
      <c r="L102" s="101">
        <v>0</v>
      </c>
      <c r="M102" s="101">
        <v>0</v>
      </c>
      <c r="N102" s="101">
        <v>0</v>
      </c>
      <c r="O102" s="101">
        <v>0</v>
      </c>
      <c r="P102" s="101">
        <v>0</v>
      </c>
      <c r="Q102" s="101">
        <v>4550.7259999999997</v>
      </c>
      <c r="R102" s="101">
        <v>0</v>
      </c>
      <c r="S102" s="101">
        <v>0</v>
      </c>
    </row>
    <row r="103" spans="1:19">
      <c r="A103" s="101" t="s">
        <v>277</v>
      </c>
      <c r="B103" s="102">
        <v>65801200000</v>
      </c>
      <c r="C103" s="101">
        <v>44701.985999999997</v>
      </c>
      <c r="D103" s="101" t="s">
        <v>611</v>
      </c>
      <c r="E103" s="101">
        <v>6682.067</v>
      </c>
      <c r="F103" s="101">
        <v>18077</v>
      </c>
      <c r="G103" s="101">
        <v>2744.46</v>
      </c>
      <c r="H103" s="101">
        <v>0</v>
      </c>
      <c r="I103" s="101">
        <v>14954.021000000001</v>
      </c>
      <c r="J103" s="101">
        <v>0</v>
      </c>
      <c r="K103" s="101">
        <v>0</v>
      </c>
      <c r="L103" s="101">
        <v>0</v>
      </c>
      <c r="M103" s="101">
        <v>0</v>
      </c>
      <c r="N103" s="101">
        <v>0</v>
      </c>
      <c r="O103" s="101">
        <v>0</v>
      </c>
      <c r="P103" s="101">
        <v>0</v>
      </c>
      <c r="Q103" s="101">
        <v>2244.4369999999999</v>
      </c>
      <c r="R103" s="101">
        <v>0</v>
      </c>
      <c r="S103" s="101">
        <v>0</v>
      </c>
    </row>
    <row r="104" spans="1:19">
      <c r="A104" s="101" t="s">
        <v>422</v>
      </c>
      <c r="B104" s="102">
        <v>68436800000</v>
      </c>
      <c r="C104" s="101">
        <v>45428.641000000003</v>
      </c>
      <c r="D104" s="101" t="s">
        <v>612</v>
      </c>
      <c r="E104" s="101">
        <v>6682.067</v>
      </c>
      <c r="F104" s="101">
        <v>18077</v>
      </c>
      <c r="G104" s="101">
        <v>2744.46</v>
      </c>
      <c r="H104" s="101">
        <v>0</v>
      </c>
      <c r="I104" s="101">
        <v>14875.224</v>
      </c>
      <c r="J104" s="101">
        <v>0</v>
      </c>
      <c r="K104" s="101">
        <v>0</v>
      </c>
      <c r="L104" s="101">
        <v>0</v>
      </c>
      <c r="M104" s="101">
        <v>0</v>
      </c>
      <c r="N104" s="101">
        <v>0</v>
      </c>
      <c r="O104" s="101">
        <v>0</v>
      </c>
      <c r="P104" s="101">
        <v>0</v>
      </c>
      <c r="Q104" s="101">
        <v>3049.8910000000001</v>
      </c>
      <c r="R104" s="101">
        <v>0</v>
      </c>
      <c r="S104" s="101">
        <v>0</v>
      </c>
    </row>
    <row r="105" spans="1:19">
      <c r="A105" s="101" t="s">
        <v>423</v>
      </c>
      <c r="B105" s="102">
        <v>73676500000</v>
      </c>
      <c r="C105" s="101">
        <v>46591.288999999997</v>
      </c>
      <c r="D105" s="101" t="s">
        <v>613</v>
      </c>
      <c r="E105" s="101">
        <v>6682.067</v>
      </c>
      <c r="F105" s="101">
        <v>18077</v>
      </c>
      <c r="G105" s="101">
        <v>2744.46</v>
      </c>
      <c r="H105" s="101">
        <v>0</v>
      </c>
      <c r="I105" s="101">
        <v>16885.528999999999</v>
      </c>
      <c r="J105" s="101">
        <v>0</v>
      </c>
      <c r="K105" s="101">
        <v>0</v>
      </c>
      <c r="L105" s="101">
        <v>0</v>
      </c>
      <c r="M105" s="101">
        <v>0</v>
      </c>
      <c r="N105" s="101">
        <v>0</v>
      </c>
      <c r="O105" s="101">
        <v>0</v>
      </c>
      <c r="P105" s="101">
        <v>0</v>
      </c>
      <c r="Q105" s="101">
        <v>2202.2330000000002</v>
      </c>
      <c r="R105" s="101">
        <v>0</v>
      </c>
      <c r="S105" s="101">
        <v>0</v>
      </c>
    </row>
    <row r="106" spans="1:19">
      <c r="A106" s="101" t="s">
        <v>424</v>
      </c>
      <c r="B106" s="102">
        <v>72713900000</v>
      </c>
      <c r="C106" s="101">
        <v>45832.017999999996</v>
      </c>
      <c r="D106" s="101" t="s">
        <v>614</v>
      </c>
      <c r="E106" s="101">
        <v>6682.067</v>
      </c>
      <c r="F106" s="101">
        <v>18077</v>
      </c>
      <c r="G106" s="101">
        <v>2744.46</v>
      </c>
      <c r="H106" s="101">
        <v>0</v>
      </c>
      <c r="I106" s="101">
        <v>16121.821</v>
      </c>
      <c r="J106" s="101">
        <v>0</v>
      </c>
      <c r="K106" s="101">
        <v>0</v>
      </c>
      <c r="L106" s="101">
        <v>0</v>
      </c>
      <c r="M106" s="101">
        <v>0</v>
      </c>
      <c r="N106" s="101">
        <v>0</v>
      </c>
      <c r="O106" s="101">
        <v>0</v>
      </c>
      <c r="P106" s="101">
        <v>0</v>
      </c>
      <c r="Q106" s="101">
        <v>2206.6709999999998</v>
      </c>
      <c r="R106" s="101">
        <v>0</v>
      </c>
      <c r="S106" s="101">
        <v>0</v>
      </c>
    </row>
    <row r="107" spans="1:19">
      <c r="A107" s="101" t="s">
        <v>425</v>
      </c>
      <c r="B107" s="102">
        <v>62631400000</v>
      </c>
      <c r="C107" s="101">
        <v>39187.468000000001</v>
      </c>
      <c r="D107" s="101" t="s">
        <v>615</v>
      </c>
      <c r="E107" s="101">
        <v>6682.067</v>
      </c>
      <c r="F107" s="101">
        <v>18077</v>
      </c>
      <c r="G107" s="101">
        <v>2744.46</v>
      </c>
      <c r="H107" s="101">
        <v>0</v>
      </c>
      <c r="I107" s="101">
        <v>9524.1990000000005</v>
      </c>
      <c r="J107" s="101">
        <v>0</v>
      </c>
      <c r="K107" s="101">
        <v>0</v>
      </c>
      <c r="L107" s="101">
        <v>0</v>
      </c>
      <c r="M107" s="101">
        <v>0</v>
      </c>
      <c r="N107" s="101">
        <v>0</v>
      </c>
      <c r="O107" s="101">
        <v>0</v>
      </c>
      <c r="P107" s="101">
        <v>0</v>
      </c>
      <c r="Q107" s="101">
        <v>2159.741</v>
      </c>
      <c r="R107" s="101">
        <v>0</v>
      </c>
      <c r="S107" s="101">
        <v>0</v>
      </c>
    </row>
    <row r="108" spans="1:19">
      <c r="A108" s="101" t="s">
        <v>426</v>
      </c>
      <c r="B108" s="102">
        <v>62575200000</v>
      </c>
      <c r="C108" s="101">
        <v>36463.31</v>
      </c>
      <c r="D108" s="101" t="s">
        <v>616</v>
      </c>
      <c r="E108" s="101">
        <v>6682.067</v>
      </c>
      <c r="F108" s="101">
        <v>18077</v>
      </c>
      <c r="G108" s="101">
        <v>2744.46</v>
      </c>
      <c r="H108" s="101">
        <v>0</v>
      </c>
      <c r="I108" s="101">
        <v>6818.7470000000003</v>
      </c>
      <c r="J108" s="101">
        <v>0</v>
      </c>
      <c r="K108" s="101">
        <v>0</v>
      </c>
      <c r="L108" s="101">
        <v>0</v>
      </c>
      <c r="M108" s="101">
        <v>0</v>
      </c>
      <c r="N108" s="101">
        <v>0</v>
      </c>
      <c r="O108" s="101">
        <v>0</v>
      </c>
      <c r="P108" s="101">
        <v>0</v>
      </c>
      <c r="Q108" s="101">
        <v>2141.0360000000001</v>
      </c>
      <c r="R108" s="101">
        <v>0</v>
      </c>
      <c r="S108" s="101">
        <v>0</v>
      </c>
    </row>
    <row r="109" spans="1:19">
      <c r="A109" s="101" t="s">
        <v>427</v>
      </c>
      <c r="B109" s="102">
        <v>60434500000</v>
      </c>
      <c r="C109" s="101">
        <v>32003.904999999999</v>
      </c>
      <c r="D109" s="101" t="s">
        <v>587</v>
      </c>
      <c r="E109" s="101">
        <v>6682.067</v>
      </c>
      <c r="F109" s="101">
        <v>18077</v>
      </c>
      <c r="G109" s="101">
        <v>2744.46</v>
      </c>
      <c r="H109" s="101">
        <v>0</v>
      </c>
      <c r="I109" s="101">
        <v>58.62</v>
      </c>
      <c r="J109" s="101">
        <v>0</v>
      </c>
      <c r="K109" s="101">
        <v>0</v>
      </c>
      <c r="L109" s="101">
        <v>0</v>
      </c>
      <c r="M109" s="101">
        <v>0</v>
      </c>
      <c r="N109" s="101">
        <v>0</v>
      </c>
      <c r="O109" s="101">
        <v>0</v>
      </c>
      <c r="P109" s="101">
        <v>0</v>
      </c>
      <c r="Q109" s="101">
        <v>4441.7579999999998</v>
      </c>
      <c r="R109" s="101">
        <v>0</v>
      </c>
      <c r="S109" s="101">
        <v>0</v>
      </c>
    </row>
    <row r="110" spans="1:19">
      <c r="A110" s="101" t="s">
        <v>428</v>
      </c>
      <c r="B110" s="102">
        <v>62719700000</v>
      </c>
      <c r="C110" s="101">
        <v>31909.812999999998</v>
      </c>
      <c r="D110" s="101" t="s">
        <v>495</v>
      </c>
      <c r="E110" s="101">
        <v>6682.067</v>
      </c>
      <c r="F110" s="101">
        <v>18077</v>
      </c>
      <c r="G110" s="101">
        <v>2744.46</v>
      </c>
      <c r="H110" s="101">
        <v>0</v>
      </c>
      <c r="I110" s="101">
        <v>0</v>
      </c>
      <c r="J110" s="101">
        <v>0</v>
      </c>
      <c r="K110" s="101">
        <v>0</v>
      </c>
      <c r="L110" s="101">
        <v>0</v>
      </c>
      <c r="M110" s="101">
        <v>0</v>
      </c>
      <c r="N110" s="101">
        <v>0</v>
      </c>
      <c r="O110" s="101">
        <v>0</v>
      </c>
      <c r="P110" s="101">
        <v>0</v>
      </c>
      <c r="Q110" s="101">
        <v>4406.2860000000001</v>
      </c>
      <c r="R110" s="101">
        <v>0</v>
      </c>
      <c r="S110" s="101">
        <v>0</v>
      </c>
    </row>
    <row r="111" spans="1:19">
      <c r="A111" s="101"/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</row>
    <row r="112" spans="1:19">
      <c r="A112" s="101" t="s">
        <v>429</v>
      </c>
      <c r="B112" s="102">
        <v>770570000000</v>
      </c>
      <c r="C112" s="101"/>
      <c r="D112" s="101"/>
      <c r="E112" s="101"/>
      <c r="F112" s="101"/>
      <c r="G112" s="101"/>
      <c r="H112" s="101"/>
      <c r="I112" s="101"/>
      <c r="J112" s="101"/>
      <c r="K112" s="101"/>
      <c r="L112" s="101">
        <v>0</v>
      </c>
      <c r="M112" s="101">
        <v>0</v>
      </c>
      <c r="N112" s="101">
        <v>0</v>
      </c>
      <c r="O112" s="101">
        <v>0</v>
      </c>
      <c r="P112" s="101">
        <v>0</v>
      </c>
      <c r="Q112" s="101"/>
      <c r="R112" s="101">
        <v>0</v>
      </c>
      <c r="S112" s="101">
        <v>0</v>
      </c>
    </row>
    <row r="113" spans="1:19">
      <c r="A113" s="101" t="s">
        <v>430</v>
      </c>
      <c r="B113" s="102">
        <v>56467900000</v>
      </c>
      <c r="C113" s="101">
        <v>31897.918000000001</v>
      </c>
      <c r="D113" s="101"/>
      <c r="E113" s="101">
        <v>6682.067</v>
      </c>
      <c r="F113" s="101">
        <v>18077</v>
      </c>
      <c r="G113" s="101">
        <v>2744.46</v>
      </c>
      <c r="H113" s="101">
        <v>0</v>
      </c>
      <c r="I113" s="101">
        <v>0</v>
      </c>
      <c r="J113" s="101">
        <v>0</v>
      </c>
      <c r="K113" s="101">
        <v>0</v>
      </c>
      <c r="L113" s="101">
        <v>0</v>
      </c>
      <c r="M113" s="101">
        <v>0</v>
      </c>
      <c r="N113" s="101">
        <v>0</v>
      </c>
      <c r="O113" s="101">
        <v>0</v>
      </c>
      <c r="P113" s="101">
        <v>0</v>
      </c>
      <c r="Q113" s="101">
        <v>2141.0360000000001</v>
      </c>
      <c r="R113" s="101">
        <v>0</v>
      </c>
      <c r="S113" s="101">
        <v>0</v>
      </c>
    </row>
    <row r="114" spans="1:19">
      <c r="A114" s="101" t="s">
        <v>431</v>
      </c>
      <c r="B114" s="102">
        <v>73676500000</v>
      </c>
      <c r="C114" s="101">
        <v>46591.288999999997</v>
      </c>
      <c r="D114" s="101"/>
      <c r="E114" s="101">
        <v>6682.067</v>
      </c>
      <c r="F114" s="101">
        <v>18077</v>
      </c>
      <c r="G114" s="101">
        <v>2744.46</v>
      </c>
      <c r="H114" s="101">
        <v>0</v>
      </c>
      <c r="I114" s="101">
        <v>16885.528999999999</v>
      </c>
      <c r="J114" s="101">
        <v>0</v>
      </c>
      <c r="K114" s="101">
        <v>0</v>
      </c>
      <c r="L114" s="101">
        <v>0</v>
      </c>
      <c r="M114" s="101">
        <v>0</v>
      </c>
      <c r="N114" s="101">
        <v>0</v>
      </c>
      <c r="O114" s="101">
        <v>0</v>
      </c>
      <c r="P114" s="101">
        <v>0</v>
      </c>
      <c r="Q114" s="101">
        <v>4550.7259999999997</v>
      </c>
      <c r="R114" s="101">
        <v>0</v>
      </c>
      <c r="S114" s="101">
        <v>0</v>
      </c>
    </row>
    <row r="115" spans="1:1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92"/>
      <c r="B116" s="101" t="s">
        <v>479</v>
      </c>
      <c r="C116" s="101" t="s">
        <v>480</v>
      </c>
      <c r="D116" s="101" t="s">
        <v>219</v>
      </c>
      <c r="E116" s="101" t="s">
        <v>220</v>
      </c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101" t="s">
        <v>481</v>
      </c>
      <c r="B117" s="101">
        <v>11206.6</v>
      </c>
      <c r="C117" s="101">
        <v>10958.69</v>
      </c>
      <c r="D117" s="101">
        <v>0</v>
      </c>
      <c r="E117" s="101">
        <v>22165.29</v>
      </c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101" t="s">
        <v>482</v>
      </c>
      <c r="B118" s="101">
        <v>48.23</v>
      </c>
      <c r="C118" s="101">
        <v>47.17</v>
      </c>
      <c r="D118" s="101">
        <v>0</v>
      </c>
      <c r="E118" s="101">
        <v>95.4</v>
      </c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101" t="s">
        <v>483</v>
      </c>
      <c r="B119" s="101">
        <v>48.23</v>
      </c>
      <c r="C119" s="101">
        <v>47.17</v>
      </c>
      <c r="D119" s="101">
        <v>0</v>
      </c>
      <c r="E119" s="101">
        <v>95.4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5"/>
      <c r="B120" s="95"/>
      <c r="C120" s="95"/>
      <c r="D120" s="95"/>
      <c r="E120" s="95"/>
    </row>
    <row r="121" spans="1:19">
      <c r="A121" s="95"/>
      <c r="B121" s="95"/>
      <c r="C121" s="95"/>
      <c r="D121" s="95"/>
      <c r="E121" s="95"/>
    </row>
    <row r="122" spans="1:19">
      <c r="A122" s="95"/>
      <c r="B122" s="95"/>
      <c r="C122" s="95"/>
      <c r="D122" s="95"/>
      <c r="E122" s="95"/>
    </row>
    <row r="123" spans="1:19">
      <c r="A123" s="95"/>
      <c r="B123" s="96"/>
      <c r="C123" s="95"/>
      <c r="D123" s="96"/>
      <c r="E123" s="95"/>
      <c r="F123" s="96"/>
      <c r="G123" s="95"/>
    </row>
    <row r="124" spans="1:19">
      <c r="A124" s="95"/>
      <c r="B124" s="96"/>
      <c r="C124" s="95"/>
      <c r="D124" s="96"/>
      <c r="E124" s="95"/>
      <c r="F124" s="96"/>
      <c r="G124" s="95"/>
    </row>
    <row r="125" spans="1:19">
      <c r="A125" s="95"/>
      <c r="B125" s="96"/>
      <c r="C125" s="95"/>
      <c r="D125" s="96"/>
      <c r="E125" s="95"/>
      <c r="F125" s="96"/>
      <c r="G125" s="95"/>
    </row>
    <row r="126" spans="1:19">
      <c r="A126" s="95"/>
      <c r="B126" s="96"/>
      <c r="C126" s="95"/>
      <c r="D126" s="96"/>
      <c r="E126" s="95"/>
      <c r="F126" s="96"/>
      <c r="G126" s="95"/>
    </row>
    <row r="127" spans="1:19">
      <c r="A127" s="95"/>
      <c r="B127" s="96"/>
      <c r="C127" s="95"/>
      <c r="D127" s="96"/>
      <c r="E127" s="95"/>
      <c r="F127" s="96"/>
      <c r="G127" s="95"/>
    </row>
    <row r="128" spans="1:19">
      <c r="A128" s="95"/>
      <c r="B128" s="96"/>
      <c r="C128" s="95"/>
      <c r="D128" s="96"/>
      <c r="E128" s="95"/>
      <c r="F128" s="96"/>
      <c r="G128" s="95"/>
    </row>
    <row r="129" spans="1:7">
      <c r="A129" s="95"/>
      <c r="B129" s="96"/>
      <c r="C129" s="95"/>
      <c r="D129" s="96"/>
      <c r="E129" s="95"/>
      <c r="F129" s="96"/>
      <c r="G129" s="95"/>
    </row>
    <row r="130" spans="1:7">
      <c r="A130" s="95"/>
      <c r="B130" s="96"/>
      <c r="C130" s="95"/>
      <c r="D130" s="96"/>
      <c r="E130" s="95"/>
      <c r="F130" s="96"/>
      <c r="G130" s="95"/>
    </row>
    <row r="131" spans="1:7">
      <c r="A131" s="95"/>
      <c r="B131" s="96"/>
      <c r="C131" s="95"/>
      <c r="D131" s="96"/>
      <c r="E131" s="95"/>
      <c r="F131" s="96"/>
      <c r="G131" s="95"/>
    </row>
    <row r="132" spans="1:7">
      <c r="A132" s="95"/>
      <c r="B132" s="95"/>
      <c r="C132" s="95"/>
      <c r="D132" s="95"/>
      <c r="E132" s="95"/>
      <c r="F132" s="95"/>
      <c r="G132" s="95"/>
    </row>
    <row r="133" spans="1:7">
      <c r="A133" s="95"/>
      <c r="B133" s="96"/>
      <c r="C133" s="95"/>
      <c r="D133" s="96"/>
      <c r="E133" s="95"/>
      <c r="F133" s="96"/>
      <c r="G133" s="95"/>
    </row>
    <row r="134" spans="1:7">
      <c r="A134" s="95"/>
      <c r="B134" s="96"/>
      <c r="C134" s="95"/>
      <c r="D134" s="96"/>
      <c r="E134" s="95"/>
      <c r="F134" s="96"/>
      <c r="G134" s="95"/>
    </row>
    <row r="135" spans="1:7">
      <c r="A135" s="95"/>
      <c r="B135" s="96"/>
      <c r="C135" s="95"/>
      <c r="D135" s="96"/>
      <c r="E135" s="95"/>
      <c r="F135" s="96"/>
      <c r="G135" s="9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9"/>
  <dimension ref="A1:S135"/>
  <sheetViews>
    <sheetView workbookViewId="0"/>
  </sheetViews>
  <sheetFormatPr defaultRowHeight="10.5"/>
  <cols>
    <col min="1" max="1" width="38.5" style="90" customWidth="1"/>
    <col min="2" max="2" width="25.5" style="90" customWidth="1"/>
    <col min="3" max="3" width="33.6640625" style="90" customWidth="1"/>
    <col min="4" max="4" width="38.6640625" style="90" customWidth="1"/>
    <col min="5" max="5" width="45.6640625" style="90" customWidth="1"/>
    <col min="6" max="6" width="50" style="90" customWidth="1"/>
    <col min="7" max="7" width="43.6640625" style="90" customWidth="1"/>
    <col min="8" max="9" width="38.33203125" style="90" customWidth="1"/>
    <col min="10" max="10" width="46.1640625" style="90" customWidth="1"/>
    <col min="11" max="11" width="36.5" style="90" customWidth="1"/>
    <col min="12" max="12" width="45" style="90" customWidth="1"/>
    <col min="13" max="13" width="50.1640625" style="90" customWidth="1"/>
    <col min="14" max="15" width="44.83203125" style="90" customWidth="1"/>
    <col min="16" max="16" width="45.33203125" style="90" customWidth="1"/>
    <col min="17" max="17" width="45.1640625" style="90" customWidth="1"/>
    <col min="18" max="18" width="42.6640625" style="90" customWidth="1"/>
    <col min="19" max="19" width="48.1640625" style="90" customWidth="1"/>
    <col min="20" max="23" width="9.33203125" style="90" customWidth="1"/>
    <col min="24" max="16384" width="9.33203125" style="90"/>
  </cols>
  <sheetData>
    <row r="1" spans="1:19">
      <c r="A1" s="92"/>
      <c r="B1" s="101" t="s">
        <v>317</v>
      </c>
      <c r="C1" s="101" t="s">
        <v>318</v>
      </c>
      <c r="D1" s="101" t="s">
        <v>319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1" t="s">
        <v>320</v>
      </c>
      <c r="B2" s="101">
        <v>1969.72</v>
      </c>
      <c r="C2" s="101">
        <v>8477.6299999999992</v>
      </c>
      <c r="D2" s="101">
        <v>8477.6299999999992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1" t="s">
        <v>321</v>
      </c>
      <c r="B3" s="101">
        <v>1969.72</v>
      </c>
      <c r="C3" s="101">
        <v>8477.6299999999992</v>
      </c>
      <c r="D3" s="101">
        <v>8477.6299999999992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1" t="s">
        <v>322</v>
      </c>
      <c r="B4" s="101">
        <v>3938.76</v>
      </c>
      <c r="C4" s="101">
        <v>16952.349999999999</v>
      </c>
      <c r="D4" s="101">
        <v>16952.349999999999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1" t="s">
        <v>323</v>
      </c>
      <c r="B5" s="101">
        <v>3938.76</v>
      </c>
      <c r="C5" s="101">
        <v>16952.349999999999</v>
      </c>
      <c r="D5" s="101">
        <v>16952.349999999999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2"/>
      <c r="B7" s="101" t="s">
        <v>324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1" t="s">
        <v>325</v>
      </c>
      <c r="B8" s="101">
        <v>232.34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1" t="s">
        <v>326</v>
      </c>
      <c r="B9" s="101">
        <v>232.34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1" t="s">
        <v>327</v>
      </c>
      <c r="B10" s="101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2"/>
      <c r="B12" s="101" t="s">
        <v>328</v>
      </c>
      <c r="C12" s="101" t="s">
        <v>329</v>
      </c>
      <c r="D12" s="101" t="s">
        <v>330</v>
      </c>
      <c r="E12" s="101" t="s">
        <v>331</v>
      </c>
      <c r="F12" s="101" t="s">
        <v>332</v>
      </c>
      <c r="G12" s="101" t="s">
        <v>333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1" t="s">
        <v>72</v>
      </c>
      <c r="B13" s="101">
        <v>0</v>
      </c>
      <c r="C13" s="101">
        <v>575.27</v>
      </c>
      <c r="D13" s="101">
        <v>0</v>
      </c>
      <c r="E13" s="101">
        <v>0</v>
      </c>
      <c r="F13" s="101">
        <v>0</v>
      </c>
      <c r="G13" s="101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1" t="s">
        <v>73</v>
      </c>
      <c r="B14" s="101">
        <v>14.84</v>
      </c>
      <c r="C14" s="101">
        <v>0</v>
      </c>
      <c r="D14" s="101">
        <v>0</v>
      </c>
      <c r="E14" s="101">
        <v>0</v>
      </c>
      <c r="F14" s="101">
        <v>0</v>
      </c>
      <c r="G14" s="101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1" t="s">
        <v>81</v>
      </c>
      <c r="B15" s="101">
        <v>172.68</v>
      </c>
      <c r="C15" s="101">
        <v>0</v>
      </c>
      <c r="D15" s="101">
        <v>0</v>
      </c>
      <c r="E15" s="101">
        <v>0</v>
      </c>
      <c r="F15" s="101">
        <v>0</v>
      </c>
      <c r="G15" s="101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1" t="s">
        <v>82</v>
      </c>
      <c r="B16" s="101">
        <v>17.88</v>
      </c>
      <c r="C16" s="101">
        <v>0</v>
      </c>
      <c r="D16" s="101">
        <v>0</v>
      </c>
      <c r="E16" s="101">
        <v>0</v>
      </c>
      <c r="F16" s="101">
        <v>0</v>
      </c>
      <c r="G16" s="101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1" t="s">
        <v>83</v>
      </c>
      <c r="B17" s="101">
        <v>409.36</v>
      </c>
      <c r="C17" s="101">
        <v>563.91</v>
      </c>
      <c r="D17" s="101">
        <v>0</v>
      </c>
      <c r="E17" s="101">
        <v>0</v>
      </c>
      <c r="F17" s="101">
        <v>0</v>
      </c>
      <c r="G17" s="101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1" t="s">
        <v>84</v>
      </c>
      <c r="B18" s="101">
        <v>0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1" t="s">
        <v>85</v>
      </c>
      <c r="B19" s="101">
        <v>78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1" t="s">
        <v>86</v>
      </c>
      <c r="B20" s="101">
        <v>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1" t="s">
        <v>87</v>
      </c>
      <c r="B21" s="101">
        <v>0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1" t="s">
        <v>88</v>
      </c>
      <c r="B22" s="101">
        <v>0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1" t="s">
        <v>67</v>
      </c>
      <c r="B23" s="101">
        <v>0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1" t="s">
        <v>89</v>
      </c>
      <c r="B24" s="101">
        <v>0</v>
      </c>
      <c r="C24" s="101">
        <v>80.599999999999994</v>
      </c>
      <c r="D24" s="101">
        <v>0</v>
      </c>
      <c r="E24" s="101">
        <v>0</v>
      </c>
      <c r="F24" s="101">
        <v>0</v>
      </c>
      <c r="G24" s="101">
        <v>414.19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1" t="s">
        <v>90</v>
      </c>
      <c r="B25" s="101">
        <v>57.16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1" t="s">
        <v>91</v>
      </c>
      <c r="B26" s="101">
        <v>0</v>
      </c>
      <c r="C26" s="101">
        <v>0</v>
      </c>
      <c r="D26" s="101">
        <v>0</v>
      </c>
      <c r="E26" s="101">
        <v>0</v>
      </c>
      <c r="F26" s="101">
        <v>0</v>
      </c>
      <c r="G26" s="101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1"/>
      <c r="B27" s="101"/>
      <c r="C27" s="101"/>
      <c r="D27" s="101"/>
      <c r="E27" s="101"/>
      <c r="F27" s="101"/>
      <c r="G27" s="101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1" t="s">
        <v>92</v>
      </c>
      <c r="B28" s="101">
        <v>749.93</v>
      </c>
      <c r="C28" s="101">
        <v>1219.79</v>
      </c>
      <c r="D28" s="101">
        <v>0</v>
      </c>
      <c r="E28" s="101">
        <v>0</v>
      </c>
      <c r="F28" s="101">
        <v>0</v>
      </c>
      <c r="G28" s="101">
        <v>414.19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2"/>
      <c r="B30" s="101" t="s">
        <v>324</v>
      </c>
      <c r="C30" s="101" t="s">
        <v>3</v>
      </c>
      <c r="D30" s="101" t="s">
        <v>334</v>
      </c>
      <c r="E30" s="101" t="s">
        <v>335</v>
      </c>
      <c r="F30" s="101" t="s">
        <v>336</v>
      </c>
      <c r="G30" s="101" t="s">
        <v>337</v>
      </c>
      <c r="H30" s="101" t="s">
        <v>338</v>
      </c>
      <c r="I30" s="101" t="s">
        <v>339</v>
      </c>
      <c r="J30" s="101" t="s">
        <v>340</v>
      </c>
      <c r="K30"/>
      <c r="L30"/>
      <c r="M30"/>
      <c r="N30"/>
      <c r="O30"/>
      <c r="P30"/>
      <c r="Q30"/>
      <c r="R30"/>
      <c r="S30"/>
    </row>
    <row r="31" spans="1:19">
      <c r="A31" s="101" t="s">
        <v>341</v>
      </c>
      <c r="B31" s="101">
        <v>116.17</v>
      </c>
      <c r="C31" s="101" t="s">
        <v>4</v>
      </c>
      <c r="D31" s="101">
        <v>354.18</v>
      </c>
      <c r="E31" s="101">
        <v>1</v>
      </c>
      <c r="F31" s="101">
        <v>92.94</v>
      </c>
      <c r="G31" s="101">
        <v>26.02</v>
      </c>
      <c r="H31" s="101">
        <v>39.81</v>
      </c>
      <c r="I31" s="101">
        <v>1.39</v>
      </c>
      <c r="J31" s="101">
        <v>129.11949999999999</v>
      </c>
      <c r="K31"/>
      <c r="L31"/>
      <c r="M31"/>
      <c r="N31"/>
      <c r="O31"/>
      <c r="P31"/>
      <c r="Q31"/>
      <c r="R31"/>
      <c r="S31"/>
    </row>
    <row r="32" spans="1:19">
      <c r="A32" s="101" t="s">
        <v>342</v>
      </c>
      <c r="B32" s="101">
        <v>116.17</v>
      </c>
      <c r="C32" s="101" t="s">
        <v>4</v>
      </c>
      <c r="D32" s="101">
        <v>354.18</v>
      </c>
      <c r="E32" s="101">
        <v>1</v>
      </c>
      <c r="F32" s="101">
        <v>92.94</v>
      </c>
      <c r="G32" s="101">
        <v>0</v>
      </c>
      <c r="H32" s="101">
        <v>24.1</v>
      </c>
      <c r="I32" s="101">
        <v>18.59</v>
      </c>
      <c r="J32" s="101">
        <v>1597.9138</v>
      </c>
      <c r="K32"/>
      <c r="L32"/>
      <c r="M32"/>
      <c r="N32"/>
      <c r="O32"/>
      <c r="P32"/>
      <c r="Q32"/>
      <c r="R32"/>
      <c r="S32"/>
    </row>
    <row r="33" spans="1:19">
      <c r="A33" s="101" t="s">
        <v>220</v>
      </c>
      <c r="B33" s="101">
        <v>232.34</v>
      </c>
      <c r="C33" s="101"/>
      <c r="D33" s="101">
        <v>708.37</v>
      </c>
      <c r="E33" s="101"/>
      <c r="F33" s="101">
        <v>185.89</v>
      </c>
      <c r="G33" s="101">
        <v>26.02</v>
      </c>
      <c r="H33" s="101">
        <v>31.954999999999998</v>
      </c>
      <c r="I33" s="101">
        <v>2.59</v>
      </c>
      <c r="J33" s="101">
        <v>863.51660000000004</v>
      </c>
      <c r="K33"/>
      <c r="L33"/>
      <c r="M33"/>
      <c r="N33"/>
      <c r="O33"/>
      <c r="P33"/>
      <c r="Q33"/>
      <c r="R33"/>
      <c r="S33"/>
    </row>
    <row r="34" spans="1:19">
      <c r="A34" s="101" t="s">
        <v>343</v>
      </c>
      <c r="B34" s="101">
        <v>232.34</v>
      </c>
      <c r="C34" s="101"/>
      <c r="D34" s="101">
        <v>708.37</v>
      </c>
      <c r="E34" s="101"/>
      <c r="F34" s="101">
        <v>185.89</v>
      </c>
      <c r="G34" s="101">
        <v>26.02</v>
      </c>
      <c r="H34" s="101">
        <v>31.954999999999998</v>
      </c>
      <c r="I34" s="101">
        <v>2.59</v>
      </c>
      <c r="J34" s="101">
        <v>863.51660000000004</v>
      </c>
      <c r="K34"/>
      <c r="L34"/>
      <c r="M34"/>
      <c r="N34"/>
      <c r="O34"/>
      <c r="P34"/>
      <c r="Q34"/>
      <c r="R34"/>
      <c r="S34"/>
    </row>
    <row r="35" spans="1:19">
      <c r="A35" s="101" t="s">
        <v>344</v>
      </c>
      <c r="B35" s="101">
        <v>0</v>
      </c>
      <c r="C35" s="101"/>
      <c r="D35" s="101">
        <v>0</v>
      </c>
      <c r="E35" s="101"/>
      <c r="F35" s="101">
        <v>0</v>
      </c>
      <c r="G35" s="101">
        <v>0</v>
      </c>
      <c r="H35" s="101"/>
      <c r="I35" s="101"/>
      <c r="J35" s="101"/>
      <c r="K35"/>
      <c r="L35"/>
      <c r="M35"/>
      <c r="N35"/>
      <c r="O35"/>
      <c r="P35"/>
      <c r="Q35"/>
      <c r="R35"/>
      <c r="S35"/>
    </row>
    <row r="36" spans="1:19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1:19">
      <c r="A37" s="92"/>
      <c r="B37" s="101" t="s">
        <v>51</v>
      </c>
      <c r="C37" s="101" t="s">
        <v>345</v>
      </c>
      <c r="D37" s="101" t="s">
        <v>346</v>
      </c>
      <c r="E37" s="101" t="s">
        <v>347</v>
      </c>
      <c r="F37" s="101" t="s">
        <v>348</v>
      </c>
      <c r="G37" s="101" t="s">
        <v>349</v>
      </c>
      <c r="H37" s="101" t="s">
        <v>350</v>
      </c>
      <c r="I37" s="101" t="s">
        <v>351</v>
      </c>
      <c r="J37"/>
      <c r="K37"/>
      <c r="L37"/>
      <c r="M37"/>
      <c r="N37"/>
      <c r="O37"/>
      <c r="P37"/>
      <c r="Q37"/>
      <c r="R37"/>
      <c r="S37"/>
    </row>
    <row r="38" spans="1:19">
      <c r="A38" s="101" t="s">
        <v>352</v>
      </c>
      <c r="B38" s="101" t="s">
        <v>436</v>
      </c>
      <c r="C38" s="101">
        <v>0.08</v>
      </c>
      <c r="D38" s="101">
        <v>0.82299999999999995</v>
      </c>
      <c r="E38" s="101">
        <v>0.93899999999999995</v>
      </c>
      <c r="F38" s="101">
        <v>23.24</v>
      </c>
      <c r="G38" s="101">
        <v>90</v>
      </c>
      <c r="H38" s="101">
        <v>90</v>
      </c>
      <c r="I38" s="101" t="s">
        <v>353</v>
      </c>
      <c r="J38"/>
      <c r="K38"/>
      <c r="L38"/>
      <c r="M38"/>
      <c r="N38"/>
      <c r="O38"/>
      <c r="P38"/>
      <c r="Q38"/>
      <c r="R38"/>
      <c r="S38"/>
    </row>
    <row r="39" spans="1:19">
      <c r="A39" s="101" t="s">
        <v>354</v>
      </c>
      <c r="B39" s="101" t="s">
        <v>436</v>
      </c>
      <c r="C39" s="101">
        <v>0.08</v>
      </c>
      <c r="D39" s="101">
        <v>0.82299999999999995</v>
      </c>
      <c r="E39" s="101">
        <v>0.93899999999999995</v>
      </c>
      <c r="F39" s="101">
        <v>46.47</v>
      </c>
      <c r="G39" s="101">
        <v>180</v>
      </c>
      <c r="H39" s="101">
        <v>90</v>
      </c>
      <c r="I39" s="101" t="s">
        <v>355</v>
      </c>
      <c r="J39"/>
      <c r="K39"/>
      <c r="L39"/>
      <c r="M39"/>
      <c r="N39"/>
      <c r="O39"/>
      <c r="P39"/>
      <c r="Q39"/>
      <c r="R39"/>
      <c r="S39"/>
    </row>
    <row r="40" spans="1:19">
      <c r="A40" s="101" t="s">
        <v>356</v>
      </c>
      <c r="B40" s="101" t="s">
        <v>436</v>
      </c>
      <c r="C40" s="101">
        <v>0.08</v>
      </c>
      <c r="D40" s="101">
        <v>0.82299999999999995</v>
      </c>
      <c r="E40" s="101">
        <v>0.93899999999999995</v>
      </c>
      <c r="F40" s="101">
        <v>23.24</v>
      </c>
      <c r="G40" s="101">
        <v>270</v>
      </c>
      <c r="H40" s="101">
        <v>90</v>
      </c>
      <c r="I40" s="101" t="s">
        <v>357</v>
      </c>
      <c r="J40"/>
      <c r="K40"/>
      <c r="L40"/>
      <c r="M40"/>
      <c r="N40"/>
      <c r="O40"/>
      <c r="P40"/>
      <c r="Q40"/>
      <c r="R40"/>
      <c r="S40"/>
    </row>
    <row r="41" spans="1:19">
      <c r="A41" s="101" t="s">
        <v>358</v>
      </c>
      <c r="B41" s="101" t="s">
        <v>359</v>
      </c>
      <c r="C41" s="101">
        <v>0.3</v>
      </c>
      <c r="D41" s="101">
        <v>3.12</v>
      </c>
      <c r="E41" s="101">
        <v>12.904</v>
      </c>
      <c r="F41" s="101">
        <v>116.17</v>
      </c>
      <c r="G41" s="101">
        <v>0</v>
      </c>
      <c r="H41" s="101">
        <v>180</v>
      </c>
      <c r="I41" s="101"/>
      <c r="J41"/>
      <c r="K41"/>
      <c r="L41"/>
      <c r="M41"/>
      <c r="N41"/>
      <c r="O41"/>
      <c r="P41"/>
      <c r="Q41"/>
      <c r="R41"/>
      <c r="S41"/>
    </row>
    <row r="42" spans="1:19">
      <c r="A42" s="101" t="s">
        <v>437</v>
      </c>
      <c r="B42" s="101" t="s">
        <v>438</v>
      </c>
      <c r="C42" s="101">
        <v>0.3</v>
      </c>
      <c r="D42" s="101">
        <v>0.33500000000000002</v>
      </c>
      <c r="E42" s="101">
        <v>0.35699999999999998</v>
      </c>
      <c r="F42" s="101">
        <v>116.17</v>
      </c>
      <c r="G42" s="101">
        <v>180</v>
      </c>
      <c r="H42" s="101">
        <v>0</v>
      </c>
      <c r="I42" s="101"/>
      <c r="J42"/>
      <c r="K42"/>
      <c r="L42"/>
      <c r="M42"/>
      <c r="N42"/>
      <c r="O42"/>
      <c r="P42"/>
      <c r="Q42"/>
      <c r="R42"/>
      <c r="S42"/>
    </row>
    <row r="43" spans="1:19">
      <c r="A43" s="101" t="s">
        <v>360</v>
      </c>
      <c r="B43" s="101" t="s">
        <v>436</v>
      </c>
      <c r="C43" s="101">
        <v>0.08</v>
      </c>
      <c r="D43" s="101">
        <v>0.82299999999999995</v>
      </c>
      <c r="E43" s="101">
        <v>0.93899999999999995</v>
      </c>
      <c r="F43" s="101">
        <v>23.24</v>
      </c>
      <c r="G43" s="101">
        <v>90</v>
      </c>
      <c r="H43" s="101">
        <v>90</v>
      </c>
      <c r="I43" s="101" t="s">
        <v>353</v>
      </c>
      <c r="J43"/>
      <c r="K43"/>
      <c r="L43"/>
      <c r="M43"/>
      <c r="N43"/>
      <c r="O43"/>
      <c r="P43"/>
      <c r="Q43"/>
      <c r="R43"/>
      <c r="S43"/>
    </row>
    <row r="44" spans="1:19">
      <c r="A44" s="101" t="s">
        <v>361</v>
      </c>
      <c r="B44" s="101" t="s">
        <v>436</v>
      </c>
      <c r="C44" s="101">
        <v>0.08</v>
      </c>
      <c r="D44" s="101">
        <v>0.82299999999999995</v>
      </c>
      <c r="E44" s="101">
        <v>0.93899999999999995</v>
      </c>
      <c r="F44" s="101">
        <v>46.47</v>
      </c>
      <c r="G44" s="101">
        <v>0</v>
      </c>
      <c r="H44" s="101">
        <v>90</v>
      </c>
      <c r="I44" s="101" t="s">
        <v>362</v>
      </c>
      <c r="J44"/>
      <c r="K44"/>
      <c r="L44"/>
      <c r="M44"/>
      <c r="N44"/>
      <c r="O44"/>
      <c r="P44"/>
      <c r="Q44"/>
      <c r="R44"/>
      <c r="S44"/>
    </row>
    <row r="45" spans="1:19">
      <c r="A45" s="101" t="s">
        <v>363</v>
      </c>
      <c r="B45" s="101" t="s">
        <v>436</v>
      </c>
      <c r="C45" s="101">
        <v>0.08</v>
      </c>
      <c r="D45" s="101">
        <v>0.82299999999999995</v>
      </c>
      <c r="E45" s="101">
        <v>0.93899999999999995</v>
      </c>
      <c r="F45" s="101">
        <v>23.24</v>
      </c>
      <c r="G45" s="101">
        <v>270</v>
      </c>
      <c r="H45" s="101">
        <v>90</v>
      </c>
      <c r="I45" s="101" t="s">
        <v>357</v>
      </c>
      <c r="J45"/>
      <c r="K45"/>
      <c r="L45"/>
      <c r="M45"/>
      <c r="N45"/>
      <c r="O45"/>
      <c r="P45"/>
      <c r="Q45"/>
      <c r="R45"/>
      <c r="S45"/>
    </row>
    <row r="46" spans="1:19">
      <c r="A46" s="101" t="s">
        <v>364</v>
      </c>
      <c r="B46" s="101" t="s">
        <v>359</v>
      </c>
      <c r="C46" s="101">
        <v>0.3</v>
      </c>
      <c r="D46" s="101">
        <v>3.12</v>
      </c>
      <c r="E46" s="101">
        <v>12.904</v>
      </c>
      <c r="F46" s="101">
        <v>116.17</v>
      </c>
      <c r="G46" s="101">
        <v>0</v>
      </c>
      <c r="H46" s="101">
        <v>180</v>
      </c>
      <c r="I46" s="101"/>
      <c r="J46"/>
      <c r="K46"/>
      <c r="L46"/>
      <c r="M46"/>
      <c r="N46"/>
      <c r="O46"/>
      <c r="P46"/>
      <c r="Q46"/>
      <c r="R46"/>
      <c r="S46"/>
    </row>
    <row r="47" spans="1:19">
      <c r="A47" s="101" t="s">
        <v>439</v>
      </c>
      <c r="B47" s="101" t="s">
        <v>438</v>
      </c>
      <c r="C47" s="101">
        <v>0.3</v>
      </c>
      <c r="D47" s="101">
        <v>0.33500000000000002</v>
      </c>
      <c r="E47" s="101">
        <v>0.35699999999999998</v>
      </c>
      <c r="F47" s="101">
        <v>116.17</v>
      </c>
      <c r="G47" s="101">
        <v>180</v>
      </c>
      <c r="H47" s="101">
        <v>0</v>
      </c>
      <c r="I47" s="101"/>
      <c r="J47"/>
      <c r="K47"/>
      <c r="L47"/>
      <c r="M47"/>
      <c r="N47"/>
      <c r="O47"/>
      <c r="P47"/>
      <c r="Q47"/>
      <c r="R47"/>
      <c r="S47"/>
    </row>
    <row r="48" spans="1:19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19">
      <c r="A49" s="92"/>
      <c r="B49" s="101" t="s">
        <v>51</v>
      </c>
      <c r="C49" s="101" t="s">
        <v>365</v>
      </c>
      <c r="D49" s="101" t="s">
        <v>366</v>
      </c>
      <c r="E49" s="101" t="s">
        <v>367</v>
      </c>
      <c r="F49" s="101" t="s">
        <v>45</v>
      </c>
      <c r="G49" s="101" t="s">
        <v>368</v>
      </c>
      <c r="H49" s="101" t="s">
        <v>369</v>
      </c>
      <c r="I49" s="101" t="s">
        <v>370</v>
      </c>
      <c r="J49" s="101" t="s">
        <v>349</v>
      </c>
      <c r="K49" s="101" t="s">
        <v>351</v>
      </c>
      <c r="L49"/>
      <c r="M49"/>
      <c r="N49"/>
      <c r="O49"/>
      <c r="P49"/>
      <c r="Q49"/>
      <c r="R49"/>
      <c r="S49"/>
    </row>
    <row r="50" spans="1:19">
      <c r="A50" s="101" t="s">
        <v>371</v>
      </c>
      <c r="B50" s="101" t="s">
        <v>648</v>
      </c>
      <c r="C50" s="101">
        <v>6.51</v>
      </c>
      <c r="D50" s="101">
        <v>6.51</v>
      </c>
      <c r="E50" s="101">
        <v>3.5249999999999999</v>
      </c>
      <c r="F50" s="101">
        <v>0.40699999999999997</v>
      </c>
      <c r="G50" s="101">
        <v>0.316</v>
      </c>
      <c r="H50" s="101" t="s">
        <v>66</v>
      </c>
      <c r="I50" s="101" t="s">
        <v>352</v>
      </c>
      <c r="J50" s="101">
        <v>90</v>
      </c>
      <c r="K50" s="101" t="s">
        <v>353</v>
      </c>
      <c r="L50"/>
      <c r="M50"/>
      <c r="N50"/>
      <c r="O50"/>
      <c r="P50"/>
      <c r="Q50"/>
      <c r="R50"/>
      <c r="S50"/>
    </row>
    <row r="51" spans="1:19">
      <c r="A51" s="101" t="s">
        <v>372</v>
      </c>
      <c r="B51" s="101" t="s">
        <v>648</v>
      </c>
      <c r="C51" s="101">
        <v>13.01</v>
      </c>
      <c r="D51" s="101">
        <v>13.01</v>
      </c>
      <c r="E51" s="101">
        <v>3.5249999999999999</v>
      </c>
      <c r="F51" s="101">
        <v>0.40699999999999997</v>
      </c>
      <c r="G51" s="101">
        <v>0.316</v>
      </c>
      <c r="H51" s="101" t="s">
        <v>66</v>
      </c>
      <c r="I51" s="101" t="s">
        <v>354</v>
      </c>
      <c r="J51" s="101">
        <v>180</v>
      </c>
      <c r="K51" s="101" t="s">
        <v>355</v>
      </c>
      <c r="L51"/>
      <c r="M51"/>
      <c r="N51"/>
      <c r="O51"/>
      <c r="P51"/>
      <c r="Q51"/>
      <c r="R51"/>
      <c r="S51"/>
    </row>
    <row r="52" spans="1:19">
      <c r="A52" s="101" t="s">
        <v>373</v>
      </c>
      <c r="B52" s="101" t="s">
        <v>648</v>
      </c>
      <c r="C52" s="101">
        <v>6.51</v>
      </c>
      <c r="D52" s="101">
        <v>6.51</v>
      </c>
      <c r="E52" s="101">
        <v>3.5249999999999999</v>
      </c>
      <c r="F52" s="101">
        <v>0.40699999999999997</v>
      </c>
      <c r="G52" s="101">
        <v>0.316</v>
      </c>
      <c r="H52" s="101" t="s">
        <v>66</v>
      </c>
      <c r="I52" s="101" t="s">
        <v>356</v>
      </c>
      <c r="J52" s="101">
        <v>270</v>
      </c>
      <c r="K52" s="101" t="s">
        <v>357</v>
      </c>
      <c r="L52"/>
      <c r="M52"/>
      <c r="N52"/>
      <c r="O52"/>
      <c r="P52"/>
      <c r="Q52"/>
      <c r="R52"/>
      <c r="S52"/>
    </row>
    <row r="53" spans="1:19">
      <c r="A53" s="101" t="s">
        <v>374</v>
      </c>
      <c r="B53" s="101"/>
      <c r="C53" s="101"/>
      <c r="D53" s="101">
        <v>26.02</v>
      </c>
      <c r="E53" s="101">
        <v>3.52</v>
      </c>
      <c r="F53" s="101">
        <v>0.40699999999999997</v>
      </c>
      <c r="G53" s="101">
        <v>0.316</v>
      </c>
      <c r="H53" s="101"/>
      <c r="I53" s="101"/>
      <c r="J53" s="101"/>
      <c r="K53" s="101"/>
      <c r="L53"/>
      <c r="M53"/>
      <c r="N53"/>
      <c r="O53"/>
      <c r="P53"/>
      <c r="Q53"/>
      <c r="R53"/>
      <c r="S53"/>
    </row>
    <row r="54" spans="1:19">
      <c r="A54" s="101" t="s">
        <v>375</v>
      </c>
      <c r="B54" s="101"/>
      <c r="C54" s="101"/>
      <c r="D54" s="101">
        <v>0</v>
      </c>
      <c r="E54" s="101" t="s">
        <v>376</v>
      </c>
      <c r="F54" s="101" t="s">
        <v>376</v>
      </c>
      <c r="G54" s="101" t="s">
        <v>376</v>
      </c>
      <c r="H54" s="101"/>
      <c r="I54" s="101"/>
      <c r="J54" s="101"/>
      <c r="K54" s="101"/>
      <c r="L54"/>
      <c r="M54"/>
      <c r="N54"/>
      <c r="O54"/>
      <c r="P54"/>
      <c r="Q54"/>
      <c r="R54"/>
      <c r="S54"/>
    </row>
    <row r="55" spans="1:19">
      <c r="A55" s="101" t="s">
        <v>377</v>
      </c>
      <c r="B55" s="101"/>
      <c r="C55" s="101"/>
      <c r="D55" s="101">
        <v>26.02</v>
      </c>
      <c r="E55" s="101">
        <v>3.52</v>
      </c>
      <c r="F55" s="101">
        <v>0.40699999999999997</v>
      </c>
      <c r="G55" s="101">
        <v>0.316</v>
      </c>
      <c r="H55" s="101"/>
      <c r="I55" s="101"/>
      <c r="J55" s="101"/>
      <c r="K55" s="101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92"/>
      <c r="B57" s="101" t="s">
        <v>119</v>
      </c>
      <c r="C57" s="101" t="s">
        <v>378</v>
      </c>
      <c r="D57" s="101" t="s">
        <v>379</v>
      </c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101" t="s">
        <v>35</v>
      </c>
      <c r="B58" s="101"/>
      <c r="C58" s="101"/>
      <c r="D58" s="101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2"/>
      <c r="B60" s="101" t="s">
        <v>119</v>
      </c>
      <c r="C60" s="101" t="s">
        <v>380</v>
      </c>
      <c r="D60" s="101" t="s">
        <v>381</v>
      </c>
      <c r="E60" s="101" t="s">
        <v>382</v>
      </c>
      <c r="F60" s="101" t="s">
        <v>383</v>
      </c>
      <c r="G60" s="101" t="s">
        <v>379</v>
      </c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101" t="s">
        <v>384</v>
      </c>
      <c r="B61" s="101" t="s">
        <v>385</v>
      </c>
      <c r="C61" s="101">
        <v>26212.45</v>
      </c>
      <c r="D61" s="101">
        <v>20411.72</v>
      </c>
      <c r="E61" s="101">
        <v>5800.73</v>
      </c>
      <c r="F61" s="101">
        <v>0.78</v>
      </c>
      <c r="G61" s="101">
        <v>3.54</v>
      </c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101" t="s">
        <v>386</v>
      </c>
      <c r="B62" s="101" t="s">
        <v>385</v>
      </c>
      <c r="C62" s="101">
        <v>19348.18</v>
      </c>
      <c r="D62" s="101">
        <v>14469.96</v>
      </c>
      <c r="E62" s="101">
        <v>4878.22</v>
      </c>
      <c r="F62" s="101">
        <v>0.75</v>
      </c>
      <c r="G62" s="101">
        <v>3.46</v>
      </c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92"/>
      <c r="B64" s="101" t="s">
        <v>119</v>
      </c>
      <c r="C64" s="101" t="s">
        <v>380</v>
      </c>
      <c r="D64" s="101" t="s">
        <v>379</v>
      </c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101" t="s">
        <v>387</v>
      </c>
      <c r="B65" s="101" t="s">
        <v>388</v>
      </c>
      <c r="C65" s="101">
        <v>72222.77</v>
      </c>
      <c r="D65" s="101">
        <v>0.78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 s="101" t="s">
        <v>389</v>
      </c>
      <c r="B66" s="101" t="s">
        <v>388</v>
      </c>
      <c r="C66" s="101">
        <v>71128.7</v>
      </c>
      <c r="D66" s="101">
        <v>0.78</v>
      </c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2"/>
      <c r="B68" s="101" t="s">
        <v>119</v>
      </c>
      <c r="C68" s="101" t="s">
        <v>390</v>
      </c>
      <c r="D68" s="101" t="s">
        <v>391</v>
      </c>
      <c r="E68" s="101" t="s">
        <v>392</v>
      </c>
      <c r="F68" s="101" t="s">
        <v>393</v>
      </c>
      <c r="G68" s="101" t="s">
        <v>394</v>
      </c>
      <c r="H68" s="101" t="s">
        <v>395</v>
      </c>
      <c r="I68"/>
      <c r="J68"/>
      <c r="K68"/>
      <c r="L68"/>
      <c r="M68"/>
      <c r="N68"/>
      <c r="O68"/>
      <c r="P68"/>
      <c r="Q68"/>
      <c r="R68"/>
      <c r="S68"/>
    </row>
    <row r="69" spans="1:19">
      <c r="A69" s="101" t="s">
        <v>396</v>
      </c>
      <c r="B69" s="101" t="s">
        <v>397</v>
      </c>
      <c r="C69" s="101">
        <v>1</v>
      </c>
      <c r="D69" s="101">
        <v>0</v>
      </c>
      <c r="E69" s="101">
        <v>0.83</v>
      </c>
      <c r="F69" s="101">
        <v>0</v>
      </c>
      <c r="G69" s="101">
        <v>1</v>
      </c>
      <c r="H69" s="101" t="s">
        <v>398</v>
      </c>
      <c r="I69"/>
      <c r="J69"/>
      <c r="K69"/>
      <c r="L69"/>
      <c r="M69"/>
      <c r="N69"/>
      <c r="O69"/>
      <c r="P69"/>
      <c r="Q69"/>
      <c r="R69"/>
      <c r="S69"/>
    </row>
    <row r="70" spans="1:19">
      <c r="A70" s="101" t="s">
        <v>399</v>
      </c>
      <c r="B70" s="101" t="s">
        <v>397</v>
      </c>
      <c r="C70" s="101">
        <v>1</v>
      </c>
      <c r="D70" s="101">
        <v>0</v>
      </c>
      <c r="E70" s="101">
        <v>0.72</v>
      </c>
      <c r="F70" s="101">
        <v>0</v>
      </c>
      <c r="G70" s="101">
        <v>1</v>
      </c>
      <c r="H70" s="101" t="s">
        <v>398</v>
      </c>
      <c r="I70"/>
      <c r="J70"/>
      <c r="K70"/>
      <c r="L70"/>
      <c r="M70"/>
      <c r="N70"/>
      <c r="O70"/>
      <c r="P70"/>
      <c r="Q70"/>
      <c r="R70"/>
      <c r="S70"/>
    </row>
    <row r="71" spans="1:19">
      <c r="A71" s="101" t="s">
        <v>400</v>
      </c>
      <c r="B71" s="101" t="s">
        <v>401</v>
      </c>
      <c r="C71" s="101">
        <v>0.55000000000000004</v>
      </c>
      <c r="D71" s="101">
        <v>622</v>
      </c>
      <c r="E71" s="101">
        <v>1.5</v>
      </c>
      <c r="F71" s="101">
        <v>1706.01</v>
      </c>
      <c r="G71" s="101">
        <v>1</v>
      </c>
      <c r="H71" s="101" t="s">
        <v>402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101" t="s">
        <v>403</v>
      </c>
      <c r="B72" s="101" t="s">
        <v>401</v>
      </c>
      <c r="C72" s="101">
        <v>0.55000000000000004</v>
      </c>
      <c r="D72" s="101">
        <v>622</v>
      </c>
      <c r="E72" s="101">
        <v>1.01</v>
      </c>
      <c r="F72" s="101">
        <v>1147.5999999999999</v>
      </c>
      <c r="G72" s="101">
        <v>1</v>
      </c>
      <c r="H72" s="101" t="s">
        <v>402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2"/>
      <c r="B74" s="101" t="s">
        <v>119</v>
      </c>
      <c r="C74" s="101" t="s">
        <v>404</v>
      </c>
      <c r="D74" s="101" t="s">
        <v>405</v>
      </c>
      <c r="E74" s="101" t="s">
        <v>406</v>
      </c>
      <c r="F74" s="101" t="s">
        <v>407</v>
      </c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101" t="s">
        <v>408</v>
      </c>
      <c r="B75" s="101" t="s">
        <v>409</v>
      </c>
      <c r="C75" s="101" t="s">
        <v>410</v>
      </c>
      <c r="D75" s="101">
        <v>0.1</v>
      </c>
      <c r="E75" s="101">
        <v>0</v>
      </c>
      <c r="F75" s="101">
        <v>1</v>
      </c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2"/>
      <c r="B77" s="101" t="s">
        <v>119</v>
      </c>
      <c r="C77" s="101" t="s">
        <v>411</v>
      </c>
      <c r="D77" s="101" t="s">
        <v>412</v>
      </c>
      <c r="E77" s="101" t="s">
        <v>413</v>
      </c>
      <c r="F77" s="101" t="s">
        <v>414</v>
      </c>
      <c r="G77" s="101" t="s">
        <v>415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101" t="s">
        <v>416</v>
      </c>
      <c r="B78" s="101" t="s">
        <v>417</v>
      </c>
      <c r="C78" s="101">
        <v>0.2</v>
      </c>
      <c r="D78" s="101">
        <v>845000</v>
      </c>
      <c r="E78" s="101">
        <v>0.8</v>
      </c>
      <c r="F78" s="101">
        <v>3.43</v>
      </c>
      <c r="G78" s="101">
        <v>0.57999999999999996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2"/>
      <c r="B80" s="101" t="s">
        <v>442</v>
      </c>
      <c r="C80" s="101" t="s">
        <v>443</v>
      </c>
      <c r="D80" s="101" t="s">
        <v>444</v>
      </c>
      <c r="E80" s="101" t="s">
        <v>445</v>
      </c>
      <c r="F80" s="101" t="s">
        <v>446</v>
      </c>
      <c r="G80" s="101" t="s">
        <v>447</v>
      </c>
      <c r="H80" s="101" t="s">
        <v>448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101" t="s">
        <v>418</v>
      </c>
      <c r="B81" s="101">
        <v>24619.365600000001</v>
      </c>
      <c r="C81" s="101">
        <v>35.230600000000003</v>
      </c>
      <c r="D81" s="101">
        <v>46.704999999999998</v>
      </c>
      <c r="E81" s="101">
        <v>0</v>
      </c>
      <c r="F81" s="101">
        <v>2.9999999999999997E-4</v>
      </c>
      <c r="G81" s="102">
        <v>1106810</v>
      </c>
      <c r="H81" s="101">
        <v>9766.1607000000004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101" t="s">
        <v>419</v>
      </c>
      <c r="B82" s="101">
        <v>21209.1973</v>
      </c>
      <c r="C82" s="101">
        <v>30.841999999999999</v>
      </c>
      <c r="D82" s="101">
        <v>42.012900000000002</v>
      </c>
      <c r="E82" s="101">
        <v>0</v>
      </c>
      <c r="F82" s="101">
        <v>2.9999999999999997E-4</v>
      </c>
      <c r="G82" s="101">
        <v>995729.61320000002</v>
      </c>
      <c r="H82" s="101">
        <v>8460.9002999999993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 s="101" t="s">
        <v>420</v>
      </c>
      <c r="B83" s="101">
        <v>20952.2333</v>
      </c>
      <c r="C83" s="101">
        <v>31.7958</v>
      </c>
      <c r="D83" s="101">
        <v>46.304699999999997</v>
      </c>
      <c r="E83" s="101">
        <v>0</v>
      </c>
      <c r="F83" s="101">
        <v>2.9999999999999997E-4</v>
      </c>
      <c r="G83" s="102">
        <v>1097740</v>
      </c>
      <c r="H83" s="101">
        <v>8486.7086999999992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101" t="s">
        <v>421</v>
      </c>
      <c r="B84" s="101">
        <v>18883.913400000001</v>
      </c>
      <c r="C84" s="101">
        <v>29.4285</v>
      </c>
      <c r="D84" s="101">
        <v>44.523699999999998</v>
      </c>
      <c r="E84" s="101">
        <v>0</v>
      </c>
      <c r="F84" s="101">
        <v>2.9999999999999997E-4</v>
      </c>
      <c r="G84" s="102">
        <v>1055680</v>
      </c>
      <c r="H84" s="101">
        <v>7723.5077000000001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101" t="s">
        <v>277</v>
      </c>
      <c r="B85" s="101">
        <v>18353.909</v>
      </c>
      <c r="C85" s="101">
        <v>29.4102</v>
      </c>
      <c r="D85" s="101">
        <v>46.194800000000001</v>
      </c>
      <c r="E85" s="101">
        <v>0</v>
      </c>
      <c r="F85" s="101">
        <v>2.9999999999999997E-4</v>
      </c>
      <c r="G85" s="102">
        <v>1095450</v>
      </c>
      <c r="H85" s="101">
        <v>7584.8036000000002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101" t="s">
        <v>422</v>
      </c>
      <c r="B86" s="101">
        <v>17984.16</v>
      </c>
      <c r="C86" s="101">
        <v>29.3202</v>
      </c>
      <c r="D86" s="101">
        <v>47.081299999999999</v>
      </c>
      <c r="E86" s="101">
        <v>0</v>
      </c>
      <c r="F86" s="101">
        <v>2.9999999999999997E-4</v>
      </c>
      <c r="G86" s="102">
        <v>1116560</v>
      </c>
      <c r="H86" s="101">
        <v>7480.5721000000003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101" t="s">
        <v>423</v>
      </c>
      <c r="B87" s="101">
        <v>18902.296300000002</v>
      </c>
      <c r="C87" s="101">
        <v>31.086300000000001</v>
      </c>
      <c r="D87" s="101">
        <v>50.4589</v>
      </c>
      <c r="E87" s="101">
        <v>0</v>
      </c>
      <c r="F87" s="101">
        <v>4.0000000000000002E-4</v>
      </c>
      <c r="G87" s="102">
        <v>1196710</v>
      </c>
      <c r="H87" s="101">
        <v>7888.5070999999998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101" t="s">
        <v>424</v>
      </c>
      <c r="B88" s="101">
        <v>18566.210899999998</v>
      </c>
      <c r="C88" s="101">
        <v>30.459900000000001</v>
      </c>
      <c r="D88" s="101">
        <v>49.295099999999998</v>
      </c>
      <c r="E88" s="101">
        <v>0</v>
      </c>
      <c r="F88" s="101">
        <v>2.9999999999999997E-4</v>
      </c>
      <c r="G88" s="102">
        <v>1169090</v>
      </c>
      <c r="H88" s="101">
        <v>7741.1202999999996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101" t="s">
        <v>425</v>
      </c>
      <c r="B89" s="101">
        <v>17731.917000000001</v>
      </c>
      <c r="C89" s="101">
        <v>28.768699999999999</v>
      </c>
      <c r="D89" s="101">
        <v>45.913899999999998</v>
      </c>
      <c r="E89" s="101">
        <v>0</v>
      </c>
      <c r="F89" s="101">
        <v>2.9999999999999997E-4</v>
      </c>
      <c r="G89" s="102">
        <v>1088850</v>
      </c>
      <c r="H89" s="101">
        <v>7362.0982999999997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101" t="s">
        <v>426</v>
      </c>
      <c r="B90" s="101">
        <v>19047.272499999999</v>
      </c>
      <c r="C90" s="101">
        <v>30.076899999999998</v>
      </c>
      <c r="D90" s="101">
        <v>46.332999999999998</v>
      </c>
      <c r="E90" s="101">
        <v>0</v>
      </c>
      <c r="F90" s="101">
        <v>2.9999999999999997E-4</v>
      </c>
      <c r="G90" s="102">
        <v>1098650</v>
      </c>
      <c r="H90" s="101">
        <v>7828.3861999999999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101" t="s">
        <v>427</v>
      </c>
      <c r="B91" s="101">
        <v>20489.687399999999</v>
      </c>
      <c r="C91" s="101">
        <v>31.019500000000001</v>
      </c>
      <c r="D91" s="101">
        <v>45.013399999999997</v>
      </c>
      <c r="E91" s="101">
        <v>0</v>
      </c>
      <c r="F91" s="101">
        <v>2.9999999999999997E-4</v>
      </c>
      <c r="G91" s="102">
        <v>1067120</v>
      </c>
      <c r="H91" s="101">
        <v>8292.1623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101" t="s">
        <v>428</v>
      </c>
      <c r="B92" s="101">
        <v>23868.796699999999</v>
      </c>
      <c r="C92" s="101">
        <v>34.552</v>
      </c>
      <c r="D92" s="101">
        <v>46.711300000000001</v>
      </c>
      <c r="E92" s="101">
        <v>0</v>
      </c>
      <c r="F92" s="101">
        <v>2.9999999999999997E-4</v>
      </c>
      <c r="G92" s="102">
        <v>1107050</v>
      </c>
      <c r="H92" s="101">
        <v>9506.6491000000005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101"/>
      <c r="B93" s="101"/>
      <c r="C93" s="101"/>
      <c r="D93" s="101"/>
      <c r="E93" s="101"/>
      <c r="F93" s="101"/>
      <c r="G93" s="101"/>
      <c r="H93" s="101"/>
      <c r="I93"/>
      <c r="J93"/>
      <c r="K93"/>
      <c r="L93"/>
      <c r="M93"/>
      <c r="N93"/>
      <c r="O93"/>
      <c r="P93"/>
      <c r="Q93"/>
      <c r="R93"/>
      <c r="S93"/>
    </row>
    <row r="94" spans="1:19">
      <c r="A94" s="101" t="s">
        <v>429</v>
      </c>
      <c r="B94" s="101">
        <v>240608.95929999999</v>
      </c>
      <c r="C94" s="101">
        <v>371.9907</v>
      </c>
      <c r="D94" s="101">
        <v>556.54809999999998</v>
      </c>
      <c r="E94" s="101">
        <v>0</v>
      </c>
      <c r="F94" s="101">
        <v>4.0000000000000001E-3</v>
      </c>
      <c r="G94" s="102">
        <v>13195400</v>
      </c>
      <c r="H94" s="101">
        <v>98121.576300000001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101" t="s">
        <v>430</v>
      </c>
      <c r="B95" s="101">
        <v>17731.917000000001</v>
      </c>
      <c r="C95" s="101">
        <v>28.768699999999999</v>
      </c>
      <c r="D95" s="101">
        <v>42.012900000000002</v>
      </c>
      <c r="E95" s="101">
        <v>0</v>
      </c>
      <c r="F95" s="101">
        <v>2.9999999999999997E-4</v>
      </c>
      <c r="G95" s="101">
        <v>995729.61320000002</v>
      </c>
      <c r="H95" s="101">
        <v>7362.0982999999997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101" t="s">
        <v>431</v>
      </c>
      <c r="B96" s="101">
        <v>24619.365600000001</v>
      </c>
      <c r="C96" s="101">
        <v>35.230600000000003</v>
      </c>
      <c r="D96" s="101">
        <v>50.4589</v>
      </c>
      <c r="E96" s="101">
        <v>0</v>
      </c>
      <c r="F96" s="101">
        <v>4.0000000000000002E-4</v>
      </c>
      <c r="G96" s="102">
        <v>1196710</v>
      </c>
      <c r="H96" s="101">
        <v>9766.1607000000004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 s="92"/>
      <c r="B98" s="101" t="s">
        <v>449</v>
      </c>
      <c r="C98" s="101" t="s">
        <v>450</v>
      </c>
      <c r="D98" s="101" t="s">
        <v>451</v>
      </c>
      <c r="E98" s="101" t="s">
        <v>452</v>
      </c>
      <c r="F98" s="101" t="s">
        <v>453</v>
      </c>
      <c r="G98" s="101" t="s">
        <v>454</v>
      </c>
      <c r="H98" s="101" t="s">
        <v>455</v>
      </c>
      <c r="I98" s="101" t="s">
        <v>456</v>
      </c>
      <c r="J98" s="101" t="s">
        <v>457</v>
      </c>
      <c r="K98" s="101" t="s">
        <v>458</v>
      </c>
      <c r="L98" s="101" t="s">
        <v>459</v>
      </c>
      <c r="M98" s="101" t="s">
        <v>460</v>
      </c>
      <c r="N98" s="101" t="s">
        <v>461</v>
      </c>
      <c r="O98" s="101" t="s">
        <v>462</v>
      </c>
      <c r="P98" s="101" t="s">
        <v>463</v>
      </c>
      <c r="Q98" s="101" t="s">
        <v>464</v>
      </c>
      <c r="R98" s="101" t="s">
        <v>465</v>
      </c>
      <c r="S98" s="101" t="s">
        <v>466</v>
      </c>
    </row>
    <row r="99" spans="1:19">
      <c r="A99" s="101" t="s">
        <v>418</v>
      </c>
      <c r="B99" s="102">
        <v>62902400000</v>
      </c>
      <c r="C99" s="101">
        <v>32010.188999999998</v>
      </c>
      <c r="D99" s="101" t="s">
        <v>617</v>
      </c>
      <c r="E99" s="101">
        <v>6682.067</v>
      </c>
      <c r="F99" s="101">
        <v>18077</v>
      </c>
      <c r="G99" s="101">
        <v>2853.6109999999999</v>
      </c>
      <c r="H99" s="101">
        <v>0</v>
      </c>
      <c r="I99" s="101">
        <v>0</v>
      </c>
      <c r="J99" s="101">
        <v>0</v>
      </c>
      <c r="K99" s="101">
        <v>0</v>
      </c>
      <c r="L99" s="101">
        <v>0</v>
      </c>
      <c r="M99" s="101">
        <v>0</v>
      </c>
      <c r="N99" s="101">
        <v>0</v>
      </c>
      <c r="O99" s="101">
        <v>0</v>
      </c>
      <c r="P99" s="101">
        <v>0</v>
      </c>
      <c r="Q99" s="101">
        <v>4397.5110000000004</v>
      </c>
      <c r="R99" s="101">
        <v>0</v>
      </c>
      <c r="S99" s="101">
        <v>0</v>
      </c>
    </row>
    <row r="100" spans="1:19">
      <c r="A100" s="101" t="s">
        <v>419</v>
      </c>
      <c r="B100" s="102">
        <v>56589700000</v>
      </c>
      <c r="C100" s="101">
        <v>32051.642</v>
      </c>
      <c r="D100" s="101" t="s">
        <v>618</v>
      </c>
      <c r="E100" s="101">
        <v>6682.067</v>
      </c>
      <c r="F100" s="101">
        <v>18077</v>
      </c>
      <c r="G100" s="101">
        <v>2853.6109999999999</v>
      </c>
      <c r="H100" s="101">
        <v>0</v>
      </c>
      <c r="I100" s="101">
        <v>0</v>
      </c>
      <c r="J100" s="101">
        <v>0</v>
      </c>
      <c r="K100" s="101">
        <v>0</v>
      </c>
      <c r="L100" s="101">
        <v>0</v>
      </c>
      <c r="M100" s="101">
        <v>0</v>
      </c>
      <c r="N100" s="101">
        <v>0</v>
      </c>
      <c r="O100" s="101">
        <v>0</v>
      </c>
      <c r="P100" s="101">
        <v>0</v>
      </c>
      <c r="Q100" s="101">
        <v>4438.9639999999999</v>
      </c>
      <c r="R100" s="101">
        <v>0</v>
      </c>
      <c r="S100" s="101">
        <v>0</v>
      </c>
    </row>
    <row r="101" spans="1:19">
      <c r="A101" s="101" t="s">
        <v>420</v>
      </c>
      <c r="B101" s="102">
        <v>62387400000</v>
      </c>
      <c r="C101" s="101">
        <v>32031.898000000001</v>
      </c>
      <c r="D101" s="101" t="s">
        <v>522</v>
      </c>
      <c r="E101" s="101">
        <v>6682.067</v>
      </c>
      <c r="F101" s="101">
        <v>18077</v>
      </c>
      <c r="G101" s="101">
        <v>2853.6109999999999</v>
      </c>
      <c r="H101" s="101">
        <v>0</v>
      </c>
      <c r="I101" s="101">
        <v>0</v>
      </c>
      <c r="J101" s="101">
        <v>0</v>
      </c>
      <c r="K101" s="101">
        <v>0</v>
      </c>
      <c r="L101" s="101">
        <v>0</v>
      </c>
      <c r="M101" s="101">
        <v>0</v>
      </c>
      <c r="N101" s="101">
        <v>0</v>
      </c>
      <c r="O101" s="101">
        <v>0</v>
      </c>
      <c r="P101" s="101">
        <v>0</v>
      </c>
      <c r="Q101" s="101">
        <v>4419.22</v>
      </c>
      <c r="R101" s="101">
        <v>0</v>
      </c>
      <c r="S101" s="101">
        <v>0</v>
      </c>
    </row>
    <row r="102" spans="1:19">
      <c r="A102" s="101" t="s">
        <v>421</v>
      </c>
      <c r="B102" s="102">
        <v>59996500000</v>
      </c>
      <c r="C102" s="101">
        <v>32040.388999999999</v>
      </c>
      <c r="D102" s="101" t="s">
        <v>619</v>
      </c>
      <c r="E102" s="101">
        <v>6682.067</v>
      </c>
      <c r="F102" s="101">
        <v>18077</v>
      </c>
      <c r="G102" s="101">
        <v>2853.6109999999999</v>
      </c>
      <c r="H102" s="101">
        <v>0</v>
      </c>
      <c r="I102" s="101">
        <v>0</v>
      </c>
      <c r="J102" s="101">
        <v>0</v>
      </c>
      <c r="K102" s="101">
        <v>0</v>
      </c>
      <c r="L102" s="101">
        <v>0</v>
      </c>
      <c r="M102" s="101">
        <v>0</v>
      </c>
      <c r="N102" s="101">
        <v>0</v>
      </c>
      <c r="O102" s="101">
        <v>0</v>
      </c>
      <c r="P102" s="101">
        <v>0</v>
      </c>
      <c r="Q102" s="101">
        <v>4427.7110000000002</v>
      </c>
      <c r="R102" s="101">
        <v>0</v>
      </c>
      <c r="S102" s="101">
        <v>0</v>
      </c>
    </row>
    <row r="103" spans="1:19">
      <c r="A103" s="101" t="s">
        <v>277</v>
      </c>
      <c r="B103" s="102">
        <v>62257000000</v>
      </c>
      <c r="C103" s="101">
        <v>34429.300999999999</v>
      </c>
      <c r="D103" s="101" t="s">
        <v>620</v>
      </c>
      <c r="E103" s="101">
        <v>6682.067</v>
      </c>
      <c r="F103" s="101">
        <v>18077</v>
      </c>
      <c r="G103" s="101">
        <v>2853.6109999999999</v>
      </c>
      <c r="H103" s="101">
        <v>0</v>
      </c>
      <c r="I103" s="101">
        <v>4786.9089999999997</v>
      </c>
      <c r="J103" s="101">
        <v>0</v>
      </c>
      <c r="K103" s="101">
        <v>0</v>
      </c>
      <c r="L103" s="101">
        <v>0</v>
      </c>
      <c r="M103" s="101">
        <v>0</v>
      </c>
      <c r="N103" s="101">
        <v>0</v>
      </c>
      <c r="O103" s="101">
        <v>0</v>
      </c>
      <c r="P103" s="101">
        <v>0</v>
      </c>
      <c r="Q103" s="101">
        <v>2029.7149999999999</v>
      </c>
      <c r="R103" s="101">
        <v>0</v>
      </c>
      <c r="S103" s="101">
        <v>0</v>
      </c>
    </row>
    <row r="104" spans="1:19">
      <c r="A104" s="101" t="s">
        <v>422</v>
      </c>
      <c r="B104" s="102">
        <v>63456700000</v>
      </c>
      <c r="C104" s="101">
        <v>40639.972999999998</v>
      </c>
      <c r="D104" s="101" t="s">
        <v>621</v>
      </c>
      <c r="E104" s="101">
        <v>6682.067</v>
      </c>
      <c r="F104" s="101">
        <v>18077</v>
      </c>
      <c r="G104" s="101">
        <v>2853.6109999999999</v>
      </c>
      <c r="H104" s="101">
        <v>0</v>
      </c>
      <c r="I104" s="101">
        <v>10774.085999999999</v>
      </c>
      <c r="J104" s="101">
        <v>0</v>
      </c>
      <c r="K104" s="101">
        <v>0</v>
      </c>
      <c r="L104" s="101">
        <v>0</v>
      </c>
      <c r="M104" s="101">
        <v>0</v>
      </c>
      <c r="N104" s="101">
        <v>0</v>
      </c>
      <c r="O104" s="101">
        <v>0</v>
      </c>
      <c r="P104" s="101">
        <v>0</v>
      </c>
      <c r="Q104" s="101">
        <v>2253.2089999999998</v>
      </c>
      <c r="R104" s="101">
        <v>0</v>
      </c>
      <c r="S104" s="101">
        <v>0</v>
      </c>
    </row>
    <row r="105" spans="1:19">
      <c r="A105" s="101" t="s">
        <v>423</v>
      </c>
      <c r="B105" s="102">
        <v>68011700000</v>
      </c>
      <c r="C105" s="101">
        <v>40798.012000000002</v>
      </c>
      <c r="D105" s="101" t="s">
        <v>622</v>
      </c>
      <c r="E105" s="101">
        <v>6682.067</v>
      </c>
      <c r="F105" s="101">
        <v>18077</v>
      </c>
      <c r="G105" s="101">
        <v>2853.6109999999999</v>
      </c>
      <c r="H105" s="101">
        <v>0</v>
      </c>
      <c r="I105" s="101">
        <v>11041.886</v>
      </c>
      <c r="J105" s="101">
        <v>0</v>
      </c>
      <c r="K105" s="101">
        <v>0</v>
      </c>
      <c r="L105" s="101">
        <v>0</v>
      </c>
      <c r="M105" s="101">
        <v>0</v>
      </c>
      <c r="N105" s="101">
        <v>0</v>
      </c>
      <c r="O105" s="101">
        <v>0</v>
      </c>
      <c r="P105" s="101">
        <v>0</v>
      </c>
      <c r="Q105" s="101">
        <v>2143.4490000000001</v>
      </c>
      <c r="R105" s="101">
        <v>0</v>
      </c>
      <c r="S105" s="101">
        <v>0</v>
      </c>
    </row>
    <row r="106" spans="1:19">
      <c r="A106" s="101" t="s">
        <v>424</v>
      </c>
      <c r="B106" s="102">
        <v>66442300000</v>
      </c>
      <c r="C106" s="101">
        <v>39721.993999999999</v>
      </c>
      <c r="D106" s="101" t="s">
        <v>623</v>
      </c>
      <c r="E106" s="101">
        <v>6682.067</v>
      </c>
      <c r="F106" s="101">
        <v>18077</v>
      </c>
      <c r="G106" s="101">
        <v>2853.6109999999999</v>
      </c>
      <c r="H106" s="101">
        <v>0</v>
      </c>
      <c r="I106" s="101">
        <v>9974.3580000000002</v>
      </c>
      <c r="J106" s="101">
        <v>0</v>
      </c>
      <c r="K106" s="101">
        <v>0</v>
      </c>
      <c r="L106" s="101">
        <v>0</v>
      </c>
      <c r="M106" s="101">
        <v>0</v>
      </c>
      <c r="N106" s="101">
        <v>0</v>
      </c>
      <c r="O106" s="101">
        <v>0</v>
      </c>
      <c r="P106" s="101">
        <v>0</v>
      </c>
      <c r="Q106" s="101">
        <v>2134.9580000000001</v>
      </c>
      <c r="R106" s="101">
        <v>0</v>
      </c>
      <c r="S106" s="101">
        <v>0</v>
      </c>
    </row>
    <row r="107" spans="1:19">
      <c r="A107" s="101" t="s">
        <v>425</v>
      </c>
      <c r="B107" s="102">
        <v>61882000000</v>
      </c>
      <c r="C107" s="101">
        <v>37741.089</v>
      </c>
      <c r="D107" s="101" t="s">
        <v>624</v>
      </c>
      <c r="E107" s="101">
        <v>6682.067</v>
      </c>
      <c r="F107" s="101">
        <v>18077</v>
      </c>
      <c r="G107" s="101">
        <v>2853.6109999999999</v>
      </c>
      <c r="H107" s="101">
        <v>0</v>
      </c>
      <c r="I107" s="101">
        <v>8021.5410000000002</v>
      </c>
      <c r="J107" s="101">
        <v>0</v>
      </c>
      <c r="K107" s="101">
        <v>0</v>
      </c>
      <c r="L107" s="101">
        <v>0</v>
      </c>
      <c r="M107" s="101">
        <v>0</v>
      </c>
      <c r="N107" s="101">
        <v>0</v>
      </c>
      <c r="O107" s="101">
        <v>0</v>
      </c>
      <c r="P107" s="101">
        <v>0</v>
      </c>
      <c r="Q107" s="101">
        <v>2106.8710000000001</v>
      </c>
      <c r="R107" s="101">
        <v>0</v>
      </c>
      <c r="S107" s="101">
        <v>0</v>
      </c>
    </row>
    <row r="108" spans="1:19">
      <c r="A108" s="101" t="s">
        <v>426</v>
      </c>
      <c r="B108" s="102">
        <v>62438800000</v>
      </c>
      <c r="C108" s="101">
        <v>32586.109</v>
      </c>
      <c r="D108" s="101" t="s">
        <v>625</v>
      </c>
      <c r="E108" s="101">
        <v>6682.067</v>
      </c>
      <c r="F108" s="101">
        <v>18077</v>
      </c>
      <c r="G108" s="101">
        <v>2853.6109999999999</v>
      </c>
      <c r="H108" s="101">
        <v>0</v>
      </c>
      <c r="I108" s="101">
        <v>2975.9780000000001</v>
      </c>
      <c r="J108" s="101">
        <v>0</v>
      </c>
      <c r="K108" s="101">
        <v>0</v>
      </c>
      <c r="L108" s="101">
        <v>0</v>
      </c>
      <c r="M108" s="101">
        <v>0</v>
      </c>
      <c r="N108" s="101">
        <v>0</v>
      </c>
      <c r="O108" s="101">
        <v>0</v>
      </c>
      <c r="P108" s="101">
        <v>0</v>
      </c>
      <c r="Q108" s="101">
        <v>1997.453</v>
      </c>
      <c r="R108" s="101">
        <v>0</v>
      </c>
      <c r="S108" s="101">
        <v>0</v>
      </c>
    </row>
    <row r="109" spans="1:19">
      <c r="A109" s="101" t="s">
        <v>427</v>
      </c>
      <c r="B109" s="102">
        <v>60646700000</v>
      </c>
      <c r="C109" s="101">
        <v>32040.146000000001</v>
      </c>
      <c r="D109" s="101" t="s">
        <v>626</v>
      </c>
      <c r="E109" s="101">
        <v>6682.067</v>
      </c>
      <c r="F109" s="101">
        <v>18077</v>
      </c>
      <c r="G109" s="101">
        <v>2853.6109999999999</v>
      </c>
      <c r="H109" s="101">
        <v>0</v>
      </c>
      <c r="I109" s="101">
        <v>0</v>
      </c>
      <c r="J109" s="101">
        <v>0</v>
      </c>
      <c r="K109" s="101">
        <v>0</v>
      </c>
      <c r="L109" s="101">
        <v>0</v>
      </c>
      <c r="M109" s="101">
        <v>0</v>
      </c>
      <c r="N109" s="101">
        <v>0</v>
      </c>
      <c r="O109" s="101">
        <v>0</v>
      </c>
      <c r="P109" s="101">
        <v>0</v>
      </c>
      <c r="Q109" s="101">
        <v>4427.4679999999998</v>
      </c>
      <c r="R109" s="101">
        <v>0</v>
      </c>
      <c r="S109" s="101">
        <v>0</v>
      </c>
    </row>
    <row r="110" spans="1:19">
      <c r="A110" s="101" t="s">
        <v>428</v>
      </c>
      <c r="B110" s="102">
        <v>62916200000</v>
      </c>
      <c r="C110" s="101">
        <v>32006.692999999999</v>
      </c>
      <c r="D110" s="101" t="s">
        <v>627</v>
      </c>
      <c r="E110" s="101">
        <v>6682.067</v>
      </c>
      <c r="F110" s="101">
        <v>18077</v>
      </c>
      <c r="G110" s="101">
        <v>2853.6109999999999</v>
      </c>
      <c r="H110" s="101">
        <v>0</v>
      </c>
      <c r="I110" s="101">
        <v>0</v>
      </c>
      <c r="J110" s="101">
        <v>0</v>
      </c>
      <c r="K110" s="101">
        <v>0</v>
      </c>
      <c r="L110" s="101">
        <v>0</v>
      </c>
      <c r="M110" s="101">
        <v>0</v>
      </c>
      <c r="N110" s="101">
        <v>0</v>
      </c>
      <c r="O110" s="101">
        <v>0</v>
      </c>
      <c r="P110" s="101">
        <v>0</v>
      </c>
      <c r="Q110" s="101">
        <v>4394.0150000000003</v>
      </c>
      <c r="R110" s="101">
        <v>0</v>
      </c>
      <c r="S110" s="101">
        <v>0</v>
      </c>
    </row>
    <row r="111" spans="1:19">
      <c r="A111" s="101"/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</row>
    <row r="112" spans="1:19">
      <c r="A112" s="101" t="s">
        <v>429</v>
      </c>
      <c r="B112" s="102">
        <v>749927000000</v>
      </c>
      <c r="C112" s="101"/>
      <c r="D112" s="101"/>
      <c r="E112" s="101"/>
      <c r="F112" s="101"/>
      <c r="G112" s="101"/>
      <c r="H112" s="101"/>
      <c r="I112" s="101"/>
      <c r="J112" s="101"/>
      <c r="K112" s="101"/>
      <c r="L112" s="101">
        <v>0</v>
      </c>
      <c r="M112" s="101">
        <v>0</v>
      </c>
      <c r="N112" s="101">
        <v>0</v>
      </c>
      <c r="O112" s="101">
        <v>0</v>
      </c>
      <c r="P112" s="101">
        <v>0</v>
      </c>
      <c r="Q112" s="101"/>
      <c r="R112" s="101">
        <v>0</v>
      </c>
      <c r="S112" s="101">
        <v>0</v>
      </c>
    </row>
    <row r="113" spans="1:19">
      <c r="A113" s="101" t="s">
        <v>430</v>
      </c>
      <c r="B113" s="102">
        <v>56589700000</v>
      </c>
      <c r="C113" s="101">
        <v>32006.692999999999</v>
      </c>
      <c r="D113" s="101"/>
      <c r="E113" s="101">
        <v>6682.067</v>
      </c>
      <c r="F113" s="101">
        <v>18077</v>
      </c>
      <c r="G113" s="101">
        <v>2853.6109999999999</v>
      </c>
      <c r="H113" s="101">
        <v>0</v>
      </c>
      <c r="I113" s="101">
        <v>0</v>
      </c>
      <c r="J113" s="101">
        <v>0</v>
      </c>
      <c r="K113" s="101">
        <v>0</v>
      </c>
      <c r="L113" s="101">
        <v>0</v>
      </c>
      <c r="M113" s="101">
        <v>0</v>
      </c>
      <c r="N113" s="101">
        <v>0</v>
      </c>
      <c r="O113" s="101">
        <v>0</v>
      </c>
      <c r="P113" s="101">
        <v>0</v>
      </c>
      <c r="Q113" s="101">
        <v>1997.453</v>
      </c>
      <c r="R113" s="101">
        <v>0</v>
      </c>
      <c r="S113" s="101">
        <v>0</v>
      </c>
    </row>
    <row r="114" spans="1:19">
      <c r="A114" s="101" t="s">
        <v>431</v>
      </c>
      <c r="B114" s="102">
        <v>68011700000</v>
      </c>
      <c r="C114" s="101">
        <v>40798.012000000002</v>
      </c>
      <c r="D114" s="101"/>
      <c r="E114" s="101">
        <v>6682.067</v>
      </c>
      <c r="F114" s="101">
        <v>18077</v>
      </c>
      <c r="G114" s="101">
        <v>2853.6109999999999</v>
      </c>
      <c r="H114" s="101">
        <v>0</v>
      </c>
      <c r="I114" s="101">
        <v>11041.886</v>
      </c>
      <c r="J114" s="101">
        <v>0</v>
      </c>
      <c r="K114" s="101">
        <v>0</v>
      </c>
      <c r="L114" s="101">
        <v>0</v>
      </c>
      <c r="M114" s="101">
        <v>0</v>
      </c>
      <c r="N114" s="101">
        <v>0</v>
      </c>
      <c r="O114" s="101">
        <v>0</v>
      </c>
      <c r="P114" s="101">
        <v>0</v>
      </c>
      <c r="Q114" s="101">
        <v>4438.9639999999999</v>
      </c>
      <c r="R114" s="101">
        <v>0</v>
      </c>
      <c r="S114" s="101">
        <v>0</v>
      </c>
    </row>
    <row r="115" spans="1:1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92"/>
      <c r="B116" s="101" t="s">
        <v>479</v>
      </c>
      <c r="C116" s="101" t="s">
        <v>480</v>
      </c>
      <c r="D116" s="101" t="s">
        <v>219</v>
      </c>
      <c r="E116" s="101" t="s">
        <v>220</v>
      </c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101" t="s">
        <v>481</v>
      </c>
      <c r="B117" s="101">
        <v>14125.52</v>
      </c>
      <c r="C117" s="101">
        <v>10402.870000000001</v>
      </c>
      <c r="D117" s="101">
        <v>0</v>
      </c>
      <c r="E117" s="101">
        <v>24528.38</v>
      </c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101" t="s">
        <v>482</v>
      </c>
      <c r="B118" s="101">
        <v>60.8</v>
      </c>
      <c r="C118" s="101">
        <v>44.77</v>
      </c>
      <c r="D118" s="101">
        <v>0</v>
      </c>
      <c r="E118" s="101">
        <v>105.57</v>
      </c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101" t="s">
        <v>483</v>
      </c>
      <c r="B119" s="101">
        <v>60.8</v>
      </c>
      <c r="C119" s="101">
        <v>44.77</v>
      </c>
      <c r="D119" s="101">
        <v>0</v>
      </c>
      <c r="E119" s="101">
        <v>105.57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5"/>
      <c r="B120" s="95"/>
      <c r="C120" s="95"/>
      <c r="D120" s="95"/>
      <c r="E120" s="95"/>
    </row>
    <row r="121" spans="1:19">
      <c r="A121" s="95"/>
      <c r="B121" s="95"/>
      <c r="C121" s="95"/>
      <c r="D121" s="95"/>
      <c r="E121" s="95"/>
    </row>
    <row r="122" spans="1:19">
      <c r="A122" s="95"/>
      <c r="B122" s="95"/>
      <c r="C122" s="95"/>
      <c r="D122" s="95"/>
      <c r="E122" s="95"/>
    </row>
    <row r="123" spans="1:19">
      <c r="A123" s="95"/>
      <c r="B123" s="96"/>
      <c r="C123" s="95"/>
      <c r="D123" s="96"/>
      <c r="E123" s="95"/>
      <c r="F123" s="96"/>
      <c r="G123" s="95"/>
    </row>
    <row r="124" spans="1:19">
      <c r="A124" s="95"/>
      <c r="B124" s="96"/>
      <c r="C124" s="95"/>
      <c r="D124" s="96"/>
      <c r="E124" s="95"/>
      <c r="F124" s="96"/>
      <c r="G124" s="95"/>
    </row>
    <row r="125" spans="1:19">
      <c r="A125" s="95"/>
      <c r="B125" s="96"/>
      <c r="C125" s="95"/>
      <c r="D125" s="96"/>
      <c r="E125" s="95"/>
      <c r="F125" s="96"/>
      <c r="G125" s="95"/>
    </row>
    <row r="126" spans="1:19">
      <c r="A126" s="95"/>
      <c r="B126" s="96"/>
      <c r="C126" s="95"/>
      <c r="D126" s="96"/>
      <c r="E126" s="95"/>
      <c r="F126" s="96"/>
      <c r="G126" s="95"/>
    </row>
    <row r="127" spans="1:19">
      <c r="A127" s="95"/>
      <c r="B127" s="96"/>
      <c r="C127" s="95"/>
      <c r="D127" s="96"/>
      <c r="E127" s="95"/>
      <c r="F127" s="96"/>
      <c r="G127" s="95"/>
    </row>
    <row r="128" spans="1:19">
      <c r="A128" s="95"/>
      <c r="B128" s="96"/>
      <c r="C128" s="95"/>
      <c r="D128" s="96"/>
      <c r="E128" s="95"/>
      <c r="F128" s="96"/>
      <c r="G128" s="95"/>
    </row>
    <row r="129" spans="1:7">
      <c r="A129" s="95"/>
      <c r="B129" s="96"/>
      <c r="C129" s="95"/>
      <c r="D129" s="96"/>
      <c r="E129" s="95"/>
      <c r="F129" s="96"/>
      <c r="G129" s="95"/>
    </row>
    <row r="130" spans="1:7">
      <c r="A130" s="95"/>
      <c r="B130" s="96"/>
      <c r="C130" s="95"/>
      <c r="D130" s="96"/>
      <c r="E130" s="95"/>
      <c r="F130" s="96"/>
      <c r="G130" s="95"/>
    </row>
    <row r="131" spans="1:7">
      <c r="A131" s="95"/>
      <c r="B131" s="96"/>
      <c r="C131" s="95"/>
      <c r="D131" s="96"/>
      <c r="E131" s="95"/>
      <c r="F131" s="96"/>
      <c r="G131" s="95"/>
    </row>
    <row r="132" spans="1:7">
      <c r="A132" s="95"/>
      <c r="B132" s="95"/>
      <c r="C132" s="95"/>
      <c r="D132" s="95"/>
      <c r="E132" s="95"/>
      <c r="F132" s="95"/>
      <c r="G132" s="95"/>
    </row>
    <row r="133" spans="1:7">
      <c r="A133" s="95"/>
      <c r="B133" s="96"/>
      <c r="C133" s="95"/>
      <c r="D133" s="96"/>
      <c r="E133" s="95"/>
      <c r="F133" s="96"/>
      <c r="G133" s="95"/>
    </row>
    <row r="134" spans="1:7">
      <c r="A134" s="95"/>
      <c r="B134" s="96"/>
      <c r="C134" s="95"/>
      <c r="D134" s="96"/>
      <c r="E134" s="95"/>
      <c r="F134" s="96"/>
      <c r="G134" s="95"/>
    </row>
    <row r="135" spans="1:7">
      <c r="A135" s="95"/>
      <c r="B135" s="96"/>
      <c r="C135" s="95"/>
      <c r="D135" s="96"/>
      <c r="E135" s="95"/>
      <c r="F135" s="96"/>
      <c r="G135" s="9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8"/>
  <dimension ref="A1:S135"/>
  <sheetViews>
    <sheetView workbookViewId="0"/>
  </sheetViews>
  <sheetFormatPr defaultRowHeight="10.5"/>
  <cols>
    <col min="1" max="1" width="38.5" style="90" customWidth="1"/>
    <col min="2" max="2" width="25.5" style="90" customWidth="1"/>
    <col min="3" max="3" width="33.6640625" style="90" customWidth="1"/>
    <col min="4" max="4" width="38.6640625" style="90" customWidth="1"/>
    <col min="5" max="5" width="45.6640625" style="90" customWidth="1"/>
    <col min="6" max="6" width="50" style="90" customWidth="1"/>
    <col min="7" max="7" width="43.6640625" style="90" customWidth="1"/>
    <col min="8" max="9" width="38.33203125" style="90" customWidth="1"/>
    <col min="10" max="10" width="46.1640625" style="90" customWidth="1"/>
    <col min="11" max="11" width="36.5" style="90" customWidth="1"/>
    <col min="12" max="12" width="45" style="90" customWidth="1"/>
    <col min="13" max="13" width="50.1640625" style="90" customWidth="1"/>
    <col min="14" max="15" width="44.83203125" style="90" customWidth="1"/>
    <col min="16" max="16" width="45.33203125" style="90" customWidth="1"/>
    <col min="17" max="17" width="45.1640625" style="90" customWidth="1"/>
    <col min="18" max="18" width="42.6640625" style="90" customWidth="1"/>
    <col min="19" max="19" width="48.1640625" style="90" customWidth="1"/>
    <col min="20" max="23" width="9.33203125" style="90" customWidth="1"/>
    <col min="24" max="16384" width="9.33203125" style="90"/>
  </cols>
  <sheetData>
    <row r="1" spans="1:19">
      <c r="A1" s="92"/>
      <c r="B1" s="101" t="s">
        <v>317</v>
      </c>
      <c r="C1" s="101" t="s">
        <v>318</v>
      </c>
      <c r="D1" s="101" t="s">
        <v>319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1" t="s">
        <v>320</v>
      </c>
      <c r="B2" s="101">
        <v>2321.17</v>
      </c>
      <c r="C2" s="101">
        <v>9990.27</v>
      </c>
      <c r="D2" s="101">
        <v>9990.27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1" t="s">
        <v>321</v>
      </c>
      <c r="B3" s="101">
        <v>2321.17</v>
      </c>
      <c r="C3" s="101">
        <v>9990.27</v>
      </c>
      <c r="D3" s="101">
        <v>9990.27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1" t="s">
        <v>322</v>
      </c>
      <c r="B4" s="101">
        <v>4279.2700000000004</v>
      </c>
      <c r="C4" s="101">
        <v>18417.91</v>
      </c>
      <c r="D4" s="101">
        <v>18417.91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1" t="s">
        <v>323</v>
      </c>
      <c r="B5" s="101">
        <v>4279.2700000000004</v>
      </c>
      <c r="C5" s="101">
        <v>18417.91</v>
      </c>
      <c r="D5" s="101">
        <v>18417.91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2"/>
      <c r="B7" s="101" t="s">
        <v>324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1" t="s">
        <v>325</v>
      </c>
      <c r="B8" s="101">
        <v>232.34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1" t="s">
        <v>326</v>
      </c>
      <c r="B9" s="101">
        <v>232.34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1" t="s">
        <v>327</v>
      </c>
      <c r="B10" s="101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2"/>
      <c r="B12" s="101" t="s">
        <v>328</v>
      </c>
      <c r="C12" s="101" t="s">
        <v>329</v>
      </c>
      <c r="D12" s="101" t="s">
        <v>330</v>
      </c>
      <c r="E12" s="101" t="s">
        <v>331</v>
      </c>
      <c r="F12" s="101" t="s">
        <v>332</v>
      </c>
      <c r="G12" s="101" t="s">
        <v>333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1" t="s">
        <v>72</v>
      </c>
      <c r="B13" s="101">
        <v>0</v>
      </c>
      <c r="C13" s="101">
        <v>924.83</v>
      </c>
      <c r="D13" s="101">
        <v>0</v>
      </c>
      <c r="E13" s="101">
        <v>0</v>
      </c>
      <c r="F13" s="101">
        <v>0</v>
      </c>
      <c r="G13" s="101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1" t="s">
        <v>73</v>
      </c>
      <c r="B14" s="101">
        <v>12.62</v>
      </c>
      <c r="C14" s="101">
        <v>0</v>
      </c>
      <c r="D14" s="101">
        <v>0</v>
      </c>
      <c r="E14" s="101">
        <v>0</v>
      </c>
      <c r="F14" s="101">
        <v>0</v>
      </c>
      <c r="G14" s="101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1" t="s">
        <v>81</v>
      </c>
      <c r="B15" s="101">
        <v>172.68</v>
      </c>
      <c r="C15" s="101">
        <v>0</v>
      </c>
      <c r="D15" s="101">
        <v>0</v>
      </c>
      <c r="E15" s="101">
        <v>0</v>
      </c>
      <c r="F15" s="101">
        <v>0</v>
      </c>
      <c r="G15" s="101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1" t="s">
        <v>82</v>
      </c>
      <c r="B16" s="101">
        <v>17.88</v>
      </c>
      <c r="C16" s="101">
        <v>0</v>
      </c>
      <c r="D16" s="101">
        <v>0</v>
      </c>
      <c r="E16" s="101">
        <v>0</v>
      </c>
      <c r="F16" s="101">
        <v>0</v>
      </c>
      <c r="G16" s="101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1" t="s">
        <v>83</v>
      </c>
      <c r="B17" s="101">
        <v>409.36</v>
      </c>
      <c r="C17" s="101">
        <v>563.91</v>
      </c>
      <c r="D17" s="101">
        <v>0</v>
      </c>
      <c r="E17" s="101">
        <v>0</v>
      </c>
      <c r="F17" s="101">
        <v>0</v>
      </c>
      <c r="G17" s="101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1" t="s">
        <v>84</v>
      </c>
      <c r="B18" s="101">
        <v>0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1" t="s">
        <v>85</v>
      </c>
      <c r="B19" s="101">
        <v>75.09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1" t="s">
        <v>86</v>
      </c>
      <c r="B20" s="101">
        <v>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1" t="s">
        <v>87</v>
      </c>
      <c r="B21" s="101">
        <v>0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1" t="s">
        <v>88</v>
      </c>
      <c r="B22" s="101">
        <v>0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1" t="s">
        <v>67</v>
      </c>
      <c r="B23" s="101">
        <v>0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1" t="s">
        <v>89</v>
      </c>
      <c r="B24" s="101">
        <v>0</v>
      </c>
      <c r="C24" s="101">
        <v>88.48</v>
      </c>
      <c r="D24" s="101">
        <v>0</v>
      </c>
      <c r="E24" s="101">
        <v>0</v>
      </c>
      <c r="F24" s="101">
        <v>0</v>
      </c>
      <c r="G24" s="101">
        <v>414.19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1" t="s">
        <v>90</v>
      </c>
      <c r="B25" s="101">
        <v>56.32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1" t="s">
        <v>91</v>
      </c>
      <c r="B26" s="101">
        <v>0</v>
      </c>
      <c r="C26" s="101">
        <v>0</v>
      </c>
      <c r="D26" s="101">
        <v>0</v>
      </c>
      <c r="E26" s="101">
        <v>0</v>
      </c>
      <c r="F26" s="101">
        <v>0</v>
      </c>
      <c r="G26" s="101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1"/>
      <c r="B27" s="101"/>
      <c r="C27" s="101"/>
      <c r="D27" s="101"/>
      <c r="E27" s="101"/>
      <c r="F27" s="101"/>
      <c r="G27" s="101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1" t="s">
        <v>92</v>
      </c>
      <c r="B28" s="101">
        <v>743.95</v>
      </c>
      <c r="C28" s="101">
        <v>1577.22</v>
      </c>
      <c r="D28" s="101">
        <v>0</v>
      </c>
      <c r="E28" s="101">
        <v>0</v>
      </c>
      <c r="F28" s="101">
        <v>0</v>
      </c>
      <c r="G28" s="101">
        <v>414.19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2"/>
      <c r="B30" s="101" t="s">
        <v>324</v>
      </c>
      <c r="C30" s="101" t="s">
        <v>3</v>
      </c>
      <c r="D30" s="101" t="s">
        <v>334</v>
      </c>
      <c r="E30" s="101" t="s">
        <v>335</v>
      </c>
      <c r="F30" s="101" t="s">
        <v>336</v>
      </c>
      <c r="G30" s="101" t="s">
        <v>337</v>
      </c>
      <c r="H30" s="101" t="s">
        <v>338</v>
      </c>
      <c r="I30" s="101" t="s">
        <v>339</v>
      </c>
      <c r="J30" s="101" t="s">
        <v>340</v>
      </c>
      <c r="K30"/>
      <c r="L30"/>
      <c r="M30"/>
      <c r="N30"/>
      <c r="O30"/>
      <c r="P30"/>
      <c r="Q30"/>
      <c r="R30"/>
      <c r="S30"/>
    </row>
    <row r="31" spans="1:19">
      <c r="A31" s="101" t="s">
        <v>341</v>
      </c>
      <c r="B31" s="101">
        <v>116.17</v>
      </c>
      <c r="C31" s="101" t="s">
        <v>4</v>
      </c>
      <c r="D31" s="101">
        <v>354.18</v>
      </c>
      <c r="E31" s="101">
        <v>1</v>
      </c>
      <c r="F31" s="101">
        <v>92.94</v>
      </c>
      <c r="G31" s="101">
        <v>26.02</v>
      </c>
      <c r="H31" s="101">
        <v>39.81</v>
      </c>
      <c r="I31" s="101">
        <v>1.39</v>
      </c>
      <c r="J31" s="101">
        <v>129.11949999999999</v>
      </c>
      <c r="K31"/>
      <c r="L31"/>
      <c r="M31"/>
      <c r="N31"/>
      <c r="O31"/>
      <c r="P31"/>
      <c r="Q31"/>
      <c r="R31"/>
      <c r="S31"/>
    </row>
    <row r="32" spans="1:19">
      <c r="A32" s="101" t="s">
        <v>342</v>
      </c>
      <c r="B32" s="101">
        <v>116.17</v>
      </c>
      <c r="C32" s="101" t="s">
        <v>4</v>
      </c>
      <c r="D32" s="101">
        <v>354.18</v>
      </c>
      <c r="E32" s="101">
        <v>1</v>
      </c>
      <c r="F32" s="101">
        <v>92.94</v>
      </c>
      <c r="G32" s="101">
        <v>0</v>
      </c>
      <c r="H32" s="101">
        <v>24.1</v>
      </c>
      <c r="I32" s="101">
        <v>18.59</v>
      </c>
      <c r="J32" s="101">
        <v>1597.9138</v>
      </c>
      <c r="K32"/>
      <c r="L32"/>
      <c r="M32"/>
      <c r="N32"/>
      <c r="O32"/>
      <c r="P32"/>
      <c r="Q32"/>
      <c r="R32"/>
      <c r="S32"/>
    </row>
    <row r="33" spans="1:19">
      <c r="A33" s="101" t="s">
        <v>220</v>
      </c>
      <c r="B33" s="101">
        <v>232.34</v>
      </c>
      <c r="C33" s="101"/>
      <c r="D33" s="101">
        <v>708.37</v>
      </c>
      <c r="E33" s="101"/>
      <c r="F33" s="101">
        <v>185.89</v>
      </c>
      <c r="G33" s="101">
        <v>26.02</v>
      </c>
      <c r="H33" s="101">
        <v>31.954999999999998</v>
      </c>
      <c r="I33" s="101">
        <v>2.59</v>
      </c>
      <c r="J33" s="101">
        <v>863.51660000000004</v>
      </c>
      <c r="K33"/>
      <c r="L33"/>
      <c r="M33"/>
      <c r="N33"/>
      <c r="O33"/>
      <c r="P33"/>
      <c r="Q33"/>
      <c r="R33"/>
      <c r="S33"/>
    </row>
    <row r="34" spans="1:19">
      <c r="A34" s="101" t="s">
        <v>343</v>
      </c>
      <c r="B34" s="101">
        <v>232.34</v>
      </c>
      <c r="C34" s="101"/>
      <c r="D34" s="101">
        <v>708.37</v>
      </c>
      <c r="E34" s="101"/>
      <c r="F34" s="101">
        <v>185.89</v>
      </c>
      <c r="G34" s="101">
        <v>26.02</v>
      </c>
      <c r="H34" s="101">
        <v>31.954999999999998</v>
      </c>
      <c r="I34" s="101">
        <v>2.59</v>
      </c>
      <c r="J34" s="101">
        <v>863.51660000000004</v>
      </c>
      <c r="K34"/>
      <c r="L34"/>
      <c r="M34"/>
      <c r="N34"/>
      <c r="O34"/>
      <c r="P34"/>
      <c r="Q34"/>
      <c r="R34"/>
      <c r="S34"/>
    </row>
    <row r="35" spans="1:19">
      <c r="A35" s="101" t="s">
        <v>344</v>
      </c>
      <c r="B35" s="101">
        <v>0</v>
      </c>
      <c r="C35" s="101"/>
      <c r="D35" s="101">
        <v>0</v>
      </c>
      <c r="E35" s="101"/>
      <c r="F35" s="101">
        <v>0</v>
      </c>
      <c r="G35" s="101">
        <v>0</v>
      </c>
      <c r="H35" s="101"/>
      <c r="I35" s="101"/>
      <c r="J35" s="101"/>
      <c r="K35"/>
      <c r="L35"/>
      <c r="M35"/>
      <c r="N35"/>
      <c r="O35"/>
      <c r="P35"/>
      <c r="Q35"/>
      <c r="R35"/>
      <c r="S35"/>
    </row>
    <row r="36" spans="1:19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1:19">
      <c r="A37" s="92"/>
      <c r="B37" s="101" t="s">
        <v>51</v>
      </c>
      <c r="C37" s="101" t="s">
        <v>345</v>
      </c>
      <c r="D37" s="101" t="s">
        <v>346</v>
      </c>
      <c r="E37" s="101" t="s">
        <v>347</v>
      </c>
      <c r="F37" s="101" t="s">
        <v>348</v>
      </c>
      <c r="G37" s="101" t="s">
        <v>349</v>
      </c>
      <c r="H37" s="101" t="s">
        <v>350</v>
      </c>
      <c r="I37" s="101" t="s">
        <v>351</v>
      </c>
      <c r="J37"/>
      <c r="K37"/>
      <c r="L37"/>
      <c r="M37"/>
      <c r="N37"/>
      <c r="O37"/>
      <c r="P37"/>
      <c r="Q37"/>
      <c r="R37"/>
      <c r="S37"/>
    </row>
    <row r="38" spans="1:19">
      <c r="A38" s="101" t="s">
        <v>352</v>
      </c>
      <c r="B38" s="101" t="s">
        <v>436</v>
      </c>
      <c r="C38" s="101">
        <v>0.08</v>
      </c>
      <c r="D38" s="101">
        <v>0.77200000000000002</v>
      </c>
      <c r="E38" s="101">
        <v>0.873</v>
      </c>
      <c r="F38" s="101">
        <v>23.24</v>
      </c>
      <c r="G38" s="101">
        <v>90</v>
      </c>
      <c r="H38" s="101">
        <v>90</v>
      </c>
      <c r="I38" s="101" t="s">
        <v>353</v>
      </c>
      <c r="J38"/>
      <c r="K38"/>
      <c r="L38"/>
      <c r="M38"/>
      <c r="N38"/>
      <c r="O38"/>
      <c r="P38"/>
      <c r="Q38"/>
      <c r="R38"/>
      <c r="S38"/>
    </row>
    <row r="39" spans="1:19">
      <c r="A39" s="101" t="s">
        <v>354</v>
      </c>
      <c r="B39" s="101" t="s">
        <v>436</v>
      </c>
      <c r="C39" s="101">
        <v>0.08</v>
      </c>
      <c r="D39" s="101">
        <v>0.77200000000000002</v>
      </c>
      <c r="E39" s="101">
        <v>0.873</v>
      </c>
      <c r="F39" s="101">
        <v>46.47</v>
      </c>
      <c r="G39" s="101">
        <v>180</v>
      </c>
      <c r="H39" s="101">
        <v>90</v>
      </c>
      <c r="I39" s="101" t="s">
        <v>355</v>
      </c>
      <c r="J39"/>
      <c r="K39"/>
      <c r="L39"/>
      <c r="M39"/>
      <c r="N39"/>
      <c r="O39"/>
      <c r="P39"/>
      <c r="Q39"/>
      <c r="R39"/>
      <c r="S39"/>
    </row>
    <row r="40" spans="1:19">
      <c r="A40" s="101" t="s">
        <v>356</v>
      </c>
      <c r="B40" s="101" t="s">
        <v>436</v>
      </c>
      <c r="C40" s="101">
        <v>0.08</v>
      </c>
      <c r="D40" s="101">
        <v>0.77200000000000002</v>
      </c>
      <c r="E40" s="101">
        <v>0.873</v>
      </c>
      <c r="F40" s="101">
        <v>23.24</v>
      </c>
      <c r="G40" s="101">
        <v>270</v>
      </c>
      <c r="H40" s="101">
        <v>90</v>
      </c>
      <c r="I40" s="101" t="s">
        <v>357</v>
      </c>
      <c r="J40"/>
      <c r="K40"/>
      <c r="L40"/>
      <c r="M40"/>
      <c r="N40"/>
      <c r="O40"/>
      <c r="P40"/>
      <c r="Q40"/>
      <c r="R40"/>
      <c r="S40"/>
    </row>
    <row r="41" spans="1:19">
      <c r="A41" s="101" t="s">
        <v>358</v>
      </c>
      <c r="B41" s="101" t="s">
        <v>359</v>
      </c>
      <c r="C41" s="101">
        <v>0.3</v>
      </c>
      <c r="D41" s="101">
        <v>3.12</v>
      </c>
      <c r="E41" s="101">
        <v>12.904</v>
      </c>
      <c r="F41" s="101">
        <v>116.17</v>
      </c>
      <c r="G41" s="101">
        <v>0</v>
      </c>
      <c r="H41" s="101">
        <v>180</v>
      </c>
      <c r="I41" s="101"/>
      <c r="J41"/>
      <c r="K41"/>
      <c r="L41"/>
      <c r="M41"/>
      <c r="N41"/>
      <c r="O41"/>
      <c r="P41"/>
      <c r="Q41"/>
      <c r="R41"/>
      <c r="S41"/>
    </row>
    <row r="42" spans="1:19">
      <c r="A42" s="101" t="s">
        <v>437</v>
      </c>
      <c r="B42" s="101" t="s">
        <v>438</v>
      </c>
      <c r="C42" s="101">
        <v>0.3</v>
      </c>
      <c r="D42" s="101">
        <v>0.34100000000000003</v>
      </c>
      <c r="E42" s="101">
        <v>0.36499999999999999</v>
      </c>
      <c r="F42" s="101">
        <v>116.17</v>
      </c>
      <c r="G42" s="101">
        <v>180</v>
      </c>
      <c r="H42" s="101">
        <v>0</v>
      </c>
      <c r="I42" s="101"/>
      <c r="J42"/>
      <c r="K42"/>
      <c r="L42"/>
      <c r="M42"/>
      <c r="N42"/>
      <c r="O42"/>
      <c r="P42"/>
      <c r="Q42"/>
      <c r="R42"/>
      <c r="S42"/>
    </row>
    <row r="43" spans="1:19">
      <c r="A43" s="101" t="s">
        <v>360</v>
      </c>
      <c r="B43" s="101" t="s">
        <v>436</v>
      </c>
      <c r="C43" s="101">
        <v>0.08</v>
      </c>
      <c r="D43" s="101">
        <v>0.77200000000000002</v>
      </c>
      <c r="E43" s="101">
        <v>0.873</v>
      </c>
      <c r="F43" s="101">
        <v>23.24</v>
      </c>
      <c r="G43" s="101">
        <v>90</v>
      </c>
      <c r="H43" s="101">
        <v>90</v>
      </c>
      <c r="I43" s="101" t="s">
        <v>353</v>
      </c>
      <c r="J43"/>
      <c r="K43"/>
      <c r="L43"/>
      <c r="M43"/>
      <c r="N43"/>
      <c r="O43"/>
      <c r="P43"/>
      <c r="Q43"/>
      <c r="R43"/>
      <c r="S43"/>
    </row>
    <row r="44" spans="1:19">
      <c r="A44" s="101" t="s">
        <v>361</v>
      </c>
      <c r="B44" s="101" t="s">
        <v>436</v>
      </c>
      <c r="C44" s="101">
        <v>0.08</v>
      </c>
      <c r="D44" s="101">
        <v>0.77200000000000002</v>
      </c>
      <c r="E44" s="101">
        <v>0.873</v>
      </c>
      <c r="F44" s="101">
        <v>46.47</v>
      </c>
      <c r="G44" s="101">
        <v>0</v>
      </c>
      <c r="H44" s="101">
        <v>90</v>
      </c>
      <c r="I44" s="101" t="s">
        <v>362</v>
      </c>
      <c r="J44"/>
      <c r="K44"/>
      <c r="L44"/>
      <c r="M44"/>
      <c r="N44"/>
      <c r="O44"/>
      <c r="P44"/>
      <c r="Q44"/>
      <c r="R44"/>
      <c r="S44"/>
    </row>
    <row r="45" spans="1:19">
      <c r="A45" s="101" t="s">
        <v>363</v>
      </c>
      <c r="B45" s="101" t="s">
        <v>436</v>
      </c>
      <c r="C45" s="101">
        <v>0.08</v>
      </c>
      <c r="D45" s="101">
        <v>0.77200000000000002</v>
      </c>
      <c r="E45" s="101">
        <v>0.873</v>
      </c>
      <c r="F45" s="101">
        <v>23.24</v>
      </c>
      <c r="G45" s="101">
        <v>270</v>
      </c>
      <c r="H45" s="101">
        <v>90</v>
      </c>
      <c r="I45" s="101" t="s">
        <v>357</v>
      </c>
      <c r="J45"/>
      <c r="K45"/>
      <c r="L45"/>
      <c r="M45"/>
      <c r="N45"/>
      <c r="O45"/>
      <c r="P45"/>
      <c r="Q45"/>
      <c r="R45"/>
      <c r="S45"/>
    </row>
    <row r="46" spans="1:19">
      <c r="A46" s="101" t="s">
        <v>364</v>
      </c>
      <c r="B46" s="101" t="s">
        <v>359</v>
      </c>
      <c r="C46" s="101">
        <v>0.3</v>
      </c>
      <c r="D46" s="101">
        <v>3.12</v>
      </c>
      <c r="E46" s="101">
        <v>12.904</v>
      </c>
      <c r="F46" s="101">
        <v>116.17</v>
      </c>
      <c r="G46" s="101">
        <v>0</v>
      </c>
      <c r="H46" s="101">
        <v>180</v>
      </c>
      <c r="I46" s="101"/>
      <c r="J46"/>
      <c r="K46"/>
      <c r="L46"/>
      <c r="M46"/>
      <c r="N46"/>
      <c r="O46"/>
      <c r="P46"/>
      <c r="Q46"/>
      <c r="R46"/>
      <c r="S46"/>
    </row>
    <row r="47" spans="1:19">
      <c r="A47" s="101" t="s">
        <v>439</v>
      </c>
      <c r="B47" s="101" t="s">
        <v>438</v>
      </c>
      <c r="C47" s="101">
        <v>0.3</v>
      </c>
      <c r="D47" s="101">
        <v>0.34100000000000003</v>
      </c>
      <c r="E47" s="101">
        <v>0.36499999999999999</v>
      </c>
      <c r="F47" s="101">
        <v>116.17</v>
      </c>
      <c r="G47" s="101">
        <v>180</v>
      </c>
      <c r="H47" s="101">
        <v>0</v>
      </c>
      <c r="I47" s="101"/>
      <c r="J47"/>
      <c r="K47"/>
      <c r="L47"/>
      <c r="M47"/>
      <c r="N47"/>
      <c r="O47"/>
      <c r="P47"/>
      <c r="Q47"/>
      <c r="R47"/>
      <c r="S47"/>
    </row>
    <row r="48" spans="1:19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19">
      <c r="A49" s="92"/>
      <c r="B49" s="101" t="s">
        <v>51</v>
      </c>
      <c r="C49" s="101" t="s">
        <v>365</v>
      </c>
      <c r="D49" s="101" t="s">
        <v>366</v>
      </c>
      <c r="E49" s="101" t="s">
        <v>367</v>
      </c>
      <c r="F49" s="101" t="s">
        <v>45</v>
      </c>
      <c r="G49" s="101" t="s">
        <v>368</v>
      </c>
      <c r="H49" s="101" t="s">
        <v>369</v>
      </c>
      <c r="I49" s="101" t="s">
        <v>370</v>
      </c>
      <c r="J49" s="101" t="s">
        <v>349</v>
      </c>
      <c r="K49" s="101" t="s">
        <v>351</v>
      </c>
      <c r="L49"/>
      <c r="M49"/>
      <c r="N49"/>
      <c r="O49"/>
      <c r="P49"/>
      <c r="Q49"/>
      <c r="R49"/>
      <c r="S49"/>
    </row>
    <row r="50" spans="1:19">
      <c r="A50" s="101" t="s">
        <v>371</v>
      </c>
      <c r="B50" s="101" t="s">
        <v>648</v>
      </c>
      <c r="C50" s="101">
        <v>6.51</v>
      </c>
      <c r="D50" s="101">
        <v>6.51</v>
      </c>
      <c r="E50" s="101">
        <v>3.5249999999999999</v>
      </c>
      <c r="F50" s="101">
        <v>0.40699999999999997</v>
      </c>
      <c r="G50" s="101">
        <v>0.316</v>
      </c>
      <c r="H50" s="101" t="s">
        <v>66</v>
      </c>
      <c r="I50" s="101" t="s">
        <v>352</v>
      </c>
      <c r="J50" s="101">
        <v>90</v>
      </c>
      <c r="K50" s="101" t="s">
        <v>353</v>
      </c>
      <c r="L50"/>
      <c r="M50"/>
      <c r="N50"/>
      <c r="O50"/>
      <c r="P50"/>
      <c r="Q50"/>
      <c r="R50"/>
      <c r="S50"/>
    </row>
    <row r="51" spans="1:19">
      <c r="A51" s="101" t="s">
        <v>372</v>
      </c>
      <c r="B51" s="101" t="s">
        <v>648</v>
      </c>
      <c r="C51" s="101">
        <v>13.01</v>
      </c>
      <c r="D51" s="101">
        <v>13.01</v>
      </c>
      <c r="E51" s="101">
        <v>3.5249999999999999</v>
      </c>
      <c r="F51" s="101">
        <v>0.40699999999999997</v>
      </c>
      <c r="G51" s="101">
        <v>0.316</v>
      </c>
      <c r="H51" s="101" t="s">
        <v>66</v>
      </c>
      <c r="I51" s="101" t="s">
        <v>354</v>
      </c>
      <c r="J51" s="101">
        <v>180</v>
      </c>
      <c r="K51" s="101" t="s">
        <v>355</v>
      </c>
      <c r="L51"/>
      <c r="M51"/>
      <c r="N51"/>
      <c r="O51"/>
      <c r="P51"/>
      <c r="Q51"/>
      <c r="R51"/>
      <c r="S51"/>
    </row>
    <row r="52" spans="1:19">
      <c r="A52" s="101" t="s">
        <v>373</v>
      </c>
      <c r="B52" s="101" t="s">
        <v>648</v>
      </c>
      <c r="C52" s="101">
        <v>6.51</v>
      </c>
      <c r="D52" s="101">
        <v>6.51</v>
      </c>
      <c r="E52" s="101">
        <v>3.5249999999999999</v>
      </c>
      <c r="F52" s="101">
        <v>0.40699999999999997</v>
      </c>
      <c r="G52" s="101">
        <v>0.316</v>
      </c>
      <c r="H52" s="101" t="s">
        <v>66</v>
      </c>
      <c r="I52" s="101" t="s">
        <v>356</v>
      </c>
      <c r="J52" s="101">
        <v>270</v>
      </c>
      <c r="K52" s="101" t="s">
        <v>357</v>
      </c>
      <c r="L52"/>
      <c r="M52"/>
      <c r="N52"/>
      <c r="O52"/>
      <c r="P52"/>
      <c r="Q52"/>
      <c r="R52"/>
      <c r="S52"/>
    </row>
    <row r="53" spans="1:19">
      <c r="A53" s="101" t="s">
        <v>374</v>
      </c>
      <c r="B53" s="101"/>
      <c r="C53" s="101"/>
      <c r="D53" s="101">
        <v>26.02</v>
      </c>
      <c r="E53" s="101">
        <v>3.52</v>
      </c>
      <c r="F53" s="101">
        <v>0.40699999999999997</v>
      </c>
      <c r="G53" s="101">
        <v>0.316</v>
      </c>
      <c r="H53" s="101"/>
      <c r="I53" s="101"/>
      <c r="J53" s="101"/>
      <c r="K53" s="101"/>
      <c r="L53"/>
      <c r="M53"/>
      <c r="N53"/>
      <c r="O53"/>
      <c r="P53"/>
      <c r="Q53"/>
      <c r="R53"/>
      <c r="S53"/>
    </row>
    <row r="54" spans="1:19">
      <c r="A54" s="101" t="s">
        <v>375</v>
      </c>
      <c r="B54" s="101"/>
      <c r="C54" s="101"/>
      <c r="D54" s="101">
        <v>0</v>
      </c>
      <c r="E54" s="101" t="s">
        <v>376</v>
      </c>
      <c r="F54" s="101" t="s">
        <v>376</v>
      </c>
      <c r="G54" s="101" t="s">
        <v>376</v>
      </c>
      <c r="H54" s="101"/>
      <c r="I54" s="101"/>
      <c r="J54" s="101"/>
      <c r="K54" s="101"/>
      <c r="L54"/>
      <c r="M54"/>
      <c r="N54"/>
      <c r="O54"/>
      <c r="P54"/>
      <c r="Q54"/>
      <c r="R54"/>
      <c r="S54"/>
    </row>
    <row r="55" spans="1:19">
      <c r="A55" s="101" t="s">
        <v>377</v>
      </c>
      <c r="B55" s="101"/>
      <c r="C55" s="101"/>
      <c r="D55" s="101">
        <v>26.02</v>
      </c>
      <c r="E55" s="101">
        <v>3.52</v>
      </c>
      <c r="F55" s="101">
        <v>0.40699999999999997</v>
      </c>
      <c r="G55" s="101">
        <v>0.316</v>
      </c>
      <c r="H55" s="101"/>
      <c r="I55" s="101"/>
      <c r="J55" s="101"/>
      <c r="K55" s="101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92"/>
      <c r="B57" s="101" t="s">
        <v>119</v>
      </c>
      <c r="C57" s="101" t="s">
        <v>378</v>
      </c>
      <c r="D57" s="101" t="s">
        <v>379</v>
      </c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101" t="s">
        <v>35</v>
      </c>
      <c r="B58" s="101"/>
      <c r="C58" s="101"/>
      <c r="D58" s="101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2"/>
      <c r="B60" s="101" t="s">
        <v>119</v>
      </c>
      <c r="C60" s="101" t="s">
        <v>380</v>
      </c>
      <c r="D60" s="101" t="s">
        <v>381</v>
      </c>
      <c r="E60" s="101" t="s">
        <v>382</v>
      </c>
      <c r="F60" s="101" t="s">
        <v>383</v>
      </c>
      <c r="G60" s="101" t="s">
        <v>379</v>
      </c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101" t="s">
        <v>384</v>
      </c>
      <c r="B61" s="101" t="s">
        <v>385</v>
      </c>
      <c r="C61" s="101">
        <v>33720.22</v>
      </c>
      <c r="D61" s="101">
        <v>22797.68</v>
      </c>
      <c r="E61" s="101">
        <v>10922.55</v>
      </c>
      <c r="F61" s="101">
        <v>0.68</v>
      </c>
      <c r="G61" s="101">
        <v>3.3</v>
      </c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101" t="s">
        <v>386</v>
      </c>
      <c r="B62" s="101" t="s">
        <v>385</v>
      </c>
      <c r="C62" s="101">
        <v>25170.31</v>
      </c>
      <c r="D62" s="101">
        <v>17017.22</v>
      </c>
      <c r="E62" s="101">
        <v>8153.09</v>
      </c>
      <c r="F62" s="101">
        <v>0.68</v>
      </c>
      <c r="G62" s="101">
        <v>3.3</v>
      </c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92"/>
      <c r="B64" s="101" t="s">
        <v>119</v>
      </c>
      <c r="C64" s="101" t="s">
        <v>380</v>
      </c>
      <c r="D64" s="101" t="s">
        <v>379</v>
      </c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101" t="s">
        <v>387</v>
      </c>
      <c r="B65" s="101" t="s">
        <v>388</v>
      </c>
      <c r="C65" s="101">
        <v>77707.289999999994</v>
      </c>
      <c r="D65" s="101">
        <v>0.78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 s="101" t="s">
        <v>389</v>
      </c>
      <c r="B66" s="101" t="s">
        <v>388</v>
      </c>
      <c r="C66" s="101">
        <v>80391.320000000007</v>
      </c>
      <c r="D66" s="101">
        <v>0.78</v>
      </c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2"/>
      <c r="B68" s="101" t="s">
        <v>119</v>
      </c>
      <c r="C68" s="101" t="s">
        <v>390</v>
      </c>
      <c r="D68" s="101" t="s">
        <v>391</v>
      </c>
      <c r="E68" s="101" t="s">
        <v>392</v>
      </c>
      <c r="F68" s="101" t="s">
        <v>393</v>
      </c>
      <c r="G68" s="101" t="s">
        <v>394</v>
      </c>
      <c r="H68" s="101" t="s">
        <v>395</v>
      </c>
      <c r="I68"/>
      <c r="J68"/>
      <c r="K68"/>
      <c r="L68"/>
      <c r="M68"/>
      <c r="N68"/>
      <c r="O68"/>
      <c r="P68"/>
      <c r="Q68"/>
      <c r="R68"/>
      <c r="S68"/>
    </row>
    <row r="69" spans="1:19">
      <c r="A69" s="101" t="s">
        <v>396</v>
      </c>
      <c r="B69" s="101" t="s">
        <v>397</v>
      </c>
      <c r="C69" s="101">
        <v>1</v>
      </c>
      <c r="D69" s="101">
        <v>0</v>
      </c>
      <c r="E69" s="101">
        <v>0.83</v>
      </c>
      <c r="F69" s="101">
        <v>0</v>
      </c>
      <c r="G69" s="101">
        <v>1</v>
      </c>
      <c r="H69" s="101" t="s">
        <v>398</v>
      </c>
      <c r="I69"/>
      <c r="J69"/>
      <c r="K69"/>
      <c r="L69"/>
      <c r="M69"/>
      <c r="N69"/>
      <c r="O69"/>
      <c r="P69"/>
      <c r="Q69"/>
      <c r="R69"/>
      <c r="S69"/>
    </row>
    <row r="70" spans="1:19">
      <c r="A70" s="101" t="s">
        <v>399</v>
      </c>
      <c r="B70" s="101" t="s">
        <v>397</v>
      </c>
      <c r="C70" s="101">
        <v>1</v>
      </c>
      <c r="D70" s="101">
        <v>0</v>
      </c>
      <c r="E70" s="101">
        <v>0.72</v>
      </c>
      <c r="F70" s="101">
        <v>0</v>
      </c>
      <c r="G70" s="101">
        <v>1</v>
      </c>
      <c r="H70" s="101" t="s">
        <v>398</v>
      </c>
      <c r="I70"/>
      <c r="J70"/>
      <c r="K70"/>
      <c r="L70"/>
      <c r="M70"/>
      <c r="N70"/>
      <c r="O70"/>
      <c r="P70"/>
      <c r="Q70"/>
      <c r="R70"/>
      <c r="S70"/>
    </row>
    <row r="71" spans="1:19">
      <c r="A71" s="101" t="s">
        <v>400</v>
      </c>
      <c r="B71" s="101" t="s">
        <v>401</v>
      </c>
      <c r="C71" s="101">
        <v>0.55000000000000004</v>
      </c>
      <c r="D71" s="101">
        <v>622</v>
      </c>
      <c r="E71" s="101">
        <v>1.36</v>
      </c>
      <c r="F71" s="101">
        <v>1546.93</v>
      </c>
      <c r="G71" s="101">
        <v>1</v>
      </c>
      <c r="H71" s="101" t="s">
        <v>402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101" t="s">
        <v>403</v>
      </c>
      <c r="B72" s="101" t="s">
        <v>401</v>
      </c>
      <c r="C72" s="101">
        <v>0.55000000000000004</v>
      </c>
      <c r="D72" s="101">
        <v>622</v>
      </c>
      <c r="E72" s="101">
        <v>1.01</v>
      </c>
      <c r="F72" s="101">
        <v>1154.7</v>
      </c>
      <c r="G72" s="101">
        <v>1</v>
      </c>
      <c r="H72" s="101" t="s">
        <v>402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2"/>
      <c r="B74" s="101" t="s">
        <v>119</v>
      </c>
      <c r="C74" s="101" t="s">
        <v>404</v>
      </c>
      <c r="D74" s="101" t="s">
        <v>405</v>
      </c>
      <c r="E74" s="101" t="s">
        <v>406</v>
      </c>
      <c r="F74" s="101" t="s">
        <v>407</v>
      </c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101" t="s">
        <v>408</v>
      </c>
      <c r="B75" s="101" t="s">
        <v>409</v>
      </c>
      <c r="C75" s="101" t="s">
        <v>410</v>
      </c>
      <c r="D75" s="101">
        <v>0.1</v>
      </c>
      <c r="E75" s="101">
        <v>0</v>
      </c>
      <c r="F75" s="101">
        <v>1</v>
      </c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2"/>
      <c r="B77" s="101" t="s">
        <v>119</v>
      </c>
      <c r="C77" s="101" t="s">
        <v>411</v>
      </c>
      <c r="D77" s="101" t="s">
        <v>412</v>
      </c>
      <c r="E77" s="101" t="s">
        <v>413</v>
      </c>
      <c r="F77" s="101" t="s">
        <v>414</v>
      </c>
      <c r="G77" s="101" t="s">
        <v>415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101" t="s">
        <v>416</v>
      </c>
      <c r="B78" s="101" t="s">
        <v>417</v>
      </c>
      <c r="C78" s="101">
        <v>0.2</v>
      </c>
      <c r="D78" s="101">
        <v>845000</v>
      </c>
      <c r="E78" s="101">
        <v>0.8</v>
      </c>
      <c r="F78" s="101">
        <v>3.43</v>
      </c>
      <c r="G78" s="101">
        <v>0.57999999999999996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2"/>
      <c r="B80" s="101" t="s">
        <v>442</v>
      </c>
      <c r="C80" s="101" t="s">
        <v>443</v>
      </c>
      <c r="D80" s="101" t="s">
        <v>444</v>
      </c>
      <c r="E80" s="101" t="s">
        <v>445</v>
      </c>
      <c r="F80" s="101" t="s">
        <v>446</v>
      </c>
      <c r="G80" s="101" t="s">
        <v>447</v>
      </c>
      <c r="H80" s="101" t="s">
        <v>448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101" t="s">
        <v>418</v>
      </c>
      <c r="B81" s="101">
        <v>26734.3069</v>
      </c>
      <c r="C81" s="101">
        <v>36.856400000000001</v>
      </c>
      <c r="D81" s="101">
        <v>41.116900000000001</v>
      </c>
      <c r="E81" s="101">
        <v>0</v>
      </c>
      <c r="F81" s="101">
        <v>2.9999999999999997E-4</v>
      </c>
      <c r="G81" s="101">
        <v>26984.009300000002</v>
      </c>
      <c r="H81" s="101">
        <v>10456.1836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101" t="s">
        <v>419</v>
      </c>
      <c r="B82" s="101">
        <v>23337.187300000001</v>
      </c>
      <c r="C82" s="101">
        <v>32.522399999999998</v>
      </c>
      <c r="D82" s="101">
        <v>37.029400000000003</v>
      </c>
      <c r="E82" s="101">
        <v>0</v>
      </c>
      <c r="F82" s="101">
        <v>2.9999999999999997E-4</v>
      </c>
      <c r="G82" s="101">
        <v>24304.011200000001</v>
      </c>
      <c r="H82" s="101">
        <v>9160.9043000000001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 s="101" t="s">
        <v>420</v>
      </c>
      <c r="B83" s="101">
        <v>23330.273000000001</v>
      </c>
      <c r="C83" s="101">
        <v>33.674900000000001</v>
      </c>
      <c r="D83" s="101">
        <v>40.802700000000002</v>
      </c>
      <c r="E83" s="101">
        <v>0</v>
      </c>
      <c r="F83" s="101">
        <v>2.9999999999999997E-4</v>
      </c>
      <c r="G83" s="101">
        <v>26788.649399999998</v>
      </c>
      <c r="H83" s="101">
        <v>9269.2788999999993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101" t="s">
        <v>421</v>
      </c>
      <c r="B84" s="101">
        <v>19258.1145</v>
      </c>
      <c r="C84" s="101">
        <v>29.4892</v>
      </c>
      <c r="D84" s="101">
        <v>39.1905</v>
      </c>
      <c r="E84" s="101">
        <v>0</v>
      </c>
      <c r="F84" s="101">
        <v>2.9999999999999997E-4</v>
      </c>
      <c r="G84" s="101">
        <v>25740.877100000002</v>
      </c>
      <c r="H84" s="101">
        <v>7813.1233000000002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101" t="s">
        <v>277</v>
      </c>
      <c r="B85" s="101">
        <v>17780.7356</v>
      </c>
      <c r="C85" s="101">
        <v>28.562000000000001</v>
      </c>
      <c r="D85" s="101">
        <v>40.531199999999998</v>
      </c>
      <c r="E85" s="101">
        <v>0</v>
      </c>
      <c r="F85" s="101">
        <v>2.9999999999999997E-4</v>
      </c>
      <c r="G85" s="101">
        <v>26628.6417</v>
      </c>
      <c r="H85" s="101">
        <v>7341.3541999999998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101" t="s">
        <v>422</v>
      </c>
      <c r="B86" s="101">
        <v>16576.320500000002</v>
      </c>
      <c r="C86" s="101">
        <v>27.469899999999999</v>
      </c>
      <c r="D86" s="101">
        <v>40.529400000000003</v>
      </c>
      <c r="E86" s="101">
        <v>0</v>
      </c>
      <c r="F86" s="101">
        <v>2.9999999999999997E-4</v>
      </c>
      <c r="G86" s="101">
        <v>26631.568200000002</v>
      </c>
      <c r="H86" s="101">
        <v>6924.6157000000003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101" t="s">
        <v>423</v>
      </c>
      <c r="B87" s="101">
        <v>17813.515800000001</v>
      </c>
      <c r="C87" s="101">
        <v>29.811800000000002</v>
      </c>
      <c r="D87" s="101">
        <v>44.503999999999998</v>
      </c>
      <c r="E87" s="101">
        <v>0</v>
      </c>
      <c r="F87" s="101">
        <v>2.9999999999999997E-4</v>
      </c>
      <c r="G87" s="101">
        <v>29244.5445</v>
      </c>
      <c r="H87" s="101">
        <v>7469.3197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101" t="s">
        <v>424</v>
      </c>
      <c r="B88" s="101">
        <v>17497.1149</v>
      </c>
      <c r="C88" s="101">
        <v>29.120799999999999</v>
      </c>
      <c r="D88" s="101">
        <v>43.1875</v>
      </c>
      <c r="E88" s="101">
        <v>0</v>
      </c>
      <c r="F88" s="101">
        <v>2.9999999999999997E-4</v>
      </c>
      <c r="G88" s="101">
        <v>28378.7464</v>
      </c>
      <c r="H88" s="101">
        <v>7321.2097000000003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101" t="s">
        <v>425</v>
      </c>
      <c r="B89" s="101">
        <v>16838.258900000001</v>
      </c>
      <c r="C89" s="101">
        <v>27.4679</v>
      </c>
      <c r="D89" s="101">
        <v>39.749699999999997</v>
      </c>
      <c r="E89" s="101">
        <v>0</v>
      </c>
      <c r="F89" s="101">
        <v>2.9999999999999997E-4</v>
      </c>
      <c r="G89" s="101">
        <v>26117.286899999999</v>
      </c>
      <c r="H89" s="101">
        <v>6992.35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101" t="s">
        <v>426</v>
      </c>
      <c r="B90" s="101">
        <v>18850.160400000001</v>
      </c>
      <c r="C90" s="101">
        <v>29.596599999999999</v>
      </c>
      <c r="D90" s="101">
        <v>40.744</v>
      </c>
      <c r="E90" s="101">
        <v>0</v>
      </c>
      <c r="F90" s="101">
        <v>2.9999999999999997E-4</v>
      </c>
      <c r="G90" s="101">
        <v>26765.158200000002</v>
      </c>
      <c r="H90" s="101">
        <v>7717.5868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101" t="s">
        <v>427</v>
      </c>
      <c r="B91" s="101">
        <v>21416.851299999998</v>
      </c>
      <c r="C91" s="101">
        <v>31.578299999999999</v>
      </c>
      <c r="D91" s="101">
        <v>39.622300000000003</v>
      </c>
      <c r="E91" s="101">
        <v>0</v>
      </c>
      <c r="F91" s="101">
        <v>2.9999999999999997E-4</v>
      </c>
      <c r="G91" s="101">
        <v>26017.849699999999</v>
      </c>
      <c r="H91" s="101">
        <v>8572.6473000000005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101" t="s">
        <v>428</v>
      </c>
      <c r="B92" s="101">
        <v>25813.516299999999</v>
      </c>
      <c r="C92" s="101">
        <v>36.030999999999999</v>
      </c>
      <c r="D92" s="101">
        <v>41.146299999999997</v>
      </c>
      <c r="E92" s="101">
        <v>0</v>
      </c>
      <c r="F92" s="101">
        <v>2.9999999999999997E-4</v>
      </c>
      <c r="G92" s="101">
        <v>27006.4699</v>
      </c>
      <c r="H92" s="101">
        <v>10138.483200000001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101"/>
      <c r="B93" s="101"/>
      <c r="C93" s="101"/>
      <c r="D93" s="101"/>
      <c r="E93" s="101"/>
      <c r="F93" s="101"/>
      <c r="G93" s="101"/>
      <c r="H93" s="101"/>
      <c r="I93"/>
      <c r="J93"/>
      <c r="K93"/>
      <c r="L93"/>
      <c r="M93"/>
      <c r="N93"/>
      <c r="O93"/>
      <c r="P93"/>
      <c r="Q93"/>
      <c r="R93"/>
      <c r="S93"/>
    </row>
    <row r="94" spans="1:19">
      <c r="A94" s="101" t="s">
        <v>429</v>
      </c>
      <c r="B94" s="101">
        <v>245246.3554</v>
      </c>
      <c r="C94" s="101">
        <v>372.18119999999999</v>
      </c>
      <c r="D94" s="101">
        <v>488.15390000000002</v>
      </c>
      <c r="E94" s="101">
        <v>0</v>
      </c>
      <c r="F94" s="101">
        <v>3.7000000000000002E-3</v>
      </c>
      <c r="G94" s="101">
        <v>320607.8126</v>
      </c>
      <c r="H94" s="101">
        <v>99177.056700000001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101" t="s">
        <v>430</v>
      </c>
      <c r="B95" s="101">
        <v>16576.320500000002</v>
      </c>
      <c r="C95" s="101">
        <v>27.4679</v>
      </c>
      <c r="D95" s="101">
        <v>37.029400000000003</v>
      </c>
      <c r="E95" s="101">
        <v>0</v>
      </c>
      <c r="F95" s="101">
        <v>2.9999999999999997E-4</v>
      </c>
      <c r="G95" s="101">
        <v>24304.011200000001</v>
      </c>
      <c r="H95" s="101">
        <v>6924.6157000000003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101" t="s">
        <v>431</v>
      </c>
      <c r="B96" s="101">
        <v>26734.3069</v>
      </c>
      <c r="C96" s="101">
        <v>36.856400000000001</v>
      </c>
      <c r="D96" s="101">
        <v>44.503999999999998</v>
      </c>
      <c r="E96" s="101">
        <v>0</v>
      </c>
      <c r="F96" s="101">
        <v>2.9999999999999997E-4</v>
      </c>
      <c r="G96" s="101">
        <v>29244.5445</v>
      </c>
      <c r="H96" s="101">
        <v>10456.1836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 s="92"/>
      <c r="B98" s="101" t="s">
        <v>449</v>
      </c>
      <c r="C98" s="101" t="s">
        <v>450</v>
      </c>
      <c r="D98" s="101" t="s">
        <v>451</v>
      </c>
      <c r="E98" s="101" t="s">
        <v>452</v>
      </c>
      <c r="F98" s="101" t="s">
        <v>453</v>
      </c>
      <c r="G98" s="101" t="s">
        <v>454</v>
      </c>
      <c r="H98" s="101" t="s">
        <v>455</v>
      </c>
      <c r="I98" s="101" t="s">
        <v>456</v>
      </c>
      <c r="J98" s="101" t="s">
        <v>457</v>
      </c>
      <c r="K98" s="101" t="s">
        <v>458</v>
      </c>
      <c r="L98" s="101" t="s">
        <v>459</v>
      </c>
      <c r="M98" s="101" t="s">
        <v>460</v>
      </c>
      <c r="N98" s="101" t="s">
        <v>461</v>
      </c>
      <c r="O98" s="101" t="s">
        <v>462</v>
      </c>
      <c r="P98" s="101" t="s">
        <v>463</v>
      </c>
      <c r="Q98" s="101" t="s">
        <v>464</v>
      </c>
      <c r="R98" s="101" t="s">
        <v>465</v>
      </c>
      <c r="S98" s="101" t="s">
        <v>466</v>
      </c>
    </row>
    <row r="99" spans="1:19">
      <c r="A99" s="101" t="s">
        <v>418</v>
      </c>
      <c r="B99" s="102">
        <v>62614400000</v>
      </c>
      <c r="C99" s="101">
        <v>31854.555</v>
      </c>
      <c r="D99" s="101" t="s">
        <v>628</v>
      </c>
      <c r="E99" s="101">
        <v>6682.067</v>
      </c>
      <c r="F99" s="101">
        <v>18077</v>
      </c>
      <c r="G99" s="101">
        <v>2701.6239999999998</v>
      </c>
      <c r="H99" s="101">
        <v>0</v>
      </c>
      <c r="I99" s="101">
        <v>0</v>
      </c>
      <c r="J99" s="101">
        <v>0</v>
      </c>
      <c r="K99" s="101">
        <v>0</v>
      </c>
      <c r="L99" s="101">
        <v>0</v>
      </c>
      <c r="M99" s="101">
        <v>0</v>
      </c>
      <c r="N99" s="101">
        <v>0</v>
      </c>
      <c r="O99" s="101">
        <v>0</v>
      </c>
      <c r="P99" s="101">
        <v>0</v>
      </c>
      <c r="Q99" s="101">
        <v>4393.8639999999996</v>
      </c>
      <c r="R99" s="101">
        <v>0</v>
      </c>
      <c r="S99" s="101">
        <v>0</v>
      </c>
    </row>
    <row r="100" spans="1:19">
      <c r="A100" s="101" t="s">
        <v>419</v>
      </c>
      <c r="B100" s="102">
        <v>56395600000</v>
      </c>
      <c r="C100" s="101">
        <v>31861.901000000002</v>
      </c>
      <c r="D100" s="101" t="s">
        <v>578</v>
      </c>
      <c r="E100" s="101">
        <v>6682.067</v>
      </c>
      <c r="F100" s="101">
        <v>18077</v>
      </c>
      <c r="G100" s="101">
        <v>2701.6239999999998</v>
      </c>
      <c r="H100" s="101">
        <v>0</v>
      </c>
      <c r="I100" s="101">
        <v>0</v>
      </c>
      <c r="J100" s="101">
        <v>0</v>
      </c>
      <c r="K100" s="101">
        <v>0</v>
      </c>
      <c r="L100" s="101">
        <v>0</v>
      </c>
      <c r="M100" s="101">
        <v>0</v>
      </c>
      <c r="N100" s="101">
        <v>0</v>
      </c>
      <c r="O100" s="101">
        <v>0</v>
      </c>
      <c r="P100" s="101">
        <v>0</v>
      </c>
      <c r="Q100" s="101">
        <v>4401.21</v>
      </c>
      <c r="R100" s="101">
        <v>0</v>
      </c>
      <c r="S100" s="101">
        <v>0</v>
      </c>
    </row>
    <row r="101" spans="1:19">
      <c r="A101" s="101" t="s">
        <v>420</v>
      </c>
      <c r="B101" s="102">
        <v>62161000000</v>
      </c>
      <c r="C101" s="101">
        <v>31865.191999999999</v>
      </c>
      <c r="D101" s="101" t="s">
        <v>579</v>
      </c>
      <c r="E101" s="101">
        <v>6682.067</v>
      </c>
      <c r="F101" s="101">
        <v>18077</v>
      </c>
      <c r="G101" s="101">
        <v>2701.6239999999998</v>
      </c>
      <c r="H101" s="101">
        <v>0</v>
      </c>
      <c r="I101" s="101">
        <v>0</v>
      </c>
      <c r="J101" s="101">
        <v>0</v>
      </c>
      <c r="K101" s="101">
        <v>0</v>
      </c>
      <c r="L101" s="101">
        <v>0</v>
      </c>
      <c r="M101" s="101">
        <v>0</v>
      </c>
      <c r="N101" s="101">
        <v>0</v>
      </c>
      <c r="O101" s="101">
        <v>0</v>
      </c>
      <c r="P101" s="101">
        <v>0</v>
      </c>
      <c r="Q101" s="101">
        <v>4404.5010000000002</v>
      </c>
      <c r="R101" s="101">
        <v>0</v>
      </c>
      <c r="S101" s="101">
        <v>0</v>
      </c>
    </row>
    <row r="102" spans="1:19">
      <c r="A102" s="101" t="s">
        <v>421</v>
      </c>
      <c r="B102" s="102">
        <v>59729800000</v>
      </c>
      <c r="C102" s="101">
        <v>31886.962</v>
      </c>
      <c r="D102" s="101" t="s">
        <v>629</v>
      </c>
      <c r="E102" s="101">
        <v>6682.067</v>
      </c>
      <c r="F102" s="101">
        <v>18077</v>
      </c>
      <c r="G102" s="101">
        <v>2701.6239999999998</v>
      </c>
      <c r="H102" s="101">
        <v>0</v>
      </c>
      <c r="I102" s="101">
        <v>0</v>
      </c>
      <c r="J102" s="101">
        <v>0</v>
      </c>
      <c r="K102" s="101">
        <v>0</v>
      </c>
      <c r="L102" s="101">
        <v>0</v>
      </c>
      <c r="M102" s="101">
        <v>0</v>
      </c>
      <c r="N102" s="101">
        <v>0</v>
      </c>
      <c r="O102" s="101">
        <v>0</v>
      </c>
      <c r="P102" s="101">
        <v>0</v>
      </c>
      <c r="Q102" s="101">
        <v>4426.2709999999997</v>
      </c>
      <c r="R102" s="101">
        <v>0</v>
      </c>
      <c r="S102" s="101">
        <v>0</v>
      </c>
    </row>
    <row r="103" spans="1:19">
      <c r="A103" s="101" t="s">
        <v>277</v>
      </c>
      <c r="B103" s="102">
        <v>61789800000</v>
      </c>
      <c r="C103" s="101">
        <v>33365.353999999999</v>
      </c>
      <c r="D103" s="101" t="s">
        <v>630</v>
      </c>
      <c r="E103" s="101">
        <v>6682.067</v>
      </c>
      <c r="F103" s="101">
        <v>18077</v>
      </c>
      <c r="G103" s="101">
        <v>2701.6239999999998</v>
      </c>
      <c r="H103" s="101">
        <v>0</v>
      </c>
      <c r="I103" s="101">
        <v>1397.4860000000001</v>
      </c>
      <c r="J103" s="101">
        <v>0</v>
      </c>
      <c r="K103" s="101">
        <v>0</v>
      </c>
      <c r="L103" s="101">
        <v>0</v>
      </c>
      <c r="M103" s="101">
        <v>0</v>
      </c>
      <c r="N103" s="101">
        <v>0</v>
      </c>
      <c r="O103" s="101">
        <v>0</v>
      </c>
      <c r="P103" s="101">
        <v>0</v>
      </c>
      <c r="Q103" s="101">
        <v>4507.1769999999997</v>
      </c>
      <c r="R103" s="101">
        <v>0</v>
      </c>
      <c r="S103" s="101">
        <v>0</v>
      </c>
    </row>
    <row r="104" spans="1:19">
      <c r="A104" s="101" t="s">
        <v>422</v>
      </c>
      <c r="B104" s="102">
        <v>61796500000</v>
      </c>
      <c r="C104" s="101">
        <v>39333.133999999998</v>
      </c>
      <c r="D104" s="101" t="s">
        <v>631</v>
      </c>
      <c r="E104" s="101">
        <v>6682.067</v>
      </c>
      <c r="F104" s="101">
        <v>18077</v>
      </c>
      <c r="G104" s="101">
        <v>2701.6239999999998</v>
      </c>
      <c r="H104" s="101">
        <v>0</v>
      </c>
      <c r="I104" s="101">
        <v>9764.991</v>
      </c>
      <c r="J104" s="101">
        <v>0</v>
      </c>
      <c r="K104" s="101">
        <v>0</v>
      </c>
      <c r="L104" s="101">
        <v>0</v>
      </c>
      <c r="M104" s="101">
        <v>0</v>
      </c>
      <c r="N104" s="101">
        <v>0</v>
      </c>
      <c r="O104" s="101">
        <v>0</v>
      </c>
      <c r="P104" s="101">
        <v>0</v>
      </c>
      <c r="Q104" s="101">
        <v>2107.4520000000002</v>
      </c>
      <c r="R104" s="101">
        <v>0</v>
      </c>
      <c r="S104" s="101">
        <v>0</v>
      </c>
    </row>
    <row r="105" spans="1:19">
      <c r="A105" s="101" t="s">
        <v>423</v>
      </c>
      <c r="B105" s="102">
        <v>67859800000</v>
      </c>
      <c r="C105" s="101">
        <v>43939.188999999998</v>
      </c>
      <c r="D105" s="101" t="s">
        <v>632</v>
      </c>
      <c r="E105" s="101">
        <v>6682.067</v>
      </c>
      <c r="F105" s="101">
        <v>18077</v>
      </c>
      <c r="G105" s="101">
        <v>2701.6239999999998</v>
      </c>
      <c r="H105" s="101">
        <v>0</v>
      </c>
      <c r="I105" s="101">
        <v>14286.745999999999</v>
      </c>
      <c r="J105" s="101">
        <v>0</v>
      </c>
      <c r="K105" s="101">
        <v>0</v>
      </c>
      <c r="L105" s="101">
        <v>0</v>
      </c>
      <c r="M105" s="101">
        <v>0</v>
      </c>
      <c r="N105" s="101">
        <v>0</v>
      </c>
      <c r="O105" s="101">
        <v>0</v>
      </c>
      <c r="P105" s="101">
        <v>0</v>
      </c>
      <c r="Q105" s="101">
        <v>2191.752</v>
      </c>
      <c r="R105" s="101">
        <v>0</v>
      </c>
      <c r="S105" s="101">
        <v>0</v>
      </c>
    </row>
    <row r="106" spans="1:19">
      <c r="A106" s="101" t="s">
        <v>424</v>
      </c>
      <c r="B106" s="102">
        <v>65850700000</v>
      </c>
      <c r="C106" s="101">
        <v>42299.728999999999</v>
      </c>
      <c r="D106" s="101" t="s">
        <v>633</v>
      </c>
      <c r="E106" s="101">
        <v>6682.067</v>
      </c>
      <c r="F106" s="101">
        <v>18077</v>
      </c>
      <c r="G106" s="101">
        <v>2701.6239999999998</v>
      </c>
      <c r="H106" s="101">
        <v>0</v>
      </c>
      <c r="I106" s="101">
        <v>12650.769</v>
      </c>
      <c r="J106" s="101">
        <v>0</v>
      </c>
      <c r="K106" s="101">
        <v>0</v>
      </c>
      <c r="L106" s="101">
        <v>0</v>
      </c>
      <c r="M106" s="101">
        <v>0</v>
      </c>
      <c r="N106" s="101">
        <v>0</v>
      </c>
      <c r="O106" s="101">
        <v>0</v>
      </c>
      <c r="P106" s="101">
        <v>0</v>
      </c>
      <c r="Q106" s="101">
        <v>2188.2689999999998</v>
      </c>
      <c r="R106" s="101">
        <v>0</v>
      </c>
      <c r="S106" s="101">
        <v>0</v>
      </c>
    </row>
    <row r="107" spans="1:19">
      <c r="A107" s="101" t="s">
        <v>425</v>
      </c>
      <c r="B107" s="102">
        <v>60603200000</v>
      </c>
      <c r="C107" s="101">
        <v>34370.714</v>
      </c>
      <c r="D107" s="101" t="s">
        <v>634</v>
      </c>
      <c r="E107" s="101">
        <v>6682.067</v>
      </c>
      <c r="F107" s="101">
        <v>18077</v>
      </c>
      <c r="G107" s="101">
        <v>2701.6239999999998</v>
      </c>
      <c r="H107" s="101">
        <v>0</v>
      </c>
      <c r="I107" s="101">
        <v>4837.5829999999996</v>
      </c>
      <c r="J107" s="101">
        <v>0</v>
      </c>
      <c r="K107" s="101">
        <v>0</v>
      </c>
      <c r="L107" s="101">
        <v>0</v>
      </c>
      <c r="M107" s="101">
        <v>0</v>
      </c>
      <c r="N107" s="101">
        <v>0</v>
      </c>
      <c r="O107" s="101">
        <v>0</v>
      </c>
      <c r="P107" s="101">
        <v>0</v>
      </c>
      <c r="Q107" s="101">
        <v>2072.44</v>
      </c>
      <c r="R107" s="101">
        <v>0</v>
      </c>
      <c r="S107" s="101">
        <v>0</v>
      </c>
    </row>
    <row r="108" spans="1:19">
      <c r="A108" s="101" t="s">
        <v>426</v>
      </c>
      <c r="B108" s="102">
        <v>62106500000</v>
      </c>
      <c r="C108" s="101">
        <v>32956.156000000003</v>
      </c>
      <c r="D108" s="101" t="s">
        <v>649</v>
      </c>
      <c r="E108" s="101">
        <v>6682.067</v>
      </c>
      <c r="F108" s="101">
        <v>18077</v>
      </c>
      <c r="G108" s="101">
        <v>2701.6239999999998</v>
      </c>
      <c r="H108" s="101">
        <v>0</v>
      </c>
      <c r="I108" s="101">
        <v>2389.0189999999998</v>
      </c>
      <c r="J108" s="101">
        <v>1140</v>
      </c>
      <c r="K108" s="101">
        <v>0</v>
      </c>
      <c r="L108" s="101">
        <v>0</v>
      </c>
      <c r="M108" s="101">
        <v>0</v>
      </c>
      <c r="N108" s="101">
        <v>0</v>
      </c>
      <c r="O108" s="101">
        <v>0</v>
      </c>
      <c r="P108" s="101">
        <v>0</v>
      </c>
      <c r="Q108" s="101">
        <v>1966.4459999999999</v>
      </c>
      <c r="R108" s="101">
        <v>0</v>
      </c>
      <c r="S108" s="101">
        <v>0</v>
      </c>
    </row>
    <row r="109" spans="1:19">
      <c r="A109" s="101" t="s">
        <v>427</v>
      </c>
      <c r="B109" s="102">
        <v>60372500000</v>
      </c>
      <c r="C109" s="101">
        <v>31920.321</v>
      </c>
      <c r="D109" s="101" t="s">
        <v>635</v>
      </c>
      <c r="E109" s="101">
        <v>6682.067</v>
      </c>
      <c r="F109" s="101">
        <v>18077</v>
      </c>
      <c r="G109" s="101">
        <v>2701.6239999999998</v>
      </c>
      <c r="H109" s="101">
        <v>0</v>
      </c>
      <c r="I109" s="101">
        <v>0</v>
      </c>
      <c r="J109" s="101">
        <v>0</v>
      </c>
      <c r="K109" s="101">
        <v>0</v>
      </c>
      <c r="L109" s="101">
        <v>0</v>
      </c>
      <c r="M109" s="101">
        <v>0</v>
      </c>
      <c r="N109" s="101">
        <v>0</v>
      </c>
      <c r="O109" s="101">
        <v>0</v>
      </c>
      <c r="P109" s="101">
        <v>0</v>
      </c>
      <c r="Q109" s="101">
        <v>4459.63</v>
      </c>
      <c r="R109" s="101">
        <v>0</v>
      </c>
      <c r="S109" s="101">
        <v>0</v>
      </c>
    </row>
    <row r="110" spans="1:19">
      <c r="A110" s="101" t="s">
        <v>428</v>
      </c>
      <c r="B110" s="102">
        <v>62666500000</v>
      </c>
      <c r="C110" s="101">
        <v>31859.687000000002</v>
      </c>
      <c r="D110" s="101" t="s">
        <v>495</v>
      </c>
      <c r="E110" s="101">
        <v>6682.067</v>
      </c>
      <c r="F110" s="101">
        <v>18077</v>
      </c>
      <c r="G110" s="101">
        <v>2701.6239999999998</v>
      </c>
      <c r="H110" s="101">
        <v>0</v>
      </c>
      <c r="I110" s="101">
        <v>0</v>
      </c>
      <c r="J110" s="101">
        <v>0</v>
      </c>
      <c r="K110" s="101">
        <v>0</v>
      </c>
      <c r="L110" s="101">
        <v>0</v>
      </c>
      <c r="M110" s="101">
        <v>0</v>
      </c>
      <c r="N110" s="101">
        <v>0</v>
      </c>
      <c r="O110" s="101">
        <v>0</v>
      </c>
      <c r="P110" s="101">
        <v>0</v>
      </c>
      <c r="Q110" s="101">
        <v>4398.9960000000001</v>
      </c>
      <c r="R110" s="101">
        <v>0</v>
      </c>
      <c r="S110" s="101">
        <v>0</v>
      </c>
    </row>
    <row r="111" spans="1:19">
      <c r="A111" s="101"/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</row>
    <row r="112" spans="1:19">
      <c r="A112" s="101" t="s">
        <v>429</v>
      </c>
      <c r="B112" s="102">
        <v>743946000000</v>
      </c>
      <c r="C112" s="101"/>
      <c r="D112" s="101"/>
      <c r="E112" s="101"/>
      <c r="F112" s="101"/>
      <c r="G112" s="101"/>
      <c r="H112" s="101"/>
      <c r="I112" s="101"/>
      <c r="J112" s="101"/>
      <c r="K112" s="101"/>
      <c r="L112" s="101">
        <v>0</v>
      </c>
      <c r="M112" s="101">
        <v>0</v>
      </c>
      <c r="N112" s="101">
        <v>0</v>
      </c>
      <c r="O112" s="101">
        <v>0</v>
      </c>
      <c r="P112" s="101">
        <v>0</v>
      </c>
      <c r="Q112" s="101"/>
      <c r="R112" s="101">
        <v>0</v>
      </c>
      <c r="S112" s="101">
        <v>0</v>
      </c>
    </row>
    <row r="113" spans="1:19">
      <c r="A113" s="101" t="s">
        <v>430</v>
      </c>
      <c r="B113" s="102">
        <v>56395600000</v>
      </c>
      <c r="C113" s="101">
        <v>31854.555</v>
      </c>
      <c r="D113" s="101"/>
      <c r="E113" s="101">
        <v>6682.067</v>
      </c>
      <c r="F113" s="101">
        <v>18077</v>
      </c>
      <c r="G113" s="101">
        <v>2701.6239999999998</v>
      </c>
      <c r="H113" s="101">
        <v>0</v>
      </c>
      <c r="I113" s="101">
        <v>0</v>
      </c>
      <c r="J113" s="101">
        <v>0</v>
      </c>
      <c r="K113" s="101">
        <v>0</v>
      </c>
      <c r="L113" s="101">
        <v>0</v>
      </c>
      <c r="M113" s="101">
        <v>0</v>
      </c>
      <c r="N113" s="101">
        <v>0</v>
      </c>
      <c r="O113" s="101">
        <v>0</v>
      </c>
      <c r="P113" s="101">
        <v>0</v>
      </c>
      <c r="Q113" s="101">
        <v>1966.4459999999999</v>
      </c>
      <c r="R113" s="101">
        <v>0</v>
      </c>
      <c r="S113" s="101">
        <v>0</v>
      </c>
    </row>
    <row r="114" spans="1:19">
      <c r="A114" s="101" t="s">
        <v>431</v>
      </c>
      <c r="B114" s="102">
        <v>67859800000</v>
      </c>
      <c r="C114" s="101">
        <v>43939.188999999998</v>
      </c>
      <c r="D114" s="101"/>
      <c r="E114" s="101">
        <v>6682.067</v>
      </c>
      <c r="F114" s="101">
        <v>18077</v>
      </c>
      <c r="G114" s="101">
        <v>2701.6239999999998</v>
      </c>
      <c r="H114" s="101">
        <v>0</v>
      </c>
      <c r="I114" s="101">
        <v>14286.745999999999</v>
      </c>
      <c r="J114" s="101">
        <v>1140</v>
      </c>
      <c r="K114" s="101">
        <v>0</v>
      </c>
      <c r="L114" s="101">
        <v>0</v>
      </c>
      <c r="M114" s="101">
        <v>0</v>
      </c>
      <c r="N114" s="101">
        <v>0</v>
      </c>
      <c r="O114" s="101">
        <v>0</v>
      </c>
      <c r="P114" s="101">
        <v>0</v>
      </c>
      <c r="Q114" s="101">
        <v>4507.1769999999997</v>
      </c>
      <c r="R114" s="101">
        <v>0</v>
      </c>
      <c r="S114" s="101">
        <v>0</v>
      </c>
    </row>
    <row r="115" spans="1:1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92"/>
      <c r="B116" s="101" t="s">
        <v>479</v>
      </c>
      <c r="C116" s="101" t="s">
        <v>480</v>
      </c>
      <c r="D116" s="101" t="s">
        <v>219</v>
      </c>
      <c r="E116" s="101" t="s">
        <v>220</v>
      </c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101" t="s">
        <v>481</v>
      </c>
      <c r="B117" s="101">
        <v>10611.84</v>
      </c>
      <c r="C117" s="101">
        <v>12497.67</v>
      </c>
      <c r="D117" s="101">
        <v>0</v>
      </c>
      <c r="E117" s="101">
        <v>23109.5</v>
      </c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101" t="s">
        <v>482</v>
      </c>
      <c r="B118" s="101">
        <v>45.67</v>
      </c>
      <c r="C118" s="101">
        <v>53.79</v>
      </c>
      <c r="D118" s="101">
        <v>0</v>
      </c>
      <c r="E118" s="101">
        <v>99.46</v>
      </c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101" t="s">
        <v>483</v>
      </c>
      <c r="B119" s="101">
        <v>45.67</v>
      </c>
      <c r="C119" s="101">
        <v>53.79</v>
      </c>
      <c r="D119" s="101">
        <v>0</v>
      </c>
      <c r="E119" s="101">
        <v>99.46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5"/>
      <c r="B120" s="95"/>
      <c r="C120" s="95"/>
      <c r="D120" s="95"/>
      <c r="E120" s="95"/>
    </row>
    <row r="121" spans="1:19">
      <c r="A121" s="95"/>
      <c r="B121" s="95"/>
      <c r="C121" s="95"/>
      <c r="D121" s="95"/>
      <c r="E121" s="95"/>
    </row>
    <row r="122" spans="1:19">
      <c r="A122" s="95"/>
      <c r="B122" s="95"/>
      <c r="C122" s="95"/>
      <c r="D122" s="95"/>
      <c r="E122" s="95"/>
    </row>
    <row r="123" spans="1:19">
      <c r="A123" s="95"/>
      <c r="B123" s="96"/>
      <c r="C123" s="95"/>
      <c r="D123" s="96"/>
      <c r="E123" s="95"/>
      <c r="F123" s="96"/>
      <c r="G123" s="95"/>
    </row>
    <row r="124" spans="1:19">
      <c r="A124" s="95"/>
      <c r="B124" s="96"/>
      <c r="C124" s="95"/>
      <c r="D124" s="96"/>
      <c r="E124" s="95"/>
      <c r="F124" s="96"/>
      <c r="G124" s="95"/>
    </row>
    <row r="125" spans="1:19">
      <c r="A125" s="95"/>
      <c r="B125" s="96"/>
      <c r="C125" s="95"/>
      <c r="D125" s="96"/>
      <c r="E125" s="95"/>
      <c r="F125" s="96"/>
      <c r="G125" s="95"/>
    </row>
    <row r="126" spans="1:19">
      <c r="A126" s="95"/>
      <c r="B126" s="96"/>
      <c r="C126" s="95"/>
      <c r="D126" s="96"/>
      <c r="E126" s="95"/>
      <c r="F126" s="96"/>
      <c r="G126" s="95"/>
    </row>
    <row r="127" spans="1:19">
      <c r="A127" s="95"/>
      <c r="B127" s="96"/>
      <c r="C127" s="95"/>
      <c r="D127" s="96"/>
      <c r="E127" s="95"/>
      <c r="F127" s="96"/>
      <c r="G127" s="95"/>
    </row>
    <row r="128" spans="1:19">
      <c r="A128" s="95"/>
      <c r="B128" s="96"/>
      <c r="C128" s="95"/>
      <c r="D128" s="96"/>
      <c r="E128" s="95"/>
      <c r="F128" s="96"/>
      <c r="G128" s="95"/>
    </row>
    <row r="129" spans="1:7">
      <c r="A129" s="95"/>
      <c r="B129" s="96"/>
      <c r="C129" s="95"/>
      <c r="D129" s="96"/>
      <c r="E129" s="95"/>
      <c r="F129" s="96"/>
      <c r="G129" s="95"/>
    </row>
    <row r="130" spans="1:7">
      <c r="A130" s="95"/>
      <c r="B130" s="96"/>
      <c r="C130" s="95"/>
      <c r="D130" s="96"/>
      <c r="E130" s="95"/>
      <c r="F130" s="96"/>
      <c r="G130" s="95"/>
    </row>
    <row r="131" spans="1:7">
      <c r="A131" s="95"/>
      <c r="B131" s="96"/>
      <c r="C131" s="95"/>
      <c r="D131" s="96"/>
      <c r="E131" s="95"/>
      <c r="F131" s="96"/>
      <c r="G131" s="95"/>
    </row>
    <row r="132" spans="1:7">
      <c r="A132" s="95"/>
      <c r="B132" s="95"/>
      <c r="C132" s="95"/>
      <c r="D132" s="95"/>
      <c r="E132" s="95"/>
      <c r="F132" s="95"/>
      <c r="G132" s="95"/>
    </row>
    <row r="133" spans="1:7">
      <c r="A133" s="95"/>
      <c r="B133" s="96"/>
      <c r="C133" s="95"/>
      <c r="D133" s="96"/>
      <c r="E133" s="95"/>
      <c r="F133" s="96"/>
      <c r="G133" s="95"/>
    </row>
    <row r="134" spans="1:7">
      <c r="A134" s="95"/>
      <c r="B134" s="96"/>
      <c r="C134" s="95"/>
      <c r="D134" s="96"/>
      <c r="E134" s="95"/>
      <c r="F134" s="96"/>
      <c r="G134" s="95"/>
    </row>
    <row r="135" spans="1:7">
      <c r="A135" s="95"/>
      <c r="B135" s="96"/>
      <c r="C135" s="95"/>
      <c r="D135" s="96"/>
      <c r="E135" s="95"/>
      <c r="F135" s="96"/>
      <c r="G135" s="9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/>
  <dimension ref="A1:S135"/>
  <sheetViews>
    <sheetView workbookViewId="0"/>
  </sheetViews>
  <sheetFormatPr defaultRowHeight="10.5"/>
  <cols>
    <col min="1" max="1" width="38.5" style="90" customWidth="1"/>
    <col min="2" max="2" width="25.5" style="90" customWidth="1"/>
    <col min="3" max="3" width="33.6640625" style="90" customWidth="1"/>
    <col min="4" max="4" width="38.6640625" style="90" customWidth="1"/>
    <col min="5" max="5" width="45.6640625" style="90" customWidth="1"/>
    <col min="6" max="6" width="50" style="90" customWidth="1"/>
    <col min="7" max="7" width="43.6640625" style="90" customWidth="1"/>
    <col min="8" max="9" width="38.33203125" style="90" customWidth="1"/>
    <col min="10" max="10" width="46.1640625" style="90" customWidth="1"/>
    <col min="11" max="11" width="36.5" style="90" customWidth="1"/>
    <col min="12" max="12" width="45" style="90" customWidth="1"/>
    <col min="13" max="13" width="50.1640625" style="90" customWidth="1"/>
    <col min="14" max="15" width="44.83203125" style="90" customWidth="1"/>
    <col min="16" max="16" width="45.33203125" style="90" customWidth="1"/>
    <col min="17" max="17" width="45.1640625" style="90" customWidth="1"/>
    <col min="18" max="18" width="42.6640625" style="90" customWidth="1"/>
    <col min="19" max="19" width="48.1640625" style="90" customWidth="1"/>
    <col min="20" max="23" width="9.33203125" style="90" customWidth="1"/>
    <col min="24" max="16384" width="9.33203125" style="90"/>
  </cols>
  <sheetData>
    <row r="1" spans="1:19">
      <c r="A1" s="92"/>
      <c r="B1" s="101" t="s">
        <v>317</v>
      </c>
      <c r="C1" s="101" t="s">
        <v>318</v>
      </c>
      <c r="D1" s="101" t="s">
        <v>319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1" t="s">
        <v>320</v>
      </c>
      <c r="B2" s="101">
        <v>2937.84</v>
      </c>
      <c r="C2" s="101">
        <v>12644.39</v>
      </c>
      <c r="D2" s="101">
        <v>12644.39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1" t="s">
        <v>321</v>
      </c>
      <c r="B3" s="101">
        <v>2937.84</v>
      </c>
      <c r="C3" s="101">
        <v>12644.39</v>
      </c>
      <c r="D3" s="101">
        <v>12644.39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1" t="s">
        <v>322</v>
      </c>
      <c r="B4" s="101">
        <v>5080.72</v>
      </c>
      <c r="C4" s="101">
        <v>21867.32</v>
      </c>
      <c r="D4" s="101">
        <v>21867.32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1" t="s">
        <v>323</v>
      </c>
      <c r="B5" s="101">
        <v>5080.72</v>
      </c>
      <c r="C5" s="101">
        <v>21867.32</v>
      </c>
      <c r="D5" s="101">
        <v>21867.32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2"/>
      <c r="B7" s="101" t="s">
        <v>324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1" t="s">
        <v>325</v>
      </c>
      <c r="B8" s="101">
        <v>232.34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1" t="s">
        <v>326</v>
      </c>
      <c r="B9" s="101">
        <v>232.34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1" t="s">
        <v>327</v>
      </c>
      <c r="B10" s="101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2"/>
      <c r="B12" s="101" t="s">
        <v>328</v>
      </c>
      <c r="C12" s="101" t="s">
        <v>329</v>
      </c>
      <c r="D12" s="101" t="s">
        <v>330</v>
      </c>
      <c r="E12" s="101" t="s">
        <v>331</v>
      </c>
      <c r="F12" s="101" t="s">
        <v>332</v>
      </c>
      <c r="G12" s="101" t="s">
        <v>333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1" t="s">
        <v>72</v>
      </c>
      <c r="B13" s="101">
        <v>0</v>
      </c>
      <c r="C13" s="101">
        <v>1519.64</v>
      </c>
      <c r="D13" s="101">
        <v>0</v>
      </c>
      <c r="E13" s="101">
        <v>0</v>
      </c>
      <c r="F13" s="101">
        <v>0</v>
      </c>
      <c r="G13" s="101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1" t="s">
        <v>73</v>
      </c>
      <c r="B14" s="101">
        <v>4.62</v>
      </c>
      <c r="C14" s="101">
        <v>0</v>
      </c>
      <c r="D14" s="101">
        <v>0</v>
      </c>
      <c r="E14" s="101">
        <v>0</v>
      </c>
      <c r="F14" s="101">
        <v>0</v>
      </c>
      <c r="G14" s="101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1" t="s">
        <v>81</v>
      </c>
      <c r="B15" s="101">
        <v>172.68</v>
      </c>
      <c r="C15" s="101">
        <v>0</v>
      </c>
      <c r="D15" s="101">
        <v>0</v>
      </c>
      <c r="E15" s="101">
        <v>0</v>
      </c>
      <c r="F15" s="101">
        <v>0</v>
      </c>
      <c r="G15" s="101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1" t="s">
        <v>82</v>
      </c>
      <c r="B16" s="101">
        <v>17.77</v>
      </c>
      <c r="C16" s="101">
        <v>0</v>
      </c>
      <c r="D16" s="101">
        <v>0</v>
      </c>
      <c r="E16" s="101">
        <v>0</v>
      </c>
      <c r="F16" s="101">
        <v>0</v>
      </c>
      <c r="G16" s="101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1" t="s">
        <v>83</v>
      </c>
      <c r="B17" s="101">
        <v>409.36</v>
      </c>
      <c r="C17" s="101">
        <v>563.91</v>
      </c>
      <c r="D17" s="101">
        <v>0</v>
      </c>
      <c r="E17" s="101">
        <v>0</v>
      </c>
      <c r="F17" s="101">
        <v>0</v>
      </c>
      <c r="G17" s="101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1" t="s">
        <v>84</v>
      </c>
      <c r="B18" s="101">
        <v>0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1" t="s">
        <v>85</v>
      </c>
      <c r="B19" s="101">
        <v>95.56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1" t="s">
        <v>86</v>
      </c>
      <c r="B20" s="101">
        <v>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1" t="s">
        <v>87</v>
      </c>
      <c r="B21" s="101">
        <v>0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1" t="s">
        <v>88</v>
      </c>
      <c r="B22" s="101">
        <v>0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1" t="s">
        <v>67</v>
      </c>
      <c r="B23" s="101">
        <v>0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1" t="s">
        <v>89</v>
      </c>
      <c r="B24" s="101">
        <v>0</v>
      </c>
      <c r="C24" s="101">
        <v>99.2</v>
      </c>
      <c r="D24" s="101">
        <v>0</v>
      </c>
      <c r="E24" s="101">
        <v>0</v>
      </c>
      <c r="F24" s="101">
        <v>0</v>
      </c>
      <c r="G24" s="101">
        <v>414.19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1" t="s">
        <v>90</v>
      </c>
      <c r="B25" s="101">
        <v>55.09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1" t="s">
        <v>91</v>
      </c>
      <c r="B26" s="101">
        <v>0</v>
      </c>
      <c r="C26" s="101">
        <v>0</v>
      </c>
      <c r="D26" s="101">
        <v>0</v>
      </c>
      <c r="E26" s="101">
        <v>0</v>
      </c>
      <c r="F26" s="101">
        <v>0</v>
      </c>
      <c r="G26" s="101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1"/>
      <c r="B27" s="101"/>
      <c r="C27" s="101"/>
      <c r="D27" s="101"/>
      <c r="E27" s="101"/>
      <c r="F27" s="101"/>
      <c r="G27" s="101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1" t="s">
        <v>92</v>
      </c>
      <c r="B28" s="101">
        <v>755.08</v>
      </c>
      <c r="C28" s="101">
        <v>2182.75</v>
      </c>
      <c r="D28" s="101">
        <v>0</v>
      </c>
      <c r="E28" s="101">
        <v>0</v>
      </c>
      <c r="F28" s="101">
        <v>0</v>
      </c>
      <c r="G28" s="101">
        <v>414.19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2"/>
      <c r="B30" s="101" t="s">
        <v>324</v>
      </c>
      <c r="C30" s="101" t="s">
        <v>3</v>
      </c>
      <c r="D30" s="101" t="s">
        <v>334</v>
      </c>
      <c r="E30" s="101" t="s">
        <v>335</v>
      </c>
      <c r="F30" s="101" t="s">
        <v>336</v>
      </c>
      <c r="G30" s="101" t="s">
        <v>337</v>
      </c>
      <c r="H30" s="101" t="s">
        <v>338</v>
      </c>
      <c r="I30" s="101" t="s">
        <v>339</v>
      </c>
      <c r="J30" s="101" t="s">
        <v>340</v>
      </c>
      <c r="K30"/>
      <c r="L30"/>
      <c r="M30"/>
      <c r="N30"/>
      <c r="O30"/>
      <c r="P30"/>
      <c r="Q30"/>
      <c r="R30"/>
      <c r="S30"/>
    </row>
    <row r="31" spans="1:19">
      <c r="A31" s="101" t="s">
        <v>341</v>
      </c>
      <c r="B31" s="101">
        <v>116.17</v>
      </c>
      <c r="C31" s="101" t="s">
        <v>4</v>
      </c>
      <c r="D31" s="101">
        <v>354.18</v>
      </c>
      <c r="E31" s="101">
        <v>1</v>
      </c>
      <c r="F31" s="101">
        <v>92.94</v>
      </c>
      <c r="G31" s="101">
        <v>26.02</v>
      </c>
      <c r="H31" s="101">
        <v>39.81</v>
      </c>
      <c r="I31" s="101">
        <v>1.39</v>
      </c>
      <c r="J31" s="101">
        <v>129.11949999999999</v>
      </c>
      <c r="K31"/>
      <c r="L31"/>
      <c r="M31"/>
      <c r="N31"/>
      <c r="O31"/>
      <c r="P31"/>
      <c r="Q31"/>
      <c r="R31"/>
      <c r="S31"/>
    </row>
    <row r="32" spans="1:19">
      <c r="A32" s="101" t="s">
        <v>342</v>
      </c>
      <c r="B32" s="101">
        <v>116.17</v>
      </c>
      <c r="C32" s="101" t="s">
        <v>4</v>
      </c>
      <c r="D32" s="101">
        <v>354.18</v>
      </c>
      <c r="E32" s="101">
        <v>1</v>
      </c>
      <c r="F32" s="101">
        <v>92.94</v>
      </c>
      <c r="G32" s="101">
        <v>0</v>
      </c>
      <c r="H32" s="101">
        <v>24.1</v>
      </c>
      <c r="I32" s="101">
        <v>18.59</v>
      </c>
      <c r="J32" s="101">
        <v>1597.9138</v>
      </c>
      <c r="K32"/>
      <c r="L32"/>
      <c r="M32"/>
      <c r="N32"/>
      <c r="O32"/>
      <c r="P32"/>
      <c r="Q32"/>
      <c r="R32"/>
      <c r="S32"/>
    </row>
    <row r="33" spans="1:19">
      <c r="A33" s="101" t="s">
        <v>220</v>
      </c>
      <c r="B33" s="101">
        <v>232.34</v>
      </c>
      <c r="C33" s="101"/>
      <c r="D33" s="101">
        <v>708.37</v>
      </c>
      <c r="E33" s="101"/>
      <c r="F33" s="101">
        <v>185.89</v>
      </c>
      <c r="G33" s="101">
        <v>26.02</v>
      </c>
      <c r="H33" s="101">
        <v>31.954999999999998</v>
      </c>
      <c r="I33" s="101">
        <v>2.59</v>
      </c>
      <c r="J33" s="101">
        <v>863.51660000000004</v>
      </c>
      <c r="K33"/>
      <c r="L33"/>
      <c r="M33"/>
      <c r="N33"/>
      <c r="O33"/>
      <c r="P33"/>
      <c r="Q33"/>
      <c r="R33"/>
      <c r="S33"/>
    </row>
    <row r="34" spans="1:19">
      <c r="A34" s="101" t="s">
        <v>343</v>
      </c>
      <c r="B34" s="101">
        <v>232.34</v>
      </c>
      <c r="C34" s="101"/>
      <c r="D34" s="101">
        <v>708.37</v>
      </c>
      <c r="E34" s="101"/>
      <c r="F34" s="101">
        <v>185.89</v>
      </c>
      <c r="G34" s="101">
        <v>26.02</v>
      </c>
      <c r="H34" s="101">
        <v>31.954999999999998</v>
      </c>
      <c r="I34" s="101">
        <v>2.59</v>
      </c>
      <c r="J34" s="101">
        <v>863.51660000000004</v>
      </c>
      <c r="K34"/>
      <c r="L34"/>
      <c r="M34"/>
      <c r="N34"/>
      <c r="O34"/>
      <c r="P34"/>
      <c r="Q34"/>
      <c r="R34"/>
      <c r="S34"/>
    </row>
    <row r="35" spans="1:19">
      <c r="A35" s="101" t="s">
        <v>344</v>
      </c>
      <c r="B35" s="101">
        <v>0</v>
      </c>
      <c r="C35" s="101"/>
      <c r="D35" s="101">
        <v>0</v>
      </c>
      <c r="E35" s="101"/>
      <c r="F35" s="101">
        <v>0</v>
      </c>
      <c r="G35" s="101">
        <v>0</v>
      </c>
      <c r="H35" s="101"/>
      <c r="I35" s="101"/>
      <c r="J35" s="101"/>
      <c r="K35"/>
      <c r="L35"/>
      <c r="M35"/>
      <c r="N35"/>
      <c r="O35"/>
      <c r="P35"/>
      <c r="Q35"/>
      <c r="R35"/>
      <c r="S35"/>
    </row>
    <row r="36" spans="1:19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1:19">
      <c r="A37" s="92"/>
      <c r="B37" s="101" t="s">
        <v>51</v>
      </c>
      <c r="C37" s="101" t="s">
        <v>345</v>
      </c>
      <c r="D37" s="101" t="s">
        <v>346</v>
      </c>
      <c r="E37" s="101" t="s">
        <v>347</v>
      </c>
      <c r="F37" s="101" t="s">
        <v>348</v>
      </c>
      <c r="G37" s="101" t="s">
        <v>349</v>
      </c>
      <c r="H37" s="101" t="s">
        <v>350</v>
      </c>
      <c r="I37" s="101" t="s">
        <v>351</v>
      </c>
      <c r="J37"/>
      <c r="K37"/>
      <c r="L37"/>
      <c r="M37"/>
      <c r="N37"/>
      <c r="O37"/>
      <c r="P37"/>
      <c r="Q37"/>
      <c r="R37"/>
      <c r="S37"/>
    </row>
    <row r="38" spans="1:19">
      <c r="A38" s="101" t="s">
        <v>352</v>
      </c>
      <c r="B38" s="101" t="s">
        <v>436</v>
      </c>
      <c r="C38" s="101">
        <v>0.08</v>
      </c>
      <c r="D38" s="101">
        <v>0.71</v>
      </c>
      <c r="E38" s="101">
        <v>0.79400000000000004</v>
      </c>
      <c r="F38" s="101">
        <v>23.24</v>
      </c>
      <c r="G38" s="101">
        <v>90</v>
      </c>
      <c r="H38" s="101">
        <v>90</v>
      </c>
      <c r="I38" s="101" t="s">
        <v>353</v>
      </c>
      <c r="J38"/>
      <c r="K38"/>
      <c r="L38"/>
      <c r="M38"/>
      <c r="N38"/>
      <c r="O38"/>
      <c r="P38"/>
      <c r="Q38"/>
      <c r="R38"/>
      <c r="S38"/>
    </row>
    <row r="39" spans="1:19">
      <c r="A39" s="101" t="s">
        <v>354</v>
      </c>
      <c r="B39" s="101" t="s">
        <v>436</v>
      </c>
      <c r="C39" s="101">
        <v>0.08</v>
      </c>
      <c r="D39" s="101">
        <v>0.71</v>
      </c>
      <c r="E39" s="101">
        <v>0.79400000000000004</v>
      </c>
      <c r="F39" s="101">
        <v>46.47</v>
      </c>
      <c r="G39" s="101">
        <v>180</v>
      </c>
      <c r="H39" s="101">
        <v>90</v>
      </c>
      <c r="I39" s="101" t="s">
        <v>355</v>
      </c>
      <c r="J39"/>
      <c r="K39"/>
      <c r="L39"/>
      <c r="M39"/>
      <c r="N39"/>
      <c r="O39"/>
      <c r="P39"/>
      <c r="Q39"/>
      <c r="R39"/>
      <c r="S39"/>
    </row>
    <row r="40" spans="1:19">
      <c r="A40" s="101" t="s">
        <v>356</v>
      </c>
      <c r="B40" s="101" t="s">
        <v>436</v>
      </c>
      <c r="C40" s="101">
        <v>0.08</v>
      </c>
      <c r="D40" s="101">
        <v>0.71</v>
      </c>
      <c r="E40" s="101">
        <v>0.79400000000000004</v>
      </c>
      <c r="F40" s="101">
        <v>23.24</v>
      </c>
      <c r="G40" s="101">
        <v>270</v>
      </c>
      <c r="H40" s="101">
        <v>90</v>
      </c>
      <c r="I40" s="101" t="s">
        <v>357</v>
      </c>
      <c r="J40"/>
      <c r="K40"/>
      <c r="L40"/>
      <c r="M40"/>
      <c r="N40"/>
      <c r="O40"/>
      <c r="P40"/>
      <c r="Q40"/>
      <c r="R40"/>
      <c r="S40"/>
    </row>
    <row r="41" spans="1:19">
      <c r="A41" s="101" t="s">
        <v>358</v>
      </c>
      <c r="B41" s="101" t="s">
        <v>359</v>
      </c>
      <c r="C41" s="101">
        <v>0.3</v>
      </c>
      <c r="D41" s="101">
        <v>3.12</v>
      </c>
      <c r="E41" s="101">
        <v>12.904</v>
      </c>
      <c r="F41" s="101">
        <v>116.17</v>
      </c>
      <c r="G41" s="101">
        <v>0</v>
      </c>
      <c r="H41" s="101">
        <v>180</v>
      </c>
      <c r="I41" s="101"/>
      <c r="J41"/>
      <c r="K41"/>
      <c r="L41"/>
      <c r="M41"/>
      <c r="N41"/>
      <c r="O41"/>
      <c r="P41"/>
      <c r="Q41"/>
      <c r="R41"/>
      <c r="S41"/>
    </row>
    <row r="42" spans="1:19">
      <c r="A42" s="101" t="s">
        <v>437</v>
      </c>
      <c r="B42" s="101" t="s">
        <v>438</v>
      </c>
      <c r="C42" s="101">
        <v>0.3</v>
      </c>
      <c r="D42" s="101">
        <v>0.33500000000000002</v>
      </c>
      <c r="E42" s="101">
        <v>0.35699999999999998</v>
      </c>
      <c r="F42" s="101">
        <v>116.17</v>
      </c>
      <c r="G42" s="101">
        <v>180</v>
      </c>
      <c r="H42" s="101">
        <v>0</v>
      </c>
      <c r="I42" s="101"/>
      <c r="J42"/>
      <c r="K42"/>
      <c r="L42"/>
      <c r="M42"/>
      <c r="N42"/>
      <c r="O42"/>
      <c r="P42"/>
      <c r="Q42"/>
      <c r="R42"/>
      <c r="S42"/>
    </row>
    <row r="43" spans="1:19">
      <c r="A43" s="101" t="s">
        <v>360</v>
      </c>
      <c r="B43" s="101" t="s">
        <v>436</v>
      </c>
      <c r="C43" s="101">
        <v>0.08</v>
      </c>
      <c r="D43" s="101">
        <v>0.71</v>
      </c>
      <c r="E43" s="101">
        <v>0.79400000000000004</v>
      </c>
      <c r="F43" s="101">
        <v>23.24</v>
      </c>
      <c r="G43" s="101">
        <v>90</v>
      </c>
      <c r="H43" s="101">
        <v>90</v>
      </c>
      <c r="I43" s="101" t="s">
        <v>353</v>
      </c>
      <c r="J43"/>
      <c r="K43"/>
      <c r="L43"/>
      <c r="M43"/>
      <c r="N43"/>
      <c r="O43"/>
      <c r="P43"/>
      <c r="Q43"/>
      <c r="R43"/>
      <c r="S43"/>
    </row>
    <row r="44" spans="1:19">
      <c r="A44" s="101" t="s">
        <v>361</v>
      </c>
      <c r="B44" s="101" t="s">
        <v>436</v>
      </c>
      <c r="C44" s="101">
        <v>0.08</v>
      </c>
      <c r="D44" s="101">
        <v>0.71</v>
      </c>
      <c r="E44" s="101">
        <v>0.79400000000000004</v>
      </c>
      <c r="F44" s="101">
        <v>46.47</v>
      </c>
      <c r="G44" s="101">
        <v>0</v>
      </c>
      <c r="H44" s="101">
        <v>90</v>
      </c>
      <c r="I44" s="101" t="s">
        <v>362</v>
      </c>
      <c r="J44"/>
      <c r="K44"/>
      <c r="L44"/>
      <c r="M44"/>
      <c r="N44"/>
      <c r="O44"/>
      <c r="P44"/>
      <c r="Q44"/>
      <c r="R44"/>
      <c r="S44"/>
    </row>
    <row r="45" spans="1:19">
      <c r="A45" s="101" t="s">
        <v>363</v>
      </c>
      <c r="B45" s="101" t="s">
        <v>436</v>
      </c>
      <c r="C45" s="101">
        <v>0.08</v>
      </c>
      <c r="D45" s="101">
        <v>0.71</v>
      </c>
      <c r="E45" s="101">
        <v>0.79400000000000004</v>
      </c>
      <c r="F45" s="101">
        <v>23.24</v>
      </c>
      <c r="G45" s="101">
        <v>270</v>
      </c>
      <c r="H45" s="101">
        <v>90</v>
      </c>
      <c r="I45" s="101" t="s">
        <v>357</v>
      </c>
      <c r="J45"/>
      <c r="K45"/>
      <c r="L45"/>
      <c r="M45"/>
      <c r="N45"/>
      <c r="O45"/>
      <c r="P45"/>
      <c r="Q45"/>
      <c r="R45"/>
      <c r="S45"/>
    </row>
    <row r="46" spans="1:19">
      <c r="A46" s="101" t="s">
        <v>364</v>
      </c>
      <c r="B46" s="101" t="s">
        <v>359</v>
      </c>
      <c r="C46" s="101">
        <v>0.3</v>
      </c>
      <c r="D46" s="101">
        <v>3.12</v>
      </c>
      <c r="E46" s="101">
        <v>12.904</v>
      </c>
      <c r="F46" s="101">
        <v>116.17</v>
      </c>
      <c r="G46" s="101">
        <v>0</v>
      </c>
      <c r="H46" s="101">
        <v>180</v>
      </c>
      <c r="I46" s="101"/>
      <c r="J46"/>
      <c r="K46"/>
      <c r="L46"/>
      <c r="M46"/>
      <c r="N46"/>
      <c r="O46"/>
      <c r="P46"/>
      <c r="Q46"/>
      <c r="R46"/>
      <c r="S46"/>
    </row>
    <row r="47" spans="1:19">
      <c r="A47" s="101" t="s">
        <v>439</v>
      </c>
      <c r="B47" s="101" t="s">
        <v>438</v>
      </c>
      <c r="C47" s="101">
        <v>0.3</v>
      </c>
      <c r="D47" s="101">
        <v>0.33500000000000002</v>
      </c>
      <c r="E47" s="101">
        <v>0.35699999999999998</v>
      </c>
      <c r="F47" s="101">
        <v>116.17</v>
      </c>
      <c r="G47" s="101">
        <v>180</v>
      </c>
      <c r="H47" s="101">
        <v>0</v>
      </c>
      <c r="I47" s="101"/>
      <c r="J47"/>
      <c r="K47"/>
      <c r="L47"/>
      <c r="M47"/>
      <c r="N47"/>
      <c r="O47"/>
      <c r="P47"/>
      <c r="Q47"/>
      <c r="R47"/>
      <c r="S47"/>
    </row>
    <row r="48" spans="1:19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19">
      <c r="A49" s="92"/>
      <c r="B49" s="101" t="s">
        <v>51</v>
      </c>
      <c r="C49" s="101" t="s">
        <v>365</v>
      </c>
      <c r="D49" s="101" t="s">
        <v>366</v>
      </c>
      <c r="E49" s="101" t="s">
        <v>367</v>
      </c>
      <c r="F49" s="101" t="s">
        <v>45</v>
      </c>
      <c r="G49" s="101" t="s">
        <v>368</v>
      </c>
      <c r="H49" s="101" t="s">
        <v>369</v>
      </c>
      <c r="I49" s="101" t="s">
        <v>370</v>
      </c>
      <c r="J49" s="101" t="s">
        <v>349</v>
      </c>
      <c r="K49" s="101" t="s">
        <v>351</v>
      </c>
      <c r="L49"/>
      <c r="M49"/>
      <c r="N49"/>
      <c r="O49"/>
      <c r="P49"/>
      <c r="Q49"/>
      <c r="R49"/>
      <c r="S49"/>
    </row>
    <row r="50" spans="1:19">
      <c r="A50" s="101" t="s">
        <v>371</v>
      </c>
      <c r="B50" s="101" t="s">
        <v>648</v>
      </c>
      <c r="C50" s="101">
        <v>6.51</v>
      </c>
      <c r="D50" s="101">
        <v>6.51</v>
      </c>
      <c r="E50" s="101">
        <v>3.5249999999999999</v>
      </c>
      <c r="F50" s="101">
        <v>0.40699999999999997</v>
      </c>
      <c r="G50" s="101">
        <v>0.316</v>
      </c>
      <c r="H50" s="101" t="s">
        <v>66</v>
      </c>
      <c r="I50" s="101" t="s">
        <v>352</v>
      </c>
      <c r="J50" s="101">
        <v>90</v>
      </c>
      <c r="K50" s="101" t="s">
        <v>353</v>
      </c>
      <c r="L50"/>
      <c r="M50"/>
      <c r="N50"/>
      <c r="O50"/>
      <c r="P50"/>
      <c r="Q50"/>
      <c r="R50"/>
      <c r="S50"/>
    </row>
    <row r="51" spans="1:19">
      <c r="A51" s="101" t="s">
        <v>372</v>
      </c>
      <c r="B51" s="101" t="s">
        <v>648</v>
      </c>
      <c r="C51" s="101">
        <v>13.01</v>
      </c>
      <c r="D51" s="101">
        <v>13.01</v>
      </c>
      <c r="E51" s="101">
        <v>3.5249999999999999</v>
      </c>
      <c r="F51" s="101">
        <v>0.40699999999999997</v>
      </c>
      <c r="G51" s="101">
        <v>0.316</v>
      </c>
      <c r="H51" s="101" t="s">
        <v>66</v>
      </c>
      <c r="I51" s="101" t="s">
        <v>354</v>
      </c>
      <c r="J51" s="101">
        <v>180</v>
      </c>
      <c r="K51" s="101" t="s">
        <v>355</v>
      </c>
      <c r="L51"/>
      <c r="M51"/>
      <c r="N51"/>
      <c r="O51"/>
      <c r="P51"/>
      <c r="Q51"/>
      <c r="R51"/>
      <c r="S51"/>
    </row>
    <row r="52" spans="1:19">
      <c r="A52" s="101" t="s">
        <v>373</v>
      </c>
      <c r="B52" s="101" t="s">
        <v>648</v>
      </c>
      <c r="C52" s="101">
        <v>6.51</v>
      </c>
      <c r="D52" s="101">
        <v>6.51</v>
      </c>
      <c r="E52" s="101">
        <v>3.5249999999999999</v>
      </c>
      <c r="F52" s="101">
        <v>0.40699999999999997</v>
      </c>
      <c r="G52" s="101">
        <v>0.316</v>
      </c>
      <c r="H52" s="101" t="s">
        <v>66</v>
      </c>
      <c r="I52" s="101" t="s">
        <v>356</v>
      </c>
      <c r="J52" s="101">
        <v>270</v>
      </c>
      <c r="K52" s="101" t="s">
        <v>357</v>
      </c>
      <c r="L52"/>
      <c r="M52"/>
      <c r="N52"/>
      <c r="O52"/>
      <c r="P52"/>
      <c r="Q52"/>
      <c r="R52"/>
      <c r="S52"/>
    </row>
    <row r="53" spans="1:19">
      <c r="A53" s="101" t="s">
        <v>374</v>
      </c>
      <c r="B53" s="101"/>
      <c r="C53" s="101"/>
      <c r="D53" s="101">
        <v>26.02</v>
      </c>
      <c r="E53" s="101">
        <v>3.52</v>
      </c>
      <c r="F53" s="101">
        <v>0.40699999999999997</v>
      </c>
      <c r="G53" s="101">
        <v>0.316</v>
      </c>
      <c r="H53" s="101"/>
      <c r="I53" s="101"/>
      <c r="J53" s="101"/>
      <c r="K53" s="101"/>
      <c r="L53"/>
      <c r="M53"/>
      <c r="N53"/>
      <c r="O53"/>
      <c r="P53"/>
      <c r="Q53"/>
      <c r="R53"/>
      <c r="S53"/>
    </row>
    <row r="54" spans="1:19">
      <c r="A54" s="101" t="s">
        <v>375</v>
      </c>
      <c r="B54" s="101"/>
      <c r="C54" s="101"/>
      <c r="D54" s="101">
        <v>0</v>
      </c>
      <c r="E54" s="101" t="s">
        <v>376</v>
      </c>
      <c r="F54" s="101" t="s">
        <v>376</v>
      </c>
      <c r="G54" s="101" t="s">
        <v>376</v>
      </c>
      <c r="H54" s="101"/>
      <c r="I54" s="101"/>
      <c r="J54" s="101"/>
      <c r="K54" s="101"/>
      <c r="L54"/>
      <c r="M54"/>
      <c r="N54"/>
      <c r="O54"/>
      <c r="P54"/>
      <c r="Q54"/>
      <c r="R54"/>
      <c r="S54"/>
    </row>
    <row r="55" spans="1:19">
      <c r="A55" s="101" t="s">
        <v>377</v>
      </c>
      <c r="B55" s="101"/>
      <c r="C55" s="101"/>
      <c r="D55" s="101">
        <v>26.02</v>
      </c>
      <c r="E55" s="101">
        <v>3.52</v>
      </c>
      <c r="F55" s="101">
        <v>0.40699999999999997</v>
      </c>
      <c r="G55" s="101">
        <v>0.316</v>
      </c>
      <c r="H55" s="101"/>
      <c r="I55" s="101"/>
      <c r="J55" s="101"/>
      <c r="K55" s="101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92"/>
      <c r="B57" s="101" t="s">
        <v>119</v>
      </c>
      <c r="C57" s="101" t="s">
        <v>378</v>
      </c>
      <c r="D57" s="101" t="s">
        <v>379</v>
      </c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101" t="s">
        <v>35</v>
      </c>
      <c r="B58" s="101"/>
      <c r="C58" s="101"/>
      <c r="D58" s="101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2"/>
      <c r="B60" s="101" t="s">
        <v>119</v>
      </c>
      <c r="C60" s="101" t="s">
        <v>380</v>
      </c>
      <c r="D60" s="101" t="s">
        <v>381</v>
      </c>
      <c r="E60" s="101" t="s">
        <v>382</v>
      </c>
      <c r="F60" s="101" t="s">
        <v>383</v>
      </c>
      <c r="G60" s="101" t="s">
        <v>379</v>
      </c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101" t="s">
        <v>384</v>
      </c>
      <c r="B61" s="101" t="s">
        <v>385</v>
      </c>
      <c r="C61" s="101">
        <v>27119.64</v>
      </c>
      <c r="D61" s="101">
        <v>21653.67</v>
      </c>
      <c r="E61" s="101">
        <v>5465.97</v>
      </c>
      <c r="F61" s="101">
        <v>0.8</v>
      </c>
      <c r="G61" s="101">
        <v>3.6</v>
      </c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101" t="s">
        <v>386</v>
      </c>
      <c r="B62" s="101" t="s">
        <v>385</v>
      </c>
      <c r="C62" s="101">
        <v>22076.34</v>
      </c>
      <c r="D62" s="101">
        <v>17631.38</v>
      </c>
      <c r="E62" s="101">
        <v>4444.95</v>
      </c>
      <c r="F62" s="101">
        <v>0.8</v>
      </c>
      <c r="G62" s="101">
        <v>3.6</v>
      </c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92"/>
      <c r="B64" s="101" t="s">
        <v>119</v>
      </c>
      <c r="C64" s="101" t="s">
        <v>380</v>
      </c>
      <c r="D64" s="101" t="s">
        <v>379</v>
      </c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101" t="s">
        <v>387</v>
      </c>
      <c r="B65" s="101" t="s">
        <v>388</v>
      </c>
      <c r="C65" s="101">
        <v>100248.21</v>
      </c>
      <c r="D65" s="101">
        <v>0.78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 s="101" t="s">
        <v>389</v>
      </c>
      <c r="B66" s="101" t="s">
        <v>388</v>
      </c>
      <c r="C66" s="101">
        <v>130983.27</v>
      </c>
      <c r="D66" s="101">
        <v>0.78</v>
      </c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2"/>
      <c r="B68" s="101" t="s">
        <v>119</v>
      </c>
      <c r="C68" s="101" t="s">
        <v>390</v>
      </c>
      <c r="D68" s="101" t="s">
        <v>391</v>
      </c>
      <c r="E68" s="101" t="s">
        <v>392</v>
      </c>
      <c r="F68" s="101" t="s">
        <v>393</v>
      </c>
      <c r="G68" s="101" t="s">
        <v>394</v>
      </c>
      <c r="H68" s="101" t="s">
        <v>395</v>
      </c>
      <c r="I68"/>
      <c r="J68"/>
      <c r="K68"/>
      <c r="L68"/>
      <c r="M68"/>
      <c r="N68"/>
      <c r="O68"/>
      <c r="P68"/>
      <c r="Q68"/>
      <c r="R68"/>
      <c r="S68"/>
    </row>
    <row r="69" spans="1:19">
      <c r="A69" s="101" t="s">
        <v>396</v>
      </c>
      <c r="B69" s="101" t="s">
        <v>397</v>
      </c>
      <c r="C69" s="101">
        <v>1</v>
      </c>
      <c r="D69" s="101">
        <v>0</v>
      </c>
      <c r="E69" s="101">
        <v>0.83</v>
      </c>
      <c r="F69" s="101">
        <v>0</v>
      </c>
      <c r="G69" s="101">
        <v>1</v>
      </c>
      <c r="H69" s="101" t="s">
        <v>398</v>
      </c>
      <c r="I69"/>
      <c r="J69"/>
      <c r="K69"/>
      <c r="L69"/>
      <c r="M69"/>
      <c r="N69"/>
      <c r="O69"/>
      <c r="P69"/>
      <c r="Q69"/>
      <c r="R69"/>
      <c r="S69"/>
    </row>
    <row r="70" spans="1:19">
      <c r="A70" s="101" t="s">
        <v>399</v>
      </c>
      <c r="B70" s="101" t="s">
        <v>397</v>
      </c>
      <c r="C70" s="101">
        <v>1</v>
      </c>
      <c r="D70" s="101">
        <v>0</v>
      </c>
      <c r="E70" s="101">
        <v>0.72</v>
      </c>
      <c r="F70" s="101">
        <v>0</v>
      </c>
      <c r="G70" s="101">
        <v>1</v>
      </c>
      <c r="H70" s="101" t="s">
        <v>398</v>
      </c>
      <c r="I70"/>
      <c r="J70"/>
      <c r="K70"/>
      <c r="L70"/>
      <c r="M70"/>
      <c r="N70"/>
      <c r="O70"/>
      <c r="P70"/>
      <c r="Q70"/>
      <c r="R70"/>
      <c r="S70"/>
    </row>
    <row r="71" spans="1:19">
      <c r="A71" s="101" t="s">
        <v>400</v>
      </c>
      <c r="B71" s="101" t="s">
        <v>401</v>
      </c>
      <c r="C71" s="101">
        <v>0.55000000000000004</v>
      </c>
      <c r="D71" s="101">
        <v>622</v>
      </c>
      <c r="E71" s="101">
        <v>1.64</v>
      </c>
      <c r="F71" s="101">
        <v>1865.3</v>
      </c>
      <c r="G71" s="101">
        <v>1</v>
      </c>
      <c r="H71" s="101" t="s">
        <v>402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101" t="s">
        <v>403</v>
      </c>
      <c r="B72" s="101" t="s">
        <v>401</v>
      </c>
      <c r="C72" s="101">
        <v>0.55000000000000004</v>
      </c>
      <c r="D72" s="101">
        <v>622</v>
      </c>
      <c r="E72" s="101">
        <v>1.33</v>
      </c>
      <c r="F72" s="101">
        <v>1519.27</v>
      </c>
      <c r="G72" s="101">
        <v>1</v>
      </c>
      <c r="H72" s="101" t="s">
        <v>402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2"/>
      <c r="B74" s="101" t="s">
        <v>119</v>
      </c>
      <c r="C74" s="101" t="s">
        <v>404</v>
      </c>
      <c r="D74" s="101" t="s">
        <v>405</v>
      </c>
      <c r="E74" s="101" t="s">
        <v>406</v>
      </c>
      <c r="F74" s="101" t="s">
        <v>407</v>
      </c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101" t="s">
        <v>408</v>
      </c>
      <c r="B75" s="101" t="s">
        <v>409</v>
      </c>
      <c r="C75" s="101" t="s">
        <v>410</v>
      </c>
      <c r="D75" s="101">
        <v>0.1</v>
      </c>
      <c r="E75" s="101">
        <v>0</v>
      </c>
      <c r="F75" s="101">
        <v>1</v>
      </c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2"/>
      <c r="B77" s="101" t="s">
        <v>119</v>
      </c>
      <c r="C77" s="101" t="s">
        <v>411</v>
      </c>
      <c r="D77" s="101" t="s">
        <v>412</v>
      </c>
      <c r="E77" s="101" t="s">
        <v>413</v>
      </c>
      <c r="F77" s="101" t="s">
        <v>414</v>
      </c>
      <c r="G77" s="101" t="s">
        <v>415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101" t="s">
        <v>416</v>
      </c>
      <c r="B78" s="101" t="s">
        <v>417</v>
      </c>
      <c r="C78" s="101">
        <v>0.2</v>
      </c>
      <c r="D78" s="101">
        <v>845000</v>
      </c>
      <c r="E78" s="101">
        <v>0.8</v>
      </c>
      <c r="F78" s="101">
        <v>3.43</v>
      </c>
      <c r="G78" s="101">
        <v>0.57999999999999996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2"/>
      <c r="B80" s="101" t="s">
        <v>442</v>
      </c>
      <c r="C80" s="101" t="s">
        <v>443</v>
      </c>
      <c r="D80" s="101" t="s">
        <v>444</v>
      </c>
      <c r="E80" s="101" t="s">
        <v>445</v>
      </c>
      <c r="F80" s="101" t="s">
        <v>446</v>
      </c>
      <c r="G80" s="101" t="s">
        <v>447</v>
      </c>
      <c r="H80" s="101" t="s">
        <v>448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101" t="s">
        <v>418</v>
      </c>
      <c r="B81" s="101">
        <v>30647.070800000001</v>
      </c>
      <c r="C81" s="101">
        <v>32.202300000000001</v>
      </c>
      <c r="D81" s="101">
        <v>91.766599999999997</v>
      </c>
      <c r="E81" s="101">
        <v>0</v>
      </c>
      <c r="F81" s="101">
        <v>2.9999999999999997E-4</v>
      </c>
      <c r="G81" s="101">
        <v>18399.677800000001</v>
      </c>
      <c r="H81" s="101">
        <v>11281.319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101" t="s">
        <v>419</v>
      </c>
      <c r="B82" s="101">
        <v>26978.249</v>
      </c>
      <c r="C82" s="101">
        <v>28.423999999999999</v>
      </c>
      <c r="D82" s="101">
        <v>82.384900000000002</v>
      </c>
      <c r="E82" s="101">
        <v>0</v>
      </c>
      <c r="F82" s="101">
        <v>2.9999999999999997E-4</v>
      </c>
      <c r="G82" s="101">
        <v>16519.160899999999</v>
      </c>
      <c r="H82" s="101">
        <v>9942.6075000000001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 s="101" t="s">
        <v>420</v>
      </c>
      <c r="B83" s="101">
        <v>25758.7844</v>
      </c>
      <c r="C83" s="101">
        <v>27.709800000000001</v>
      </c>
      <c r="D83" s="101">
        <v>90.599599999999995</v>
      </c>
      <c r="E83" s="101">
        <v>0</v>
      </c>
      <c r="F83" s="101">
        <v>2.9999999999999997E-4</v>
      </c>
      <c r="G83" s="101">
        <v>18170.334200000001</v>
      </c>
      <c r="H83" s="101">
        <v>9580.9989999999998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101" t="s">
        <v>421</v>
      </c>
      <c r="B84" s="101">
        <v>20294.093799999999</v>
      </c>
      <c r="C84" s="101">
        <v>22.562200000000001</v>
      </c>
      <c r="D84" s="101">
        <v>86.671999999999997</v>
      </c>
      <c r="E84" s="101">
        <v>0</v>
      </c>
      <c r="F84" s="101">
        <v>2.9999999999999997E-4</v>
      </c>
      <c r="G84" s="101">
        <v>17387.130700000002</v>
      </c>
      <c r="H84" s="101">
        <v>7660.8921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101" t="s">
        <v>277</v>
      </c>
      <c r="B85" s="101">
        <v>16535.123500000002</v>
      </c>
      <c r="C85" s="101">
        <v>19.2483</v>
      </c>
      <c r="D85" s="101">
        <v>88.718999999999994</v>
      </c>
      <c r="E85" s="101">
        <v>0</v>
      </c>
      <c r="F85" s="101">
        <v>2.9999999999999997E-4</v>
      </c>
      <c r="G85" s="101">
        <v>17802.147199999999</v>
      </c>
      <c r="H85" s="101">
        <v>6375.0459000000001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101" t="s">
        <v>422</v>
      </c>
      <c r="B86" s="101">
        <v>15339.1543</v>
      </c>
      <c r="C86" s="101">
        <v>18.110800000000001</v>
      </c>
      <c r="D86" s="101">
        <v>87.630399999999995</v>
      </c>
      <c r="E86" s="101">
        <v>0</v>
      </c>
      <c r="F86" s="101">
        <v>2.9999999999999997E-4</v>
      </c>
      <c r="G86" s="101">
        <v>17584.748100000001</v>
      </c>
      <c r="H86" s="101">
        <v>5953.1386000000002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101" t="s">
        <v>423</v>
      </c>
      <c r="B87" s="101">
        <v>15870.600899999999</v>
      </c>
      <c r="C87" s="101">
        <v>18.811199999999999</v>
      </c>
      <c r="D87" s="101">
        <v>92.193200000000004</v>
      </c>
      <c r="E87" s="101">
        <v>0</v>
      </c>
      <c r="F87" s="101">
        <v>2.9999999999999997E-4</v>
      </c>
      <c r="G87" s="101">
        <v>18500.6397</v>
      </c>
      <c r="H87" s="101">
        <v>6170.6233000000002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101" t="s">
        <v>424</v>
      </c>
      <c r="B88" s="101">
        <v>15936.8411</v>
      </c>
      <c r="C88" s="101">
        <v>18.779900000000001</v>
      </c>
      <c r="D88" s="101">
        <v>90.278800000000004</v>
      </c>
      <c r="E88" s="101">
        <v>0</v>
      </c>
      <c r="F88" s="101">
        <v>2.9999999999999997E-4</v>
      </c>
      <c r="G88" s="101">
        <v>18116.051299999999</v>
      </c>
      <c r="H88" s="101">
        <v>6179.4657999999999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101" t="s">
        <v>425</v>
      </c>
      <c r="B89" s="101">
        <v>16866.7713</v>
      </c>
      <c r="C89" s="101">
        <v>19.450099999999999</v>
      </c>
      <c r="D89" s="101">
        <v>86.642600000000002</v>
      </c>
      <c r="E89" s="101">
        <v>0</v>
      </c>
      <c r="F89" s="101">
        <v>2.9999999999999997E-4</v>
      </c>
      <c r="G89" s="101">
        <v>17384.759099999999</v>
      </c>
      <c r="H89" s="101">
        <v>6474.5492999999997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101" t="s">
        <v>426</v>
      </c>
      <c r="B90" s="101">
        <v>21681.553500000002</v>
      </c>
      <c r="C90" s="101">
        <v>24.014199999999999</v>
      </c>
      <c r="D90" s="101">
        <v>90.703599999999994</v>
      </c>
      <c r="E90" s="101">
        <v>0</v>
      </c>
      <c r="F90" s="101">
        <v>2.9999999999999997E-4</v>
      </c>
      <c r="G90" s="101">
        <v>18195.448499999999</v>
      </c>
      <c r="H90" s="101">
        <v>8170.7183000000005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101" t="s">
        <v>427</v>
      </c>
      <c r="B91" s="101">
        <v>26391.643899999999</v>
      </c>
      <c r="C91" s="101">
        <v>28.189599999999999</v>
      </c>
      <c r="D91" s="101">
        <v>88.620099999999994</v>
      </c>
      <c r="E91" s="101">
        <v>0</v>
      </c>
      <c r="F91" s="101">
        <v>2.9999999999999997E-4</v>
      </c>
      <c r="G91" s="101">
        <v>17772.113000000001</v>
      </c>
      <c r="H91" s="101">
        <v>9785.4590000000007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101" t="s">
        <v>428</v>
      </c>
      <c r="B92" s="101">
        <v>29266.5157</v>
      </c>
      <c r="C92" s="101">
        <v>30.9633</v>
      </c>
      <c r="D92" s="101">
        <v>92.059100000000001</v>
      </c>
      <c r="E92" s="101">
        <v>0</v>
      </c>
      <c r="F92" s="101">
        <v>2.9999999999999997E-4</v>
      </c>
      <c r="G92" s="101">
        <v>18459.864799999999</v>
      </c>
      <c r="H92" s="101">
        <v>10805.689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101"/>
      <c r="B93" s="101"/>
      <c r="C93" s="101"/>
      <c r="D93" s="101"/>
      <c r="E93" s="101"/>
      <c r="F93" s="101"/>
      <c r="G93" s="101"/>
      <c r="H93" s="101"/>
      <c r="I93"/>
      <c r="J93"/>
      <c r="K93"/>
      <c r="L93"/>
      <c r="M93"/>
      <c r="N93"/>
      <c r="O93"/>
      <c r="P93"/>
      <c r="Q93"/>
      <c r="R93"/>
      <c r="S93"/>
    </row>
    <row r="94" spans="1:19">
      <c r="A94" s="101" t="s">
        <v>429</v>
      </c>
      <c r="B94" s="101">
        <v>261566.40229999999</v>
      </c>
      <c r="C94" s="101">
        <v>288.46570000000003</v>
      </c>
      <c r="D94" s="101">
        <v>1068.2699</v>
      </c>
      <c r="E94" s="101">
        <v>0</v>
      </c>
      <c r="F94" s="101">
        <v>3.8999999999999998E-3</v>
      </c>
      <c r="G94" s="101">
        <v>214292.07550000001</v>
      </c>
      <c r="H94" s="101">
        <v>98380.506800000003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101" t="s">
        <v>430</v>
      </c>
      <c r="B95" s="101">
        <v>15339.1543</v>
      </c>
      <c r="C95" s="101">
        <v>18.110800000000001</v>
      </c>
      <c r="D95" s="101">
        <v>82.384900000000002</v>
      </c>
      <c r="E95" s="101">
        <v>0</v>
      </c>
      <c r="F95" s="101">
        <v>2.9999999999999997E-4</v>
      </c>
      <c r="G95" s="101">
        <v>16519.160899999999</v>
      </c>
      <c r="H95" s="101">
        <v>5953.1386000000002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101" t="s">
        <v>431</v>
      </c>
      <c r="B96" s="101">
        <v>30647.070800000001</v>
      </c>
      <c r="C96" s="101">
        <v>32.202300000000001</v>
      </c>
      <c r="D96" s="101">
        <v>92.193200000000004</v>
      </c>
      <c r="E96" s="101">
        <v>0</v>
      </c>
      <c r="F96" s="101">
        <v>2.9999999999999997E-4</v>
      </c>
      <c r="G96" s="101">
        <v>18500.6397</v>
      </c>
      <c r="H96" s="101">
        <v>11281.319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 s="92"/>
      <c r="B98" s="101" t="s">
        <v>449</v>
      </c>
      <c r="C98" s="101" t="s">
        <v>450</v>
      </c>
      <c r="D98" s="101" t="s">
        <v>451</v>
      </c>
      <c r="E98" s="101" t="s">
        <v>452</v>
      </c>
      <c r="F98" s="101" t="s">
        <v>453</v>
      </c>
      <c r="G98" s="101" t="s">
        <v>454</v>
      </c>
      <c r="H98" s="101" t="s">
        <v>455</v>
      </c>
      <c r="I98" s="101" t="s">
        <v>456</v>
      </c>
      <c r="J98" s="101" t="s">
        <v>457</v>
      </c>
      <c r="K98" s="101" t="s">
        <v>458</v>
      </c>
      <c r="L98" s="101" t="s">
        <v>459</v>
      </c>
      <c r="M98" s="101" t="s">
        <v>460</v>
      </c>
      <c r="N98" s="101" t="s">
        <v>461</v>
      </c>
      <c r="O98" s="101" t="s">
        <v>462</v>
      </c>
      <c r="P98" s="101" t="s">
        <v>463</v>
      </c>
      <c r="Q98" s="101" t="s">
        <v>464</v>
      </c>
      <c r="R98" s="101" t="s">
        <v>465</v>
      </c>
      <c r="S98" s="101" t="s">
        <v>466</v>
      </c>
    </row>
    <row r="99" spans="1:19">
      <c r="A99" s="101" t="s">
        <v>418</v>
      </c>
      <c r="B99" s="102">
        <v>64833300000</v>
      </c>
      <c r="C99" s="101">
        <v>33653.14</v>
      </c>
      <c r="D99" s="101" t="s">
        <v>636</v>
      </c>
      <c r="E99" s="101">
        <v>6682.067</v>
      </c>
      <c r="F99" s="101">
        <v>18077</v>
      </c>
      <c r="G99" s="101">
        <v>3384.5610000000001</v>
      </c>
      <c r="H99" s="101">
        <v>0</v>
      </c>
      <c r="I99" s="101">
        <v>0</v>
      </c>
      <c r="J99" s="101">
        <v>1140</v>
      </c>
      <c r="K99" s="101">
        <v>0</v>
      </c>
      <c r="L99" s="101">
        <v>0</v>
      </c>
      <c r="M99" s="101">
        <v>0</v>
      </c>
      <c r="N99" s="101">
        <v>0</v>
      </c>
      <c r="O99" s="101">
        <v>0</v>
      </c>
      <c r="P99" s="101">
        <v>0</v>
      </c>
      <c r="Q99" s="101">
        <v>4369.5119999999997</v>
      </c>
      <c r="R99" s="101">
        <v>0</v>
      </c>
      <c r="S99" s="101">
        <v>0</v>
      </c>
    </row>
    <row r="100" spans="1:19">
      <c r="A100" s="101" t="s">
        <v>419</v>
      </c>
      <c r="B100" s="102">
        <v>58207100000</v>
      </c>
      <c r="C100" s="101">
        <v>32518.124</v>
      </c>
      <c r="D100" s="101" t="s">
        <v>637</v>
      </c>
      <c r="E100" s="101">
        <v>6682.067</v>
      </c>
      <c r="F100" s="101">
        <v>18077</v>
      </c>
      <c r="G100" s="101">
        <v>3384.5610000000001</v>
      </c>
      <c r="H100" s="101">
        <v>0</v>
      </c>
      <c r="I100" s="101">
        <v>0</v>
      </c>
      <c r="J100" s="101">
        <v>0</v>
      </c>
      <c r="K100" s="101">
        <v>0</v>
      </c>
      <c r="L100" s="101">
        <v>0</v>
      </c>
      <c r="M100" s="101">
        <v>0</v>
      </c>
      <c r="N100" s="101">
        <v>0</v>
      </c>
      <c r="O100" s="101">
        <v>0</v>
      </c>
      <c r="P100" s="101">
        <v>0</v>
      </c>
      <c r="Q100" s="101">
        <v>4374.4970000000003</v>
      </c>
      <c r="R100" s="101">
        <v>0</v>
      </c>
      <c r="S100" s="101">
        <v>0</v>
      </c>
    </row>
    <row r="101" spans="1:19">
      <c r="A101" s="101" t="s">
        <v>420</v>
      </c>
      <c r="B101" s="102">
        <v>64025100000</v>
      </c>
      <c r="C101" s="101">
        <v>32540.044999999998</v>
      </c>
      <c r="D101" s="101" t="s">
        <v>638</v>
      </c>
      <c r="E101" s="101">
        <v>6682.067</v>
      </c>
      <c r="F101" s="101">
        <v>18077</v>
      </c>
      <c r="G101" s="101">
        <v>3384.5610000000001</v>
      </c>
      <c r="H101" s="101">
        <v>0</v>
      </c>
      <c r="I101" s="101">
        <v>0</v>
      </c>
      <c r="J101" s="101">
        <v>0</v>
      </c>
      <c r="K101" s="101">
        <v>0</v>
      </c>
      <c r="L101" s="101">
        <v>0</v>
      </c>
      <c r="M101" s="101">
        <v>0</v>
      </c>
      <c r="N101" s="101">
        <v>0</v>
      </c>
      <c r="O101" s="101">
        <v>0</v>
      </c>
      <c r="P101" s="101">
        <v>0</v>
      </c>
      <c r="Q101" s="101">
        <v>4396.4179999999997</v>
      </c>
      <c r="R101" s="101">
        <v>0</v>
      </c>
      <c r="S101" s="101">
        <v>0</v>
      </c>
    </row>
    <row r="102" spans="1:19">
      <c r="A102" s="101" t="s">
        <v>421</v>
      </c>
      <c r="B102" s="102">
        <v>61265400000</v>
      </c>
      <c r="C102" s="101">
        <v>32536.702000000001</v>
      </c>
      <c r="D102" s="101" t="s">
        <v>629</v>
      </c>
      <c r="E102" s="101">
        <v>6682.067</v>
      </c>
      <c r="F102" s="101">
        <v>18077</v>
      </c>
      <c r="G102" s="101">
        <v>3384.5610000000001</v>
      </c>
      <c r="H102" s="101">
        <v>0</v>
      </c>
      <c r="I102" s="101">
        <v>0</v>
      </c>
      <c r="J102" s="101">
        <v>0</v>
      </c>
      <c r="K102" s="101">
        <v>0</v>
      </c>
      <c r="L102" s="101">
        <v>0</v>
      </c>
      <c r="M102" s="101">
        <v>0</v>
      </c>
      <c r="N102" s="101">
        <v>0</v>
      </c>
      <c r="O102" s="101">
        <v>0</v>
      </c>
      <c r="P102" s="101">
        <v>0</v>
      </c>
      <c r="Q102" s="101">
        <v>4393.0739999999996</v>
      </c>
      <c r="R102" s="101">
        <v>0</v>
      </c>
      <c r="S102" s="101">
        <v>0</v>
      </c>
    </row>
    <row r="103" spans="1:19">
      <c r="A103" s="101" t="s">
        <v>277</v>
      </c>
      <c r="B103" s="102">
        <v>62727800000</v>
      </c>
      <c r="C103" s="101">
        <v>33091.019999999997</v>
      </c>
      <c r="D103" s="101" t="s">
        <v>639</v>
      </c>
      <c r="E103" s="101">
        <v>6682.067</v>
      </c>
      <c r="F103" s="101">
        <v>18077</v>
      </c>
      <c r="G103" s="101">
        <v>3384.5610000000001</v>
      </c>
      <c r="H103" s="101">
        <v>0</v>
      </c>
      <c r="I103" s="101">
        <v>468.79</v>
      </c>
      <c r="J103" s="101">
        <v>0</v>
      </c>
      <c r="K103" s="101">
        <v>0</v>
      </c>
      <c r="L103" s="101">
        <v>0</v>
      </c>
      <c r="M103" s="101">
        <v>0</v>
      </c>
      <c r="N103" s="101">
        <v>0</v>
      </c>
      <c r="O103" s="101">
        <v>0</v>
      </c>
      <c r="P103" s="101">
        <v>0</v>
      </c>
      <c r="Q103" s="101">
        <v>4478.6019999999999</v>
      </c>
      <c r="R103" s="101">
        <v>0</v>
      </c>
      <c r="S103" s="101">
        <v>0</v>
      </c>
    </row>
    <row r="104" spans="1:19">
      <c r="A104" s="101" t="s">
        <v>422</v>
      </c>
      <c r="B104" s="102">
        <v>61961800000</v>
      </c>
      <c r="C104" s="101">
        <v>36488.531000000003</v>
      </c>
      <c r="D104" s="101" t="s">
        <v>640</v>
      </c>
      <c r="E104" s="101">
        <v>6682.067</v>
      </c>
      <c r="F104" s="101">
        <v>18077</v>
      </c>
      <c r="G104" s="101">
        <v>3384.5610000000001</v>
      </c>
      <c r="H104" s="101">
        <v>0</v>
      </c>
      <c r="I104" s="101">
        <v>6283.6329999999998</v>
      </c>
      <c r="J104" s="101">
        <v>0</v>
      </c>
      <c r="K104" s="101">
        <v>0</v>
      </c>
      <c r="L104" s="101">
        <v>0</v>
      </c>
      <c r="M104" s="101">
        <v>0</v>
      </c>
      <c r="N104" s="101">
        <v>0</v>
      </c>
      <c r="O104" s="101">
        <v>0</v>
      </c>
      <c r="P104" s="101">
        <v>0</v>
      </c>
      <c r="Q104" s="101">
        <v>2061.27</v>
      </c>
      <c r="R104" s="101">
        <v>0</v>
      </c>
      <c r="S104" s="101">
        <v>0</v>
      </c>
    </row>
    <row r="105" spans="1:19">
      <c r="A105" s="101" t="s">
        <v>423</v>
      </c>
      <c r="B105" s="102">
        <v>65189000000</v>
      </c>
      <c r="C105" s="101">
        <v>37855.084000000003</v>
      </c>
      <c r="D105" s="101" t="s">
        <v>641</v>
      </c>
      <c r="E105" s="101">
        <v>6682.067</v>
      </c>
      <c r="F105" s="101">
        <v>18077</v>
      </c>
      <c r="G105" s="101">
        <v>3384.5610000000001</v>
      </c>
      <c r="H105" s="101">
        <v>0</v>
      </c>
      <c r="I105" s="101">
        <v>7601.7</v>
      </c>
      <c r="J105" s="101">
        <v>0</v>
      </c>
      <c r="K105" s="101">
        <v>0</v>
      </c>
      <c r="L105" s="101">
        <v>0</v>
      </c>
      <c r="M105" s="101">
        <v>0</v>
      </c>
      <c r="N105" s="101">
        <v>0</v>
      </c>
      <c r="O105" s="101">
        <v>0</v>
      </c>
      <c r="P105" s="101">
        <v>0</v>
      </c>
      <c r="Q105" s="101">
        <v>2109.7559999999999</v>
      </c>
      <c r="R105" s="101">
        <v>0</v>
      </c>
      <c r="S105" s="101">
        <v>0</v>
      </c>
    </row>
    <row r="106" spans="1:19">
      <c r="A106" s="101" t="s">
        <v>424</v>
      </c>
      <c r="B106" s="102">
        <v>63833900000</v>
      </c>
      <c r="C106" s="101">
        <v>35871.370999999999</v>
      </c>
      <c r="D106" s="101" t="s">
        <v>642</v>
      </c>
      <c r="E106" s="101">
        <v>6682.067</v>
      </c>
      <c r="F106" s="101">
        <v>18077</v>
      </c>
      <c r="G106" s="101">
        <v>3384.5610000000001</v>
      </c>
      <c r="H106" s="101">
        <v>0</v>
      </c>
      <c r="I106" s="101">
        <v>5659.174</v>
      </c>
      <c r="J106" s="101">
        <v>0</v>
      </c>
      <c r="K106" s="101">
        <v>0</v>
      </c>
      <c r="L106" s="101">
        <v>0</v>
      </c>
      <c r="M106" s="101">
        <v>0</v>
      </c>
      <c r="N106" s="101">
        <v>0</v>
      </c>
      <c r="O106" s="101">
        <v>0</v>
      </c>
      <c r="P106" s="101">
        <v>0</v>
      </c>
      <c r="Q106" s="101">
        <v>2068.569</v>
      </c>
      <c r="R106" s="101">
        <v>0</v>
      </c>
      <c r="S106" s="101">
        <v>0</v>
      </c>
    </row>
    <row r="107" spans="1:19">
      <c r="A107" s="101" t="s">
        <v>425</v>
      </c>
      <c r="B107" s="102">
        <v>61257100000</v>
      </c>
      <c r="C107" s="101">
        <v>32635.600999999999</v>
      </c>
      <c r="D107" s="101" t="s">
        <v>643</v>
      </c>
      <c r="E107" s="101">
        <v>6682.067</v>
      </c>
      <c r="F107" s="101">
        <v>18077</v>
      </c>
      <c r="G107" s="101">
        <v>3384.5610000000001</v>
      </c>
      <c r="H107" s="101">
        <v>0</v>
      </c>
      <c r="I107" s="101">
        <v>75.623000000000005</v>
      </c>
      <c r="J107" s="101">
        <v>0</v>
      </c>
      <c r="K107" s="101">
        <v>0</v>
      </c>
      <c r="L107" s="101">
        <v>0</v>
      </c>
      <c r="M107" s="101">
        <v>0</v>
      </c>
      <c r="N107" s="101">
        <v>0</v>
      </c>
      <c r="O107" s="101">
        <v>0</v>
      </c>
      <c r="P107" s="101">
        <v>0</v>
      </c>
      <c r="Q107" s="101">
        <v>4416.3500000000004</v>
      </c>
      <c r="R107" s="101">
        <v>0</v>
      </c>
      <c r="S107" s="101">
        <v>0</v>
      </c>
    </row>
    <row r="108" spans="1:19">
      <c r="A108" s="101" t="s">
        <v>426</v>
      </c>
      <c r="B108" s="102">
        <v>64113600000</v>
      </c>
      <c r="C108" s="101">
        <v>32556.456999999999</v>
      </c>
      <c r="D108" s="101" t="s">
        <v>644</v>
      </c>
      <c r="E108" s="101">
        <v>6682.067</v>
      </c>
      <c r="F108" s="101">
        <v>18077</v>
      </c>
      <c r="G108" s="101">
        <v>3384.5610000000001</v>
      </c>
      <c r="H108" s="101">
        <v>0</v>
      </c>
      <c r="I108" s="101">
        <v>0</v>
      </c>
      <c r="J108" s="101">
        <v>0</v>
      </c>
      <c r="K108" s="101">
        <v>0</v>
      </c>
      <c r="L108" s="101">
        <v>0</v>
      </c>
      <c r="M108" s="101">
        <v>0</v>
      </c>
      <c r="N108" s="101">
        <v>0</v>
      </c>
      <c r="O108" s="101">
        <v>0</v>
      </c>
      <c r="P108" s="101">
        <v>0</v>
      </c>
      <c r="Q108" s="101">
        <v>4412.8289999999997</v>
      </c>
      <c r="R108" s="101">
        <v>0</v>
      </c>
      <c r="S108" s="101">
        <v>0</v>
      </c>
    </row>
    <row r="109" spans="1:19">
      <c r="A109" s="101" t="s">
        <v>427</v>
      </c>
      <c r="B109" s="102">
        <v>62622000000</v>
      </c>
      <c r="C109" s="101">
        <v>32532.807000000001</v>
      </c>
      <c r="D109" s="101" t="s">
        <v>645</v>
      </c>
      <c r="E109" s="101">
        <v>6682.067</v>
      </c>
      <c r="F109" s="101">
        <v>18077</v>
      </c>
      <c r="G109" s="101">
        <v>3384.5610000000001</v>
      </c>
      <c r="H109" s="101">
        <v>0</v>
      </c>
      <c r="I109" s="101">
        <v>0</v>
      </c>
      <c r="J109" s="101">
        <v>0</v>
      </c>
      <c r="K109" s="101">
        <v>0</v>
      </c>
      <c r="L109" s="101">
        <v>0</v>
      </c>
      <c r="M109" s="101">
        <v>0</v>
      </c>
      <c r="N109" s="101">
        <v>0</v>
      </c>
      <c r="O109" s="101">
        <v>0</v>
      </c>
      <c r="P109" s="101">
        <v>0</v>
      </c>
      <c r="Q109" s="101">
        <v>4389.1790000000001</v>
      </c>
      <c r="R109" s="101">
        <v>0</v>
      </c>
      <c r="S109" s="101">
        <v>0</v>
      </c>
    </row>
    <row r="110" spans="1:19">
      <c r="A110" s="101" t="s">
        <v>428</v>
      </c>
      <c r="B110" s="102">
        <v>65045300000</v>
      </c>
      <c r="C110" s="101">
        <v>33671.247000000003</v>
      </c>
      <c r="D110" s="101" t="s">
        <v>646</v>
      </c>
      <c r="E110" s="101">
        <v>6682.067</v>
      </c>
      <c r="F110" s="101">
        <v>18077</v>
      </c>
      <c r="G110" s="101">
        <v>3384.5610000000001</v>
      </c>
      <c r="H110" s="101">
        <v>0</v>
      </c>
      <c r="I110" s="101">
        <v>0</v>
      </c>
      <c r="J110" s="101">
        <v>1140</v>
      </c>
      <c r="K110" s="101">
        <v>0</v>
      </c>
      <c r="L110" s="101">
        <v>0</v>
      </c>
      <c r="M110" s="101">
        <v>0</v>
      </c>
      <c r="N110" s="101">
        <v>0</v>
      </c>
      <c r="O110" s="101">
        <v>0</v>
      </c>
      <c r="P110" s="101">
        <v>0</v>
      </c>
      <c r="Q110" s="101">
        <v>4387.6189999999997</v>
      </c>
      <c r="R110" s="101">
        <v>0</v>
      </c>
      <c r="S110" s="101">
        <v>0</v>
      </c>
    </row>
    <row r="111" spans="1:19">
      <c r="A111" s="101"/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</row>
    <row r="112" spans="1:19">
      <c r="A112" s="101" t="s">
        <v>429</v>
      </c>
      <c r="B112" s="102">
        <v>755081000000</v>
      </c>
      <c r="C112" s="101"/>
      <c r="D112" s="101"/>
      <c r="E112" s="101"/>
      <c r="F112" s="101"/>
      <c r="G112" s="101"/>
      <c r="H112" s="101"/>
      <c r="I112" s="101"/>
      <c r="J112" s="101"/>
      <c r="K112" s="101"/>
      <c r="L112" s="101">
        <v>0</v>
      </c>
      <c r="M112" s="101">
        <v>0</v>
      </c>
      <c r="N112" s="101">
        <v>0</v>
      </c>
      <c r="O112" s="101">
        <v>0</v>
      </c>
      <c r="P112" s="101">
        <v>0</v>
      </c>
      <c r="Q112" s="101"/>
      <c r="R112" s="101">
        <v>0</v>
      </c>
      <c r="S112" s="101">
        <v>0</v>
      </c>
    </row>
    <row r="113" spans="1:19">
      <c r="A113" s="101" t="s">
        <v>430</v>
      </c>
      <c r="B113" s="102">
        <v>58207100000</v>
      </c>
      <c r="C113" s="101">
        <v>32518.124</v>
      </c>
      <c r="D113" s="101"/>
      <c r="E113" s="101">
        <v>6682.067</v>
      </c>
      <c r="F113" s="101">
        <v>18077</v>
      </c>
      <c r="G113" s="101">
        <v>3384.5610000000001</v>
      </c>
      <c r="H113" s="101">
        <v>0</v>
      </c>
      <c r="I113" s="101">
        <v>0</v>
      </c>
      <c r="J113" s="101">
        <v>0</v>
      </c>
      <c r="K113" s="101">
        <v>0</v>
      </c>
      <c r="L113" s="101">
        <v>0</v>
      </c>
      <c r="M113" s="101">
        <v>0</v>
      </c>
      <c r="N113" s="101">
        <v>0</v>
      </c>
      <c r="O113" s="101">
        <v>0</v>
      </c>
      <c r="P113" s="101">
        <v>0</v>
      </c>
      <c r="Q113" s="101">
        <v>2061.27</v>
      </c>
      <c r="R113" s="101">
        <v>0</v>
      </c>
      <c r="S113" s="101">
        <v>0</v>
      </c>
    </row>
    <row r="114" spans="1:19">
      <c r="A114" s="101" t="s">
        <v>431</v>
      </c>
      <c r="B114" s="102">
        <v>65189000000</v>
      </c>
      <c r="C114" s="101">
        <v>37855.084000000003</v>
      </c>
      <c r="D114" s="101"/>
      <c r="E114" s="101">
        <v>6682.067</v>
      </c>
      <c r="F114" s="101">
        <v>18077</v>
      </c>
      <c r="G114" s="101">
        <v>3384.5610000000001</v>
      </c>
      <c r="H114" s="101">
        <v>0</v>
      </c>
      <c r="I114" s="101">
        <v>7601.7</v>
      </c>
      <c r="J114" s="101">
        <v>1140</v>
      </c>
      <c r="K114" s="101">
        <v>0</v>
      </c>
      <c r="L114" s="101">
        <v>0</v>
      </c>
      <c r="M114" s="101">
        <v>0</v>
      </c>
      <c r="N114" s="101">
        <v>0</v>
      </c>
      <c r="O114" s="101">
        <v>0</v>
      </c>
      <c r="P114" s="101">
        <v>0</v>
      </c>
      <c r="Q114" s="101">
        <v>4478.6019999999999</v>
      </c>
      <c r="R114" s="101">
        <v>0</v>
      </c>
      <c r="S114" s="101">
        <v>0</v>
      </c>
    </row>
    <row r="115" spans="1:1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92"/>
      <c r="B116" s="101" t="s">
        <v>479</v>
      </c>
      <c r="C116" s="101" t="s">
        <v>480</v>
      </c>
      <c r="D116" s="101" t="s">
        <v>219</v>
      </c>
      <c r="E116" s="101" t="s">
        <v>220</v>
      </c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101" t="s">
        <v>481</v>
      </c>
      <c r="B117" s="101">
        <v>18426.05</v>
      </c>
      <c r="C117" s="101">
        <v>9075.81</v>
      </c>
      <c r="D117" s="101">
        <v>0</v>
      </c>
      <c r="E117" s="101">
        <v>27501.86</v>
      </c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101" t="s">
        <v>482</v>
      </c>
      <c r="B118" s="101">
        <v>79.31</v>
      </c>
      <c r="C118" s="101">
        <v>39.06</v>
      </c>
      <c r="D118" s="101">
        <v>0</v>
      </c>
      <c r="E118" s="101">
        <v>118.37</v>
      </c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101" t="s">
        <v>483</v>
      </c>
      <c r="B119" s="101">
        <v>79.31</v>
      </c>
      <c r="C119" s="101">
        <v>39.06</v>
      </c>
      <c r="D119" s="101">
        <v>0</v>
      </c>
      <c r="E119" s="101">
        <v>118.37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5"/>
      <c r="B120" s="95"/>
      <c r="C120" s="95"/>
      <c r="D120" s="95"/>
      <c r="E120" s="95"/>
    </row>
    <row r="121" spans="1:19">
      <c r="A121" s="95"/>
      <c r="B121" s="95"/>
      <c r="C121" s="95"/>
      <c r="D121" s="95"/>
      <c r="E121" s="95"/>
    </row>
    <row r="122" spans="1:19">
      <c r="A122" s="95"/>
      <c r="B122" s="95"/>
      <c r="C122" s="95"/>
      <c r="D122" s="95"/>
      <c r="E122" s="95"/>
    </row>
    <row r="123" spans="1:19">
      <c r="A123" s="95"/>
      <c r="B123" s="96"/>
      <c r="C123" s="95"/>
      <c r="D123" s="96"/>
      <c r="E123" s="95"/>
      <c r="F123" s="96"/>
      <c r="G123" s="95"/>
    </row>
    <row r="124" spans="1:19">
      <c r="A124" s="95"/>
      <c r="B124" s="96"/>
      <c r="C124" s="95"/>
      <c r="D124" s="96"/>
      <c r="E124" s="95"/>
      <c r="F124" s="96"/>
      <c r="G124" s="95"/>
    </row>
    <row r="125" spans="1:19">
      <c r="A125" s="95"/>
      <c r="B125" s="96"/>
      <c r="C125" s="95"/>
      <c r="D125" s="96"/>
      <c r="E125" s="95"/>
      <c r="F125" s="96"/>
      <c r="G125" s="95"/>
    </row>
    <row r="126" spans="1:19">
      <c r="A126" s="95"/>
      <c r="B126" s="96"/>
      <c r="C126" s="95"/>
      <c r="D126" s="96"/>
      <c r="E126" s="95"/>
      <c r="F126" s="96"/>
      <c r="G126" s="95"/>
    </row>
    <row r="127" spans="1:19">
      <c r="A127" s="95"/>
      <c r="B127" s="96"/>
      <c r="C127" s="95"/>
      <c r="D127" s="96"/>
      <c r="E127" s="95"/>
      <c r="F127" s="96"/>
      <c r="G127" s="95"/>
    </row>
    <row r="128" spans="1:19">
      <c r="A128" s="95"/>
      <c r="B128" s="96"/>
      <c r="C128" s="95"/>
      <c r="D128" s="96"/>
      <c r="E128" s="95"/>
      <c r="F128" s="96"/>
      <c r="G128" s="95"/>
    </row>
    <row r="129" spans="1:7">
      <c r="A129" s="95"/>
      <c r="B129" s="96"/>
      <c r="C129" s="95"/>
      <c r="D129" s="96"/>
      <c r="E129" s="95"/>
      <c r="F129" s="96"/>
      <c r="G129" s="95"/>
    </row>
    <row r="130" spans="1:7">
      <c r="A130" s="95"/>
      <c r="B130" s="96"/>
      <c r="C130" s="95"/>
      <c r="D130" s="96"/>
      <c r="E130" s="95"/>
      <c r="F130" s="96"/>
      <c r="G130" s="95"/>
    </row>
    <row r="131" spans="1:7">
      <c r="A131" s="95"/>
      <c r="B131" s="96"/>
      <c r="C131" s="95"/>
      <c r="D131" s="96"/>
      <c r="E131" s="95"/>
      <c r="F131" s="96"/>
      <c r="G131" s="95"/>
    </row>
    <row r="132" spans="1:7">
      <c r="A132" s="95"/>
      <c r="B132" s="95"/>
      <c r="C132" s="95"/>
      <c r="D132" s="95"/>
      <c r="E132" s="95"/>
      <c r="F132" s="95"/>
      <c r="G132" s="95"/>
    </row>
    <row r="133" spans="1:7">
      <c r="A133" s="95"/>
      <c r="B133" s="96"/>
      <c r="C133" s="95"/>
      <c r="D133" s="96"/>
      <c r="E133" s="95"/>
      <c r="F133" s="96"/>
      <c r="G133" s="95"/>
    </row>
    <row r="134" spans="1:7">
      <c r="A134" s="95"/>
      <c r="B134" s="96"/>
      <c r="C134" s="95"/>
      <c r="D134" s="96"/>
      <c r="E134" s="95"/>
      <c r="F134" s="96"/>
      <c r="G134" s="95"/>
    </row>
    <row r="135" spans="1:7">
      <c r="A135" s="95"/>
      <c r="B135" s="96"/>
      <c r="C135" s="95"/>
      <c r="D135" s="96"/>
      <c r="E135" s="95"/>
      <c r="F135" s="96"/>
      <c r="G135" s="9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5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6" sqref="B6"/>
    </sheetView>
  </sheetViews>
  <sheetFormatPr defaultRowHeight="12.75"/>
  <cols>
    <col min="1" max="1" width="30.1640625" style="1" customWidth="1"/>
    <col min="2" max="2" width="14.1640625" style="1" bestFit="1" customWidth="1"/>
    <col min="3" max="3" width="11.1640625" style="1" bestFit="1" customWidth="1"/>
    <col min="4" max="4" width="6.5" style="1" bestFit="1" customWidth="1"/>
    <col min="5" max="6" width="9.33203125" style="1"/>
    <col min="7" max="7" width="12.5" style="1" bestFit="1" customWidth="1"/>
    <col min="8" max="8" width="9.83203125" style="1" bestFit="1" customWidth="1"/>
    <col min="9" max="9" width="9.5" style="1" bestFit="1" customWidth="1"/>
    <col min="10" max="10" width="8.6640625" style="1" bestFit="1" customWidth="1"/>
    <col min="11" max="11" width="8.1640625" style="1" bestFit="1" customWidth="1"/>
    <col min="12" max="13" width="10.6640625" style="1" bestFit="1" customWidth="1"/>
    <col min="14" max="14" width="6.5" style="1" bestFit="1" customWidth="1"/>
    <col min="15" max="15" width="13.6640625" style="1" bestFit="1" customWidth="1"/>
    <col min="16" max="16" width="12.6640625" style="1" bestFit="1" customWidth="1"/>
    <col min="17" max="17" width="12.6640625" style="1" customWidth="1"/>
    <col min="18" max="18" width="9.5" style="1" bestFit="1" customWidth="1"/>
    <col min="19" max="19" width="12" style="1" bestFit="1" customWidth="1"/>
    <col min="20" max="16384" width="9.33203125" style="1"/>
  </cols>
  <sheetData>
    <row r="1" spans="1:19" ht="20.25">
      <c r="A1" s="30" t="s">
        <v>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 ht="52.5">
      <c r="A2" s="14" t="s">
        <v>5</v>
      </c>
      <c r="B2" s="15" t="s">
        <v>3</v>
      </c>
      <c r="C2" s="15" t="s">
        <v>94</v>
      </c>
      <c r="D2" s="16" t="s">
        <v>244</v>
      </c>
      <c r="E2" s="16" t="s">
        <v>245</v>
      </c>
      <c r="F2" s="15" t="s">
        <v>228</v>
      </c>
      <c r="G2" s="15" t="s">
        <v>246</v>
      </c>
      <c r="H2" s="15" t="s">
        <v>247</v>
      </c>
      <c r="I2" s="17" t="s">
        <v>248</v>
      </c>
      <c r="J2" s="17" t="s">
        <v>7</v>
      </c>
      <c r="K2" s="17" t="s">
        <v>249</v>
      </c>
      <c r="L2" s="17" t="s">
        <v>250</v>
      </c>
      <c r="M2" s="17" t="s">
        <v>251</v>
      </c>
      <c r="N2" s="60" t="s">
        <v>227</v>
      </c>
      <c r="O2" s="17" t="s">
        <v>226</v>
      </c>
      <c r="P2" s="17" t="s">
        <v>252</v>
      </c>
      <c r="Q2" s="17" t="s">
        <v>225</v>
      </c>
      <c r="R2" s="17" t="s">
        <v>224</v>
      </c>
      <c r="S2" s="17" t="s">
        <v>56</v>
      </c>
    </row>
    <row r="3" spans="1:19">
      <c r="A3" s="2" t="s">
        <v>2</v>
      </c>
      <c r="B3" s="6" t="s">
        <v>4</v>
      </c>
      <c r="C3" s="2">
        <v>1</v>
      </c>
      <c r="D3" s="104">
        <v>116.12891238305819</v>
      </c>
      <c r="E3" s="59">
        <v>354.18708429103259</v>
      </c>
      <c r="F3" s="4">
        <v>3.0499474852801964</v>
      </c>
      <c r="G3" s="3">
        <v>92.940086344168932</v>
      </c>
      <c r="H3" s="3">
        <v>26.0200241733944</v>
      </c>
      <c r="I3" s="4">
        <v>1.3935469485966983</v>
      </c>
      <c r="J3" s="4">
        <v>83.333333333333329</v>
      </c>
      <c r="K3" s="4">
        <v>15.458644741615421</v>
      </c>
      <c r="L3" s="4">
        <v>129.16679999999999</v>
      </c>
      <c r="M3" s="4"/>
      <c r="N3" s="5"/>
      <c r="O3" s="4">
        <v>10</v>
      </c>
      <c r="P3" s="4"/>
      <c r="Q3" s="4">
        <v>833.33333333333337</v>
      </c>
      <c r="R3" s="4"/>
      <c r="S3" s="4">
        <v>2.4091459093007086</v>
      </c>
    </row>
    <row r="4" spans="1:19">
      <c r="A4" s="2" t="s">
        <v>8</v>
      </c>
      <c r="B4" s="2" t="s">
        <v>4</v>
      </c>
      <c r="C4" s="2">
        <v>1</v>
      </c>
      <c r="D4" s="104">
        <v>116.12891238305819</v>
      </c>
      <c r="E4" s="59">
        <v>354.18708429103259</v>
      </c>
      <c r="F4" s="4">
        <v>3.0499474852801964</v>
      </c>
      <c r="G4" s="3">
        <v>92.940086344168932</v>
      </c>
      <c r="H4" s="3">
        <v>0</v>
      </c>
      <c r="I4" s="4">
        <v>18.580625981289309</v>
      </c>
      <c r="J4" s="4">
        <v>6.25</v>
      </c>
      <c r="K4" s="4">
        <v>16.647771260201221</v>
      </c>
      <c r="L4" s="4">
        <v>301.38919999999996</v>
      </c>
      <c r="M4" s="4">
        <v>1292.1383824299999</v>
      </c>
      <c r="N4" s="5">
        <v>151.416</v>
      </c>
      <c r="O4" s="4">
        <v>8</v>
      </c>
      <c r="P4" s="4"/>
      <c r="Q4" s="4">
        <v>50</v>
      </c>
      <c r="R4" s="4">
        <v>1557.4250999999999</v>
      </c>
      <c r="S4" s="4">
        <v>2.4091459093007086</v>
      </c>
    </row>
    <row r="5" spans="1:19">
      <c r="A5" s="32" t="s">
        <v>170</v>
      </c>
      <c r="B5" s="33"/>
      <c r="C5" s="33"/>
      <c r="D5" s="33">
        <f>SUMIF($B3:$B4,"yes",D3:D4)</f>
        <v>232.25782476611639</v>
      </c>
      <c r="E5" s="33">
        <f>SUMIF($B3:$B4,"yes",E3:E4)</f>
        <v>708.37416858206518</v>
      </c>
      <c r="F5" s="33"/>
      <c r="G5" s="33">
        <f>SUMIF($B3:$B4,"yes",G3:G4)</f>
        <v>185.88017268833786</v>
      </c>
      <c r="H5" s="33">
        <f>SUMIF($B3:$B4,"yes",H3:H4)</f>
        <v>26.0200241733944</v>
      </c>
      <c r="I5" s="33"/>
      <c r="J5" s="33">
        <f>SUMIF($B3:$B4,"yes",J3:J4)</f>
        <v>89.583333333333329</v>
      </c>
    </row>
    <row r="7" spans="1:19">
      <c r="A7" s="32" t="s">
        <v>161</v>
      </c>
      <c r="D7" s="57"/>
      <c r="G7" s="57"/>
      <c r="I7" s="1">
        <v>1</v>
      </c>
      <c r="K7" s="1">
        <v>2</v>
      </c>
      <c r="L7" s="1" t="s">
        <v>276</v>
      </c>
      <c r="M7" s="1" t="s">
        <v>276</v>
      </c>
      <c r="N7" s="1" t="s">
        <v>276</v>
      </c>
      <c r="O7" s="1">
        <v>3</v>
      </c>
      <c r="P7" s="1">
        <v>3</v>
      </c>
      <c r="Q7" s="1">
        <v>3</v>
      </c>
      <c r="R7" s="1">
        <v>4</v>
      </c>
      <c r="S7" s="1">
        <v>4</v>
      </c>
    </row>
    <row r="9" spans="1:19">
      <c r="A9" s="32" t="s">
        <v>166</v>
      </c>
    </row>
    <row r="10" spans="1:19">
      <c r="A10" s="13" t="s">
        <v>171</v>
      </c>
    </row>
    <row r="11" spans="1:19">
      <c r="A11" s="13" t="s">
        <v>654</v>
      </c>
    </row>
    <row r="12" spans="1:19">
      <c r="A12" s="13" t="s">
        <v>201</v>
      </c>
    </row>
    <row r="13" spans="1:19">
      <c r="A13" s="13" t="s">
        <v>202</v>
      </c>
    </row>
    <row r="14" spans="1:19">
      <c r="A14" s="13" t="s">
        <v>275</v>
      </c>
    </row>
    <row r="15" spans="1:19">
      <c r="A15" s="13"/>
    </row>
    <row r="16" spans="1:19">
      <c r="A16" s="13"/>
    </row>
    <row r="17" spans="1:1">
      <c r="A17" s="13"/>
    </row>
    <row r="18" spans="1:1">
      <c r="A18" s="13"/>
    </row>
    <row r="19" spans="1:1">
      <c r="A19" s="13"/>
    </row>
    <row r="20" spans="1:1">
      <c r="A20" s="13"/>
    </row>
    <row r="21" spans="1:1">
      <c r="A21" s="13"/>
    </row>
    <row r="22" spans="1:1">
      <c r="A22" s="13"/>
    </row>
    <row r="23" spans="1:1">
      <c r="A23" s="13"/>
    </row>
    <row r="24" spans="1:1">
      <c r="A24" s="13"/>
    </row>
    <row r="25" spans="1:1">
      <c r="A25" s="13"/>
    </row>
    <row r="26" spans="1:1">
      <c r="A26" s="13"/>
    </row>
    <row r="27" spans="1:1">
      <c r="A27" s="13"/>
    </row>
    <row r="28" spans="1:1">
      <c r="A28" s="13"/>
    </row>
    <row r="29" spans="1:1">
      <c r="A29" s="13"/>
    </row>
    <row r="30" spans="1:1">
      <c r="A30" s="13"/>
    </row>
    <row r="31" spans="1:1">
      <c r="A31" s="13"/>
    </row>
    <row r="32" spans="1:1">
      <c r="A32" s="13"/>
    </row>
    <row r="33" spans="1:1">
      <c r="A33" s="13"/>
    </row>
    <row r="34" spans="1:1">
      <c r="A34" s="13"/>
    </row>
    <row r="35" spans="1:1">
      <c r="A35" s="13"/>
    </row>
    <row r="36" spans="1:1">
      <c r="A36" s="13"/>
    </row>
    <row r="37" spans="1:1">
      <c r="A37" s="13"/>
    </row>
    <row r="38" spans="1:1">
      <c r="A38" s="13"/>
    </row>
    <row r="39" spans="1:1">
      <c r="A39" s="13"/>
    </row>
    <row r="40" spans="1:1">
      <c r="A40" s="13"/>
    </row>
    <row r="41" spans="1:1">
      <c r="A41" s="13"/>
    </row>
    <row r="42" spans="1:1">
      <c r="A42" s="13"/>
    </row>
    <row r="43" spans="1:1">
      <c r="A43" s="13"/>
    </row>
    <row r="44" spans="1:1">
      <c r="A44" s="13"/>
    </row>
    <row r="45" spans="1:1">
      <c r="A45" s="13"/>
    </row>
    <row r="46" spans="1:1">
      <c r="A46" s="13"/>
    </row>
    <row r="47" spans="1:1">
      <c r="A47" s="13"/>
    </row>
    <row r="48" spans="1:1">
      <c r="A48" s="13"/>
    </row>
    <row r="49" spans="1:1">
      <c r="A49" s="13"/>
    </row>
    <row r="50" spans="1:1">
      <c r="A50" s="13"/>
    </row>
    <row r="51" spans="1:1">
      <c r="A51" s="13"/>
    </row>
    <row r="52" spans="1:1">
      <c r="A52" s="13"/>
    </row>
    <row r="53" spans="1:1">
      <c r="A53" s="13"/>
    </row>
    <row r="54" spans="1:1">
      <c r="A54" s="13"/>
    </row>
    <row r="55" spans="1:1">
      <c r="A55" s="13"/>
    </row>
    <row r="56" spans="1:1">
      <c r="A56" s="13"/>
    </row>
    <row r="57" spans="1:1">
      <c r="A57" s="13"/>
    </row>
    <row r="58" spans="1:1">
      <c r="A58" s="13"/>
    </row>
    <row r="59" spans="1:1">
      <c r="A59" s="13"/>
    </row>
  </sheetData>
  <phoneticPr fontId="13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5"/>
  <dimension ref="A2:P2"/>
  <sheetViews>
    <sheetView topLeftCell="A4" workbookViewId="0">
      <selection activeCell="O18" sqref="O18"/>
    </sheetView>
  </sheetViews>
  <sheetFormatPr defaultRowHeight="10.5"/>
  <sheetData>
    <row r="2" spans="1:16" ht="15.75">
      <c r="A2" s="106" t="s">
        <v>316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28"/>
      <c r="N2" s="28"/>
      <c r="O2" s="28"/>
      <c r="P2" s="28"/>
    </row>
  </sheetData>
  <mergeCells count="1">
    <mergeCell ref="A2:L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6"/>
  <dimension ref="A1:AE96"/>
  <sheetViews>
    <sheetView workbookViewId="0">
      <pane ySplit="1" topLeftCell="A38" activePane="bottomLeft" state="frozen"/>
      <selection pane="bottomLeft" activeCell="D12" sqref="D12"/>
    </sheetView>
  </sheetViews>
  <sheetFormatPr defaultColWidth="10.6640625" defaultRowHeight="11.25"/>
  <cols>
    <col min="1" max="1" width="30.6640625" style="27" customWidth="1"/>
    <col min="2" max="2" width="13.5" style="27" customWidth="1"/>
    <col min="3" max="3" width="14.33203125" style="27" customWidth="1"/>
    <col min="4" max="4" width="20.83203125" style="27" customWidth="1"/>
    <col min="5" max="28" width="5" style="27" customWidth="1"/>
    <col min="29" max="16384" width="10.6640625" style="27"/>
  </cols>
  <sheetData>
    <row r="1" spans="1:31" s="34" customFormat="1" ht="25.5">
      <c r="A1" s="34" t="s">
        <v>74</v>
      </c>
      <c r="B1" s="34" t="s">
        <v>119</v>
      </c>
      <c r="C1" s="34" t="s">
        <v>120</v>
      </c>
      <c r="D1" s="34" t="s">
        <v>121</v>
      </c>
      <c r="E1" s="34">
        <v>1</v>
      </c>
      <c r="F1" s="34">
        <v>2</v>
      </c>
      <c r="G1" s="34">
        <v>3</v>
      </c>
      <c r="H1" s="34">
        <v>4</v>
      </c>
      <c r="I1" s="34">
        <v>5</v>
      </c>
      <c r="J1" s="34">
        <v>6</v>
      </c>
      <c r="K1" s="34">
        <v>7</v>
      </c>
      <c r="L1" s="34">
        <v>8</v>
      </c>
      <c r="M1" s="34">
        <v>9</v>
      </c>
      <c r="N1" s="34">
        <v>10</v>
      </c>
      <c r="O1" s="34">
        <v>11</v>
      </c>
      <c r="P1" s="34">
        <v>12</v>
      </c>
      <c r="Q1" s="34">
        <v>13</v>
      </c>
      <c r="R1" s="34">
        <v>14</v>
      </c>
      <c r="S1" s="34">
        <v>15</v>
      </c>
      <c r="T1" s="34">
        <v>16</v>
      </c>
      <c r="U1" s="34">
        <v>17</v>
      </c>
      <c r="V1" s="34">
        <v>18</v>
      </c>
      <c r="W1" s="34">
        <v>19</v>
      </c>
      <c r="X1" s="34">
        <v>20</v>
      </c>
      <c r="Y1" s="34">
        <v>21</v>
      </c>
      <c r="Z1" s="34">
        <v>22</v>
      </c>
      <c r="AA1" s="34">
        <v>23</v>
      </c>
      <c r="AB1" s="34">
        <v>24</v>
      </c>
      <c r="AC1" s="35" t="s">
        <v>167</v>
      </c>
      <c r="AD1" s="35" t="s">
        <v>168</v>
      </c>
      <c r="AE1" s="35" t="s">
        <v>169</v>
      </c>
    </row>
    <row r="2" spans="1:31" s="91" customFormat="1" ht="10.5">
      <c r="A2" s="91" t="s">
        <v>95</v>
      </c>
      <c r="B2" s="91" t="s">
        <v>122</v>
      </c>
      <c r="C2" s="91" t="s">
        <v>123</v>
      </c>
      <c r="D2" s="91" t="s">
        <v>142</v>
      </c>
      <c r="E2" s="91">
        <v>1</v>
      </c>
      <c r="F2" s="91">
        <v>1</v>
      </c>
      <c r="G2" s="91">
        <v>1</v>
      </c>
      <c r="H2" s="91">
        <v>1</v>
      </c>
      <c r="I2" s="91">
        <v>1</v>
      </c>
      <c r="J2" s="91">
        <v>1</v>
      </c>
      <c r="K2" s="91">
        <v>1</v>
      </c>
      <c r="L2" s="91">
        <v>1</v>
      </c>
      <c r="M2" s="91">
        <v>1</v>
      </c>
      <c r="N2" s="91">
        <v>1</v>
      </c>
      <c r="O2" s="91">
        <v>1</v>
      </c>
      <c r="P2" s="91">
        <v>1</v>
      </c>
      <c r="Q2" s="91">
        <v>1</v>
      </c>
      <c r="R2" s="91">
        <v>1</v>
      </c>
      <c r="S2" s="91">
        <v>1</v>
      </c>
      <c r="T2" s="91">
        <v>1</v>
      </c>
      <c r="U2" s="91">
        <v>1</v>
      </c>
      <c r="V2" s="91">
        <v>1</v>
      </c>
      <c r="W2" s="91">
        <v>1</v>
      </c>
      <c r="X2" s="91">
        <v>1</v>
      </c>
      <c r="Y2" s="91">
        <v>1</v>
      </c>
      <c r="Z2" s="91">
        <v>1</v>
      </c>
      <c r="AA2" s="91">
        <v>1</v>
      </c>
      <c r="AB2" s="91">
        <v>1</v>
      </c>
      <c r="AC2" s="91">
        <v>24</v>
      </c>
      <c r="AD2" s="91">
        <v>35.4</v>
      </c>
      <c r="AE2" s="91">
        <v>1845.86</v>
      </c>
    </row>
    <row r="3" spans="1:31" s="91" customFormat="1" ht="10.5">
      <c r="D3" s="91" t="s">
        <v>143</v>
      </c>
      <c r="E3" s="91">
        <v>0</v>
      </c>
      <c r="F3" s="91">
        <v>0</v>
      </c>
      <c r="G3" s="91">
        <v>0</v>
      </c>
      <c r="H3" s="91">
        <v>0</v>
      </c>
      <c r="I3" s="91">
        <v>0</v>
      </c>
      <c r="J3" s="91">
        <v>0</v>
      </c>
      <c r="K3" s="91">
        <v>0</v>
      </c>
      <c r="L3" s="91">
        <v>0</v>
      </c>
      <c r="M3" s="91">
        <v>0</v>
      </c>
      <c r="N3" s="91">
        <v>0</v>
      </c>
      <c r="O3" s="91">
        <v>0</v>
      </c>
      <c r="P3" s="91">
        <v>0</v>
      </c>
      <c r="Q3" s="91">
        <v>0</v>
      </c>
      <c r="R3" s="91">
        <v>0</v>
      </c>
      <c r="S3" s="91">
        <v>0</v>
      </c>
      <c r="T3" s="91">
        <v>0</v>
      </c>
      <c r="U3" s="91">
        <v>0</v>
      </c>
      <c r="V3" s="91">
        <v>0</v>
      </c>
      <c r="W3" s="91">
        <v>0</v>
      </c>
      <c r="X3" s="91">
        <v>0</v>
      </c>
      <c r="Y3" s="91">
        <v>0</v>
      </c>
      <c r="Z3" s="91">
        <v>0</v>
      </c>
      <c r="AA3" s="91">
        <v>0</v>
      </c>
      <c r="AB3" s="91">
        <v>0</v>
      </c>
      <c r="AC3" s="91">
        <v>0</v>
      </c>
    </row>
    <row r="4" spans="1:31" s="91" customFormat="1" ht="10.5">
      <c r="D4" s="91" t="s">
        <v>311</v>
      </c>
      <c r="E4" s="91">
        <v>0.45</v>
      </c>
      <c r="F4" s="91">
        <v>0.15</v>
      </c>
      <c r="G4" s="91">
        <v>0.15</v>
      </c>
      <c r="H4" s="91">
        <v>0.15</v>
      </c>
      <c r="I4" s="91">
        <v>0.15</v>
      </c>
      <c r="J4" s="91">
        <v>0.45</v>
      </c>
      <c r="K4" s="91">
        <v>0.9</v>
      </c>
      <c r="L4" s="91">
        <v>0.9</v>
      </c>
      <c r="M4" s="91">
        <v>0.9</v>
      </c>
      <c r="N4" s="91">
        <v>0.9</v>
      </c>
      <c r="O4" s="91">
        <v>0.9</v>
      </c>
      <c r="P4" s="91">
        <v>0.9</v>
      </c>
      <c r="Q4" s="91">
        <v>0.9</v>
      </c>
      <c r="R4" s="91">
        <v>0.9</v>
      </c>
      <c r="S4" s="91">
        <v>0.9</v>
      </c>
      <c r="T4" s="91">
        <v>0.9</v>
      </c>
      <c r="U4" s="91">
        <v>0.9</v>
      </c>
      <c r="V4" s="91">
        <v>0.9</v>
      </c>
      <c r="W4" s="91">
        <v>0.9</v>
      </c>
      <c r="X4" s="91">
        <v>0.9</v>
      </c>
      <c r="Y4" s="91">
        <v>0.9</v>
      </c>
      <c r="Z4" s="91">
        <v>0.9</v>
      </c>
      <c r="AA4" s="91">
        <v>0.9</v>
      </c>
      <c r="AB4" s="91">
        <v>0.9</v>
      </c>
      <c r="AC4" s="91">
        <v>17.7</v>
      </c>
    </row>
    <row r="5" spans="1:31" s="91" customFormat="1" ht="10.5">
      <c r="A5" s="91" t="s">
        <v>97</v>
      </c>
      <c r="B5" s="91" t="s">
        <v>122</v>
      </c>
      <c r="C5" s="91" t="s">
        <v>123</v>
      </c>
      <c r="D5" s="91" t="s">
        <v>254</v>
      </c>
      <c r="E5" s="91">
        <v>0.1</v>
      </c>
      <c r="F5" s="91">
        <v>0.1</v>
      </c>
      <c r="G5" s="91">
        <v>0.1</v>
      </c>
      <c r="H5" s="91">
        <v>0.1</v>
      </c>
      <c r="I5" s="91">
        <v>0.1</v>
      </c>
      <c r="J5" s="91">
        <v>0.1</v>
      </c>
      <c r="K5" s="91">
        <v>0.35</v>
      </c>
      <c r="L5" s="91">
        <v>0.35</v>
      </c>
      <c r="M5" s="91">
        <v>0.25</v>
      </c>
      <c r="N5" s="91">
        <v>0.25</v>
      </c>
      <c r="O5" s="91">
        <v>0.35</v>
      </c>
      <c r="P5" s="91">
        <v>0.35</v>
      </c>
      <c r="Q5" s="91">
        <v>0.35</v>
      </c>
      <c r="R5" s="91">
        <v>0.35</v>
      </c>
      <c r="S5" s="91">
        <v>0.25</v>
      </c>
      <c r="T5" s="91">
        <v>0.25</v>
      </c>
      <c r="U5" s="91">
        <v>0.25</v>
      </c>
      <c r="V5" s="91">
        <v>0.35</v>
      </c>
      <c r="W5" s="91">
        <v>0.35</v>
      </c>
      <c r="X5" s="91">
        <v>0.35</v>
      </c>
      <c r="Y5" s="91">
        <v>0.25</v>
      </c>
      <c r="Z5" s="91">
        <v>0.25</v>
      </c>
      <c r="AA5" s="91">
        <v>0.25</v>
      </c>
      <c r="AB5" s="91">
        <v>0.25</v>
      </c>
      <c r="AC5" s="91">
        <v>6</v>
      </c>
      <c r="AD5" s="91">
        <v>24</v>
      </c>
      <c r="AE5" s="91">
        <v>1251.43</v>
      </c>
    </row>
    <row r="6" spans="1:31" s="91" customFormat="1" ht="10.5">
      <c r="D6" s="91" t="s">
        <v>155</v>
      </c>
      <c r="E6" s="91">
        <v>0.1</v>
      </c>
      <c r="F6" s="91">
        <v>0.1</v>
      </c>
      <c r="G6" s="91">
        <v>0.1</v>
      </c>
      <c r="H6" s="91">
        <v>0.1</v>
      </c>
      <c r="I6" s="91">
        <v>0.1</v>
      </c>
      <c r="J6" s="91">
        <v>0.1</v>
      </c>
      <c r="K6" s="91">
        <v>0.35</v>
      </c>
      <c r="L6" s="91">
        <v>0.35</v>
      </c>
      <c r="M6" s="91">
        <v>0.25</v>
      </c>
      <c r="N6" s="91">
        <v>0.25</v>
      </c>
      <c r="O6" s="91">
        <v>0.35</v>
      </c>
      <c r="P6" s="91">
        <v>0.35</v>
      </c>
      <c r="Q6" s="91">
        <v>0.35</v>
      </c>
      <c r="R6" s="91">
        <v>0.35</v>
      </c>
      <c r="S6" s="91">
        <v>0.25</v>
      </c>
      <c r="T6" s="91">
        <v>0.25</v>
      </c>
      <c r="U6" s="91">
        <v>0.25</v>
      </c>
      <c r="V6" s="91">
        <v>0.35</v>
      </c>
      <c r="W6" s="91">
        <v>0.35</v>
      </c>
      <c r="X6" s="91">
        <v>0.35</v>
      </c>
      <c r="Y6" s="91">
        <v>0.25</v>
      </c>
      <c r="Z6" s="91">
        <v>0.25</v>
      </c>
      <c r="AA6" s="91">
        <v>0.25</v>
      </c>
      <c r="AB6" s="91">
        <v>0.25</v>
      </c>
      <c r="AC6" s="91">
        <v>6</v>
      </c>
    </row>
    <row r="7" spans="1:31" s="91" customFormat="1" ht="10.5">
      <c r="D7" s="91" t="s">
        <v>142</v>
      </c>
      <c r="E7" s="91">
        <v>0.35</v>
      </c>
      <c r="F7" s="91">
        <v>0.35</v>
      </c>
      <c r="G7" s="91">
        <v>0.35</v>
      </c>
      <c r="H7" s="91">
        <v>0.35</v>
      </c>
      <c r="I7" s="91">
        <v>0.35</v>
      </c>
      <c r="J7" s="91">
        <v>0.35</v>
      </c>
      <c r="K7" s="91">
        <v>0.35</v>
      </c>
      <c r="L7" s="91">
        <v>0.35</v>
      </c>
      <c r="M7" s="91">
        <v>0.35</v>
      </c>
      <c r="N7" s="91">
        <v>0.35</v>
      </c>
      <c r="O7" s="91">
        <v>0.35</v>
      </c>
      <c r="P7" s="91">
        <v>0.35</v>
      </c>
      <c r="Q7" s="91">
        <v>0.35</v>
      </c>
      <c r="R7" s="91">
        <v>0.35</v>
      </c>
      <c r="S7" s="91">
        <v>0.35</v>
      </c>
      <c r="T7" s="91">
        <v>0.35</v>
      </c>
      <c r="U7" s="91">
        <v>0.35</v>
      </c>
      <c r="V7" s="91">
        <v>0.35</v>
      </c>
      <c r="W7" s="91">
        <v>0.35</v>
      </c>
      <c r="X7" s="91">
        <v>0.35</v>
      </c>
      <c r="Y7" s="91">
        <v>0.35</v>
      </c>
      <c r="Z7" s="91">
        <v>0.35</v>
      </c>
      <c r="AA7" s="91">
        <v>0.35</v>
      </c>
      <c r="AB7" s="91">
        <v>0.35</v>
      </c>
      <c r="AC7" s="91">
        <v>8.4</v>
      </c>
    </row>
    <row r="8" spans="1:31" s="91" customFormat="1" ht="10.5">
      <c r="D8" s="91" t="s">
        <v>143</v>
      </c>
      <c r="E8" s="91">
        <v>0</v>
      </c>
      <c r="F8" s="91">
        <v>0</v>
      </c>
      <c r="G8" s="91">
        <v>0</v>
      </c>
      <c r="H8" s="91">
        <v>0</v>
      </c>
      <c r="I8" s="91">
        <v>0</v>
      </c>
      <c r="J8" s="91">
        <v>0</v>
      </c>
      <c r="K8" s="91">
        <v>0</v>
      </c>
      <c r="L8" s="91">
        <v>0</v>
      </c>
      <c r="M8" s="91">
        <v>0</v>
      </c>
      <c r="N8" s="91">
        <v>0</v>
      </c>
      <c r="O8" s="91">
        <v>0</v>
      </c>
      <c r="P8" s="91">
        <v>0</v>
      </c>
      <c r="Q8" s="91">
        <v>0</v>
      </c>
      <c r="R8" s="91">
        <v>0</v>
      </c>
      <c r="S8" s="91">
        <v>0</v>
      </c>
      <c r="T8" s="91">
        <v>0</v>
      </c>
      <c r="U8" s="91">
        <v>0</v>
      </c>
      <c r="V8" s="91">
        <v>0</v>
      </c>
      <c r="W8" s="91">
        <v>0</v>
      </c>
      <c r="X8" s="91">
        <v>0</v>
      </c>
      <c r="Y8" s="91">
        <v>0</v>
      </c>
      <c r="Z8" s="91">
        <v>0</v>
      </c>
      <c r="AA8" s="91">
        <v>0</v>
      </c>
      <c r="AB8" s="91">
        <v>0</v>
      </c>
      <c r="AC8" s="91">
        <v>0</v>
      </c>
    </row>
    <row r="9" spans="1:31" s="91" customFormat="1" ht="10.5">
      <c r="D9" s="91" t="s">
        <v>149</v>
      </c>
      <c r="E9" s="91">
        <v>0.1</v>
      </c>
      <c r="F9" s="91">
        <v>0.1</v>
      </c>
      <c r="G9" s="91">
        <v>0.1</v>
      </c>
      <c r="H9" s="91">
        <v>0.1</v>
      </c>
      <c r="I9" s="91">
        <v>0.1</v>
      </c>
      <c r="J9" s="91">
        <v>0.1</v>
      </c>
      <c r="K9" s="91">
        <v>0.35</v>
      </c>
      <c r="L9" s="91">
        <v>0.35</v>
      </c>
      <c r="M9" s="91">
        <v>0.25</v>
      </c>
      <c r="N9" s="91">
        <v>0.25</v>
      </c>
      <c r="O9" s="91">
        <v>0.35</v>
      </c>
      <c r="P9" s="91">
        <v>0.35</v>
      </c>
      <c r="Q9" s="91">
        <v>0.35</v>
      </c>
      <c r="R9" s="91">
        <v>0.35</v>
      </c>
      <c r="S9" s="91">
        <v>0.25</v>
      </c>
      <c r="T9" s="91">
        <v>0.25</v>
      </c>
      <c r="U9" s="91">
        <v>0.25</v>
      </c>
      <c r="V9" s="91">
        <v>0.35</v>
      </c>
      <c r="W9" s="91">
        <v>0.35</v>
      </c>
      <c r="X9" s="91">
        <v>0.35</v>
      </c>
      <c r="Y9" s="91">
        <v>0.25</v>
      </c>
      <c r="Z9" s="91">
        <v>0.25</v>
      </c>
      <c r="AA9" s="91">
        <v>0.25</v>
      </c>
      <c r="AB9" s="91">
        <v>0.25</v>
      </c>
      <c r="AC9" s="91">
        <v>6</v>
      </c>
    </row>
    <row r="10" spans="1:31" s="91" customFormat="1" ht="10.5">
      <c r="A10" s="91" t="s">
        <v>312</v>
      </c>
      <c r="B10" s="91" t="s">
        <v>122</v>
      </c>
      <c r="C10" s="91" t="s">
        <v>123</v>
      </c>
      <c r="D10" s="91" t="s">
        <v>142</v>
      </c>
      <c r="E10" s="91">
        <v>0.25</v>
      </c>
      <c r="F10" s="91">
        <v>0.25</v>
      </c>
      <c r="G10" s="91">
        <v>0.25</v>
      </c>
      <c r="H10" s="91">
        <v>0.25</v>
      </c>
      <c r="I10" s="91">
        <v>0.25</v>
      </c>
      <c r="J10" s="91">
        <v>0.25</v>
      </c>
      <c r="K10" s="91">
        <v>0.25</v>
      </c>
      <c r="L10" s="91">
        <v>0.25</v>
      </c>
      <c r="M10" s="91">
        <v>0.25</v>
      </c>
      <c r="N10" s="91">
        <v>0.25</v>
      </c>
      <c r="O10" s="91">
        <v>0.25</v>
      </c>
      <c r="P10" s="91">
        <v>0.25</v>
      </c>
      <c r="Q10" s="91">
        <v>0.25</v>
      </c>
      <c r="R10" s="91">
        <v>0.25</v>
      </c>
      <c r="S10" s="91">
        <v>0.25</v>
      </c>
      <c r="T10" s="91">
        <v>0.25</v>
      </c>
      <c r="U10" s="91">
        <v>0.25</v>
      </c>
      <c r="V10" s="91">
        <v>0.25</v>
      </c>
      <c r="W10" s="91">
        <v>0.25</v>
      </c>
      <c r="X10" s="91">
        <v>0.25</v>
      </c>
      <c r="Y10" s="91">
        <v>0.25</v>
      </c>
      <c r="Z10" s="91">
        <v>0.25</v>
      </c>
      <c r="AA10" s="91">
        <v>0.25</v>
      </c>
      <c r="AB10" s="91">
        <v>0.25</v>
      </c>
      <c r="AC10" s="91">
        <v>6</v>
      </c>
      <c r="AD10" s="91">
        <v>0</v>
      </c>
      <c r="AE10" s="91">
        <v>0</v>
      </c>
    </row>
    <row r="11" spans="1:31" s="91" customFormat="1" ht="10.5">
      <c r="D11" s="91" t="s">
        <v>143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  <c r="R11" s="91">
        <v>0</v>
      </c>
      <c r="S11" s="91">
        <v>0</v>
      </c>
      <c r="T11" s="91">
        <v>0</v>
      </c>
      <c r="U11" s="91">
        <v>0</v>
      </c>
      <c r="V11" s="91">
        <v>0</v>
      </c>
      <c r="W11" s="91">
        <v>0</v>
      </c>
      <c r="X11" s="91">
        <v>0</v>
      </c>
      <c r="Y11" s="91">
        <v>0</v>
      </c>
      <c r="Z11" s="91">
        <v>0</v>
      </c>
      <c r="AA11" s="91">
        <v>0</v>
      </c>
      <c r="AB11" s="91">
        <v>0</v>
      </c>
      <c r="AC11" s="91">
        <v>0</v>
      </c>
    </row>
    <row r="12" spans="1:31" s="91" customFormat="1" ht="10.5">
      <c r="D12" s="91" t="s">
        <v>219</v>
      </c>
      <c r="E12" s="91">
        <v>0.02</v>
      </c>
      <c r="F12" s="91">
        <v>0.02</v>
      </c>
      <c r="G12" s="91">
        <v>0.02</v>
      </c>
      <c r="H12" s="91">
        <v>0.02</v>
      </c>
      <c r="I12" s="91">
        <v>0.02</v>
      </c>
      <c r="J12" s="91">
        <v>0.03</v>
      </c>
      <c r="K12" s="91">
        <v>0.09</v>
      </c>
      <c r="L12" s="91">
        <v>0.14000000000000001</v>
      </c>
      <c r="M12" s="91">
        <v>0.1</v>
      </c>
      <c r="N12" s="91">
        <v>0.1</v>
      </c>
      <c r="O12" s="91">
        <v>0.22</v>
      </c>
      <c r="P12" s="91">
        <v>0.27</v>
      </c>
      <c r="Q12" s="91">
        <v>0.24</v>
      </c>
      <c r="R12" s="91">
        <v>0.21</v>
      </c>
      <c r="S12" s="91">
        <v>0.14000000000000001</v>
      </c>
      <c r="T12" s="91">
        <v>0.13</v>
      </c>
      <c r="U12" s="91">
        <v>0.15</v>
      </c>
      <c r="V12" s="91">
        <v>0.17</v>
      </c>
      <c r="W12" s="91">
        <v>0.17</v>
      </c>
      <c r="X12" s="91">
        <v>0.17</v>
      </c>
      <c r="Y12" s="91">
        <v>0.15</v>
      </c>
      <c r="Z12" s="91">
        <v>0.14000000000000001</v>
      </c>
      <c r="AA12" s="91">
        <v>0.12</v>
      </c>
      <c r="AB12" s="91">
        <v>0.02</v>
      </c>
      <c r="AC12" s="91">
        <v>2.86</v>
      </c>
    </row>
    <row r="13" spans="1:31" s="91" customFormat="1" ht="10.5">
      <c r="A13" s="91" t="s">
        <v>96</v>
      </c>
      <c r="B13" s="91" t="s">
        <v>122</v>
      </c>
      <c r="C13" s="91" t="s">
        <v>123</v>
      </c>
      <c r="D13" s="91" t="s">
        <v>144</v>
      </c>
      <c r="E13" s="91">
        <v>0.05</v>
      </c>
      <c r="F13" s="91">
        <v>0</v>
      </c>
      <c r="G13" s="91">
        <v>0</v>
      </c>
      <c r="H13" s="91">
        <v>0</v>
      </c>
      <c r="I13" s="91">
        <v>0</v>
      </c>
      <c r="J13" s="91">
        <v>0.05</v>
      </c>
      <c r="K13" s="91">
        <v>0.1</v>
      </c>
      <c r="L13" s="91">
        <v>0.4</v>
      </c>
      <c r="M13" s="91">
        <v>0.4</v>
      </c>
      <c r="N13" s="91">
        <v>0.3</v>
      </c>
      <c r="O13" s="91">
        <v>0.2</v>
      </c>
      <c r="P13" s="91">
        <v>0.5</v>
      </c>
      <c r="Q13" s="91">
        <v>0.8</v>
      </c>
      <c r="R13" s="91">
        <v>0.7</v>
      </c>
      <c r="S13" s="91">
        <v>0.4</v>
      </c>
      <c r="T13" s="91">
        <v>0.2</v>
      </c>
      <c r="U13" s="91">
        <v>0.25</v>
      </c>
      <c r="V13" s="91">
        <v>0.5</v>
      </c>
      <c r="W13" s="91">
        <v>0.55000000000000004</v>
      </c>
      <c r="X13" s="91">
        <v>0.55000000000000004</v>
      </c>
      <c r="Y13" s="91">
        <v>0.55000000000000004</v>
      </c>
      <c r="Z13" s="91">
        <v>0.5</v>
      </c>
      <c r="AA13" s="91">
        <v>0.35</v>
      </c>
      <c r="AB13" s="91">
        <v>0.2</v>
      </c>
      <c r="AC13" s="91">
        <v>7.55</v>
      </c>
      <c r="AD13" s="91">
        <v>44.5</v>
      </c>
      <c r="AE13" s="91">
        <v>2320.36</v>
      </c>
    </row>
    <row r="14" spans="1:31" s="91" customFormat="1" ht="10.5">
      <c r="D14" s="91" t="s">
        <v>142</v>
      </c>
      <c r="E14" s="91">
        <v>1</v>
      </c>
      <c r="F14" s="91">
        <v>1</v>
      </c>
      <c r="G14" s="91">
        <v>1</v>
      </c>
      <c r="H14" s="91">
        <v>1</v>
      </c>
      <c r="I14" s="91">
        <v>1</v>
      </c>
      <c r="J14" s="91">
        <v>1</v>
      </c>
      <c r="K14" s="91">
        <v>1</v>
      </c>
      <c r="L14" s="91">
        <v>1</v>
      </c>
      <c r="M14" s="91">
        <v>1</v>
      </c>
      <c r="N14" s="91">
        <v>1</v>
      </c>
      <c r="O14" s="91">
        <v>1</v>
      </c>
      <c r="P14" s="91">
        <v>1</v>
      </c>
      <c r="Q14" s="91">
        <v>1</v>
      </c>
      <c r="R14" s="91">
        <v>1</v>
      </c>
      <c r="S14" s="91">
        <v>1</v>
      </c>
      <c r="T14" s="91">
        <v>1</v>
      </c>
      <c r="U14" s="91">
        <v>1</v>
      </c>
      <c r="V14" s="91">
        <v>1</v>
      </c>
      <c r="W14" s="91">
        <v>1</v>
      </c>
      <c r="X14" s="91">
        <v>1</v>
      </c>
      <c r="Y14" s="91">
        <v>1</v>
      </c>
      <c r="Z14" s="91">
        <v>1</v>
      </c>
      <c r="AA14" s="91">
        <v>1</v>
      </c>
      <c r="AB14" s="91">
        <v>1</v>
      </c>
      <c r="AC14" s="91">
        <v>24</v>
      </c>
    </row>
    <row r="15" spans="1:31" s="91" customFormat="1" ht="10.5">
      <c r="D15" s="91" t="s">
        <v>143</v>
      </c>
      <c r="E15" s="91">
        <v>0</v>
      </c>
      <c r="F15" s="91">
        <v>0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  <c r="M15" s="91">
        <v>0</v>
      </c>
      <c r="N15" s="91">
        <v>0</v>
      </c>
      <c r="O15" s="91">
        <v>0</v>
      </c>
      <c r="P15" s="91">
        <v>0</v>
      </c>
      <c r="Q15" s="91">
        <v>0</v>
      </c>
      <c r="R15" s="91">
        <v>0</v>
      </c>
      <c r="S15" s="91">
        <v>0</v>
      </c>
      <c r="T15" s="91">
        <v>0</v>
      </c>
      <c r="U15" s="91">
        <v>0</v>
      </c>
      <c r="V15" s="91">
        <v>0</v>
      </c>
      <c r="W15" s="91">
        <v>0</v>
      </c>
      <c r="X15" s="91">
        <v>0</v>
      </c>
      <c r="Y15" s="91">
        <v>0</v>
      </c>
      <c r="Z15" s="91">
        <v>0</v>
      </c>
      <c r="AA15" s="91">
        <v>0</v>
      </c>
      <c r="AB15" s="91">
        <v>0</v>
      </c>
      <c r="AC15" s="91">
        <v>0</v>
      </c>
    </row>
    <row r="16" spans="1:31" s="91" customFormat="1" ht="10.5">
      <c r="D16" s="91" t="s">
        <v>313</v>
      </c>
      <c r="E16" s="91">
        <v>0.05</v>
      </c>
      <c r="F16" s="91">
        <v>0</v>
      </c>
      <c r="G16" s="91">
        <v>0</v>
      </c>
      <c r="H16" s="91">
        <v>0</v>
      </c>
      <c r="I16" s="91">
        <v>0</v>
      </c>
      <c r="J16" s="91">
        <v>0.05</v>
      </c>
      <c r="K16" s="91">
        <v>0.05</v>
      </c>
      <c r="L16" s="91">
        <v>0.3</v>
      </c>
      <c r="M16" s="91">
        <v>0.3</v>
      </c>
      <c r="N16" s="91">
        <v>0.3</v>
      </c>
      <c r="O16" s="91">
        <v>0.2</v>
      </c>
      <c r="P16" s="91">
        <v>0.45</v>
      </c>
      <c r="Q16" s="91">
        <v>0.6</v>
      </c>
      <c r="R16" s="91">
        <v>0.5</v>
      </c>
      <c r="S16" s="91">
        <v>0.35</v>
      </c>
      <c r="T16" s="91">
        <v>0.3</v>
      </c>
      <c r="U16" s="91">
        <v>0.3</v>
      </c>
      <c r="V16" s="91">
        <v>0.3</v>
      </c>
      <c r="W16" s="91">
        <v>0.55000000000000004</v>
      </c>
      <c r="X16" s="91">
        <v>0.55000000000000004</v>
      </c>
      <c r="Y16" s="91">
        <v>0.55000000000000004</v>
      </c>
      <c r="Z16" s="91">
        <v>0.5</v>
      </c>
      <c r="AA16" s="91">
        <v>0.35</v>
      </c>
      <c r="AB16" s="91">
        <v>0.2</v>
      </c>
      <c r="AC16" s="91">
        <v>6.75</v>
      </c>
    </row>
    <row r="17" spans="1:31" s="91" customFormat="1" ht="10.5">
      <c r="A17" s="91" t="s">
        <v>117</v>
      </c>
      <c r="B17" s="91" t="s">
        <v>122</v>
      </c>
      <c r="C17" s="91" t="s">
        <v>123</v>
      </c>
      <c r="D17" s="91" t="s">
        <v>140</v>
      </c>
      <c r="E17" s="91">
        <v>1</v>
      </c>
      <c r="F17" s="91">
        <v>1</v>
      </c>
      <c r="G17" s="91">
        <v>1</v>
      </c>
      <c r="H17" s="91">
        <v>1</v>
      </c>
      <c r="I17" s="91">
        <v>1</v>
      </c>
      <c r="J17" s="91">
        <v>0</v>
      </c>
      <c r="K17" s="91">
        <v>0</v>
      </c>
      <c r="L17" s="91">
        <v>0</v>
      </c>
      <c r="M17" s="91">
        <v>0</v>
      </c>
      <c r="N17" s="91">
        <v>0</v>
      </c>
      <c r="O17" s="91">
        <v>0</v>
      </c>
      <c r="P17" s="91">
        <v>0</v>
      </c>
      <c r="Q17" s="91">
        <v>0</v>
      </c>
      <c r="R17" s="91">
        <v>0</v>
      </c>
      <c r="S17" s="91">
        <v>0</v>
      </c>
      <c r="T17" s="91">
        <v>0</v>
      </c>
      <c r="U17" s="91">
        <v>0</v>
      </c>
      <c r="V17" s="91">
        <v>0</v>
      </c>
      <c r="W17" s="91">
        <v>0</v>
      </c>
      <c r="X17" s="91">
        <v>0</v>
      </c>
      <c r="Y17" s="91">
        <v>0</v>
      </c>
      <c r="Z17" s="91">
        <v>0</v>
      </c>
      <c r="AA17" s="91">
        <v>0</v>
      </c>
      <c r="AB17" s="91">
        <v>0</v>
      </c>
      <c r="AC17" s="91">
        <v>5</v>
      </c>
      <c r="AD17" s="91">
        <v>35</v>
      </c>
      <c r="AE17" s="91">
        <v>1825</v>
      </c>
    </row>
    <row r="18" spans="1:31" s="91" customFormat="1" ht="10.5">
      <c r="D18" s="91" t="s">
        <v>148</v>
      </c>
      <c r="E18" s="91">
        <v>1</v>
      </c>
      <c r="F18" s="91">
        <v>1</v>
      </c>
      <c r="G18" s="91">
        <v>1</v>
      </c>
      <c r="H18" s="91">
        <v>1</v>
      </c>
      <c r="I18" s="91">
        <v>1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  <c r="T18" s="91">
        <v>0</v>
      </c>
      <c r="U18" s="91">
        <v>0</v>
      </c>
      <c r="V18" s="91">
        <v>0</v>
      </c>
      <c r="W18" s="91">
        <v>0</v>
      </c>
      <c r="X18" s="91">
        <v>0</v>
      </c>
      <c r="Y18" s="91">
        <v>0</v>
      </c>
      <c r="Z18" s="91">
        <v>0</v>
      </c>
      <c r="AA18" s="91">
        <v>0</v>
      </c>
      <c r="AB18" s="91">
        <v>0</v>
      </c>
      <c r="AC18" s="91">
        <v>5</v>
      </c>
    </row>
    <row r="19" spans="1:31" s="91" customFormat="1" ht="10.5">
      <c r="D19" s="91" t="s">
        <v>149</v>
      </c>
      <c r="E19" s="91">
        <v>1</v>
      </c>
      <c r="F19" s="91">
        <v>1</v>
      </c>
      <c r="G19" s="91">
        <v>1</v>
      </c>
      <c r="H19" s="91">
        <v>1</v>
      </c>
      <c r="I19" s="91">
        <v>1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  <c r="R19" s="91">
        <v>0</v>
      </c>
      <c r="S19" s="91">
        <v>0</v>
      </c>
      <c r="T19" s="91">
        <v>0</v>
      </c>
      <c r="U19" s="91">
        <v>0</v>
      </c>
      <c r="V19" s="91">
        <v>0</v>
      </c>
      <c r="W19" s="91">
        <v>0</v>
      </c>
      <c r="X19" s="91">
        <v>0</v>
      </c>
      <c r="Y19" s="91">
        <v>0</v>
      </c>
      <c r="Z19" s="91">
        <v>0</v>
      </c>
      <c r="AA19" s="91">
        <v>0</v>
      </c>
      <c r="AB19" s="91">
        <v>0</v>
      </c>
      <c r="AC19" s="91">
        <v>5</v>
      </c>
    </row>
    <row r="20" spans="1:31" s="91" customFormat="1" ht="10.5">
      <c r="A20" s="91" t="s">
        <v>151</v>
      </c>
      <c r="B20" s="91" t="s">
        <v>122</v>
      </c>
      <c r="C20" s="91" t="s">
        <v>123</v>
      </c>
      <c r="D20" s="91" t="s">
        <v>140</v>
      </c>
      <c r="E20" s="91">
        <v>1</v>
      </c>
      <c r="F20" s="91">
        <v>1</v>
      </c>
      <c r="G20" s="91">
        <v>1</v>
      </c>
      <c r="H20" s="91">
        <v>1</v>
      </c>
      <c r="I20" s="91">
        <v>1</v>
      </c>
      <c r="J20" s="91">
        <v>0.5</v>
      </c>
      <c r="K20" s="91">
        <v>0.5</v>
      </c>
      <c r="L20" s="91">
        <v>0.5</v>
      </c>
      <c r="M20" s="91">
        <v>0.5</v>
      </c>
      <c r="N20" s="91">
        <v>0.5</v>
      </c>
      <c r="O20" s="91">
        <v>0.5</v>
      </c>
      <c r="P20" s="91">
        <v>0.5</v>
      </c>
      <c r="Q20" s="91">
        <v>0.5</v>
      </c>
      <c r="R20" s="91">
        <v>0.5</v>
      </c>
      <c r="S20" s="91">
        <v>0.5</v>
      </c>
      <c r="T20" s="91">
        <v>0.5</v>
      </c>
      <c r="U20" s="91">
        <v>0.5</v>
      </c>
      <c r="V20" s="91">
        <v>0.5</v>
      </c>
      <c r="W20" s="91">
        <v>0.5</v>
      </c>
      <c r="X20" s="91">
        <v>0.5</v>
      </c>
      <c r="Y20" s="91">
        <v>0.5</v>
      </c>
      <c r="Z20" s="91">
        <v>0.5</v>
      </c>
      <c r="AA20" s="91">
        <v>0.5</v>
      </c>
      <c r="AB20" s="91">
        <v>0.5</v>
      </c>
      <c r="AC20" s="91">
        <v>14.5</v>
      </c>
      <c r="AD20" s="91">
        <v>101.5</v>
      </c>
      <c r="AE20" s="91">
        <v>5292.5</v>
      </c>
    </row>
    <row r="21" spans="1:31" s="91" customFormat="1" ht="10.5">
      <c r="D21" s="91" t="s">
        <v>148</v>
      </c>
      <c r="E21" s="91">
        <v>1</v>
      </c>
      <c r="F21" s="91">
        <v>1</v>
      </c>
      <c r="G21" s="91">
        <v>1</v>
      </c>
      <c r="H21" s="91">
        <v>1</v>
      </c>
      <c r="I21" s="91">
        <v>1</v>
      </c>
      <c r="J21" s="91">
        <v>0.5</v>
      </c>
      <c r="K21" s="91">
        <v>0.5</v>
      </c>
      <c r="L21" s="91">
        <v>0.5</v>
      </c>
      <c r="M21" s="91">
        <v>0.5</v>
      </c>
      <c r="N21" s="91">
        <v>0.5</v>
      </c>
      <c r="O21" s="91">
        <v>0.5</v>
      </c>
      <c r="P21" s="91">
        <v>0.5</v>
      </c>
      <c r="Q21" s="91">
        <v>0.5</v>
      </c>
      <c r="R21" s="91">
        <v>0.5</v>
      </c>
      <c r="S21" s="91">
        <v>0.5</v>
      </c>
      <c r="T21" s="91">
        <v>0.5</v>
      </c>
      <c r="U21" s="91">
        <v>0.5</v>
      </c>
      <c r="V21" s="91">
        <v>0.5</v>
      </c>
      <c r="W21" s="91">
        <v>0.5</v>
      </c>
      <c r="X21" s="91">
        <v>0.5</v>
      </c>
      <c r="Y21" s="91">
        <v>0.5</v>
      </c>
      <c r="Z21" s="91">
        <v>0.5</v>
      </c>
      <c r="AA21" s="91">
        <v>0.5</v>
      </c>
      <c r="AB21" s="91">
        <v>0.5</v>
      </c>
      <c r="AC21" s="91">
        <v>14.5</v>
      </c>
    </row>
    <row r="22" spans="1:31" s="91" customFormat="1" ht="10.5">
      <c r="D22" s="91" t="s">
        <v>149</v>
      </c>
      <c r="E22" s="91">
        <v>1</v>
      </c>
      <c r="F22" s="91">
        <v>1</v>
      </c>
      <c r="G22" s="91">
        <v>1</v>
      </c>
      <c r="H22" s="91">
        <v>1</v>
      </c>
      <c r="I22" s="91">
        <v>1</v>
      </c>
      <c r="J22" s="91">
        <v>0.5</v>
      </c>
      <c r="K22" s="91">
        <v>0.5</v>
      </c>
      <c r="L22" s="91">
        <v>0.5</v>
      </c>
      <c r="M22" s="91">
        <v>0.5</v>
      </c>
      <c r="N22" s="91">
        <v>0.5</v>
      </c>
      <c r="O22" s="91">
        <v>0.5</v>
      </c>
      <c r="P22" s="91">
        <v>0.5</v>
      </c>
      <c r="Q22" s="91">
        <v>0.5</v>
      </c>
      <c r="R22" s="91">
        <v>0.5</v>
      </c>
      <c r="S22" s="91">
        <v>0.5</v>
      </c>
      <c r="T22" s="91">
        <v>0.5</v>
      </c>
      <c r="U22" s="91">
        <v>0.5</v>
      </c>
      <c r="V22" s="91">
        <v>0.5</v>
      </c>
      <c r="W22" s="91">
        <v>0.5</v>
      </c>
      <c r="X22" s="91">
        <v>0.5</v>
      </c>
      <c r="Y22" s="91">
        <v>0.5</v>
      </c>
      <c r="Z22" s="91">
        <v>0.5</v>
      </c>
      <c r="AA22" s="91">
        <v>0.5</v>
      </c>
      <c r="AB22" s="91">
        <v>0.5</v>
      </c>
      <c r="AC22" s="91">
        <v>14.5</v>
      </c>
    </row>
    <row r="23" spans="1:31" s="91" customFormat="1" ht="10.5">
      <c r="A23" s="91" t="s">
        <v>118</v>
      </c>
      <c r="B23" s="91" t="s">
        <v>122</v>
      </c>
      <c r="C23" s="91" t="s">
        <v>123</v>
      </c>
      <c r="D23" s="91" t="s">
        <v>140</v>
      </c>
      <c r="E23" s="91">
        <v>0.2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0.15</v>
      </c>
      <c r="L23" s="91">
        <v>0.6</v>
      </c>
      <c r="M23" s="91">
        <v>0.55000000000000004</v>
      </c>
      <c r="N23" s="91">
        <v>0.45</v>
      </c>
      <c r="O23" s="91">
        <v>0.4</v>
      </c>
      <c r="P23" s="91">
        <v>0.45</v>
      </c>
      <c r="Q23" s="91">
        <v>0.4</v>
      </c>
      <c r="R23" s="91">
        <v>0.35</v>
      </c>
      <c r="S23" s="91">
        <v>0.3</v>
      </c>
      <c r="T23" s="91">
        <v>0.3</v>
      </c>
      <c r="U23" s="91">
        <v>0.3</v>
      </c>
      <c r="V23" s="91">
        <v>0.4</v>
      </c>
      <c r="W23" s="91">
        <v>0.55000000000000004</v>
      </c>
      <c r="X23" s="91">
        <v>0.6</v>
      </c>
      <c r="Y23" s="91">
        <v>0.5</v>
      </c>
      <c r="Z23" s="91">
        <v>0.55000000000000004</v>
      </c>
      <c r="AA23" s="91">
        <v>0.45</v>
      </c>
      <c r="AB23" s="91">
        <v>0.25</v>
      </c>
      <c r="AC23" s="91">
        <v>7.75</v>
      </c>
      <c r="AD23" s="91">
        <v>52.65</v>
      </c>
      <c r="AE23" s="91">
        <v>2745.32</v>
      </c>
    </row>
    <row r="24" spans="1:31" s="91" customFormat="1" ht="10.5">
      <c r="D24" s="91" t="s">
        <v>148</v>
      </c>
      <c r="E24" s="91">
        <v>0.2</v>
      </c>
      <c r="F24" s="91">
        <v>0</v>
      </c>
      <c r="G24" s="91">
        <v>0</v>
      </c>
      <c r="H24" s="91">
        <v>0</v>
      </c>
      <c r="I24" s="91">
        <v>0</v>
      </c>
      <c r="J24" s="91">
        <v>0</v>
      </c>
      <c r="K24" s="91">
        <v>0.15</v>
      </c>
      <c r="L24" s="91">
        <v>0.15</v>
      </c>
      <c r="M24" s="91">
        <v>0.15</v>
      </c>
      <c r="N24" s="91">
        <v>0.5</v>
      </c>
      <c r="O24" s="91">
        <v>0.45</v>
      </c>
      <c r="P24" s="91">
        <v>0.5</v>
      </c>
      <c r="Q24" s="91">
        <v>0.5</v>
      </c>
      <c r="R24" s="91">
        <v>0.45</v>
      </c>
      <c r="S24" s="91">
        <v>0.4</v>
      </c>
      <c r="T24" s="91">
        <v>0.4</v>
      </c>
      <c r="U24" s="91">
        <v>0.35</v>
      </c>
      <c r="V24" s="91">
        <v>0.4</v>
      </c>
      <c r="W24" s="91">
        <v>0.55000000000000004</v>
      </c>
      <c r="X24" s="91">
        <v>0.55000000000000004</v>
      </c>
      <c r="Y24" s="91">
        <v>0.5</v>
      </c>
      <c r="Z24" s="91">
        <v>0.55000000000000004</v>
      </c>
      <c r="AA24" s="91">
        <v>0.4</v>
      </c>
      <c r="AB24" s="91">
        <v>0.3</v>
      </c>
      <c r="AC24" s="91">
        <v>7.45</v>
      </c>
    </row>
    <row r="25" spans="1:31" s="91" customFormat="1" ht="10.5">
      <c r="D25" s="91" t="s">
        <v>149</v>
      </c>
      <c r="E25" s="91">
        <v>0.25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0.15</v>
      </c>
      <c r="L25" s="91">
        <v>0.15</v>
      </c>
      <c r="M25" s="91">
        <v>0.15</v>
      </c>
      <c r="N25" s="91">
        <v>0.15</v>
      </c>
      <c r="O25" s="91">
        <v>0.5</v>
      </c>
      <c r="P25" s="91">
        <v>0.5</v>
      </c>
      <c r="Q25" s="91">
        <v>0.4</v>
      </c>
      <c r="R25" s="91">
        <v>0.4</v>
      </c>
      <c r="S25" s="91">
        <v>0.3</v>
      </c>
      <c r="T25" s="91">
        <v>0.3</v>
      </c>
      <c r="U25" s="91">
        <v>0.3</v>
      </c>
      <c r="V25" s="91">
        <v>0.4</v>
      </c>
      <c r="W25" s="91">
        <v>0.5</v>
      </c>
      <c r="X25" s="91">
        <v>0.5</v>
      </c>
      <c r="Y25" s="91">
        <v>0.4</v>
      </c>
      <c r="Z25" s="91">
        <v>0.5</v>
      </c>
      <c r="AA25" s="91">
        <v>0.4</v>
      </c>
      <c r="AB25" s="91">
        <v>0.2</v>
      </c>
      <c r="AC25" s="91">
        <v>6.45</v>
      </c>
    </row>
    <row r="26" spans="1:31" s="91" customFormat="1" ht="10.5">
      <c r="A26" s="91" t="s">
        <v>139</v>
      </c>
      <c r="B26" s="91" t="s">
        <v>127</v>
      </c>
      <c r="C26" s="91" t="s">
        <v>123</v>
      </c>
      <c r="D26" s="91" t="s">
        <v>154</v>
      </c>
      <c r="E26" s="91">
        <v>1</v>
      </c>
      <c r="F26" s="91">
        <v>0</v>
      </c>
      <c r="G26" s="91">
        <v>0</v>
      </c>
      <c r="H26" s="91">
        <v>0</v>
      </c>
      <c r="I26" s="91">
        <v>0</v>
      </c>
      <c r="J26" s="91">
        <v>1</v>
      </c>
      <c r="K26" s="91">
        <v>1</v>
      </c>
      <c r="L26" s="91">
        <v>1</v>
      </c>
      <c r="M26" s="91">
        <v>1</v>
      </c>
      <c r="N26" s="91">
        <v>1</v>
      </c>
      <c r="O26" s="91">
        <v>1</v>
      </c>
      <c r="P26" s="91">
        <v>1</v>
      </c>
      <c r="Q26" s="91">
        <v>1</v>
      </c>
      <c r="R26" s="91">
        <v>1</v>
      </c>
      <c r="S26" s="91">
        <v>1</v>
      </c>
      <c r="T26" s="91">
        <v>1</v>
      </c>
      <c r="U26" s="91">
        <v>1</v>
      </c>
      <c r="V26" s="91">
        <v>1</v>
      </c>
      <c r="W26" s="91">
        <v>1</v>
      </c>
      <c r="X26" s="91">
        <v>1</v>
      </c>
      <c r="Y26" s="91">
        <v>1</v>
      </c>
      <c r="Z26" s="91">
        <v>1</v>
      </c>
      <c r="AA26" s="91">
        <v>1</v>
      </c>
      <c r="AB26" s="91">
        <v>1</v>
      </c>
      <c r="AC26" s="91">
        <v>20</v>
      </c>
      <c r="AD26" s="91">
        <v>80</v>
      </c>
      <c r="AE26" s="91">
        <v>4171.43</v>
      </c>
    </row>
    <row r="27" spans="1:31" s="91" customFormat="1" ht="10.5">
      <c r="D27" s="91" t="s">
        <v>148</v>
      </c>
      <c r="E27" s="91">
        <v>1</v>
      </c>
      <c r="F27" s="91">
        <v>0</v>
      </c>
      <c r="G27" s="91">
        <v>0</v>
      </c>
      <c r="H27" s="91">
        <v>0</v>
      </c>
      <c r="I27" s="91">
        <v>0</v>
      </c>
      <c r="J27" s="91">
        <v>1</v>
      </c>
      <c r="K27" s="91">
        <v>1</v>
      </c>
      <c r="L27" s="91">
        <v>1</v>
      </c>
      <c r="M27" s="91">
        <v>1</v>
      </c>
      <c r="N27" s="91">
        <v>1</v>
      </c>
      <c r="O27" s="91">
        <v>1</v>
      </c>
      <c r="P27" s="91">
        <v>1</v>
      </c>
      <c r="Q27" s="91">
        <v>1</v>
      </c>
      <c r="R27" s="91">
        <v>1</v>
      </c>
      <c r="S27" s="91">
        <v>1</v>
      </c>
      <c r="T27" s="91">
        <v>1</v>
      </c>
      <c r="U27" s="91">
        <v>1</v>
      </c>
      <c r="V27" s="91">
        <v>1</v>
      </c>
      <c r="W27" s="91">
        <v>1</v>
      </c>
      <c r="X27" s="91">
        <v>1</v>
      </c>
      <c r="Y27" s="91">
        <v>1</v>
      </c>
      <c r="Z27" s="91">
        <v>1</v>
      </c>
      <c r="AA27" s="91">
        <v>1</v>
      </c>
      <c r="AB27" s="91">
        <v>1</v>
      </c>
      <c r="AC27" s="91">
        <v>20</v>
      </c>
    </row>
    <row r="28" spans="1:31" s="91" customFormat="1" ht="10.5">
      <c r="D28" s="91" t="s">
        <v>149</v>
      </c>
      <c r="E28" s="91">
        <v>1</v>
      </c>
      <c r="F28" s="91">
        <v>0</v>
      </c>
      <c r="G28" s="91">
        <v>0</v>
      </c>
      <c r="H28" s="91">
        <v>0</v>
      </c>
      <c r="I28" s="91">
        <v>0</v>
      </c>
      <c r="J28" s="91">
        <v>1</v>
      </c>
      <c r="K28" s="91">
        <v>1</v>
      </c>
      <c r="L28" s="91">
        <v>1</v>
      </c>
      <c r="M28" s="91">
        <v>1</v>
      </c>
      <c r="N28" s="91">
        <v>1</v>
      </c>
      <c r="O28" s="91">
        <v>1</v>
      </c>
      <c r="P28" s="91">
        <v>1</v>
      </c>
      <c r="Q28" s="91">
        <v>1</v>
      </c>
      <c r="R28" s="91">
        <v>1</v>
      </c>
      <c r="S28" s="91">
        <v>1</v>
      </c>
      <c r="T28" s="91">
        <v>1</v>
      </c>
      <c r="U28" s="91">
        <v>1</v>
      </c>
      <c r="V28" s="91">
        <v>1</v>
      </c>
      <c r="W28" s="91">
        <v>1</v>
      </c>
      <c r="X28" s="91">
        <v>1</v>
      </c>
      <c r="Y28" s="91">
        <v>1</v>
      </c>
      <c r="Z28" s="91">
        <v>1</v>
      </c>
      <c r="AA28" s="91">
        <v>1</v>
      </c>
      <c r="AB28" s="91">
        <v>1</v>
      </c>
      <c r="AC28" s="91">
        <v>20</v>
      </c>
    </row>
    <row r="29" spans="1:31" s="91" customFormat="1" ht="10.5">
      <c r="A29" s="91" t="s">
        <v>135</v>
      </c>
      <c r="B29" s="91" t="s">
        <v>127</v>
      </c>
      <c r="C29" s="91" t="s">
        <v>123</v>
      </c>
      <c r="D29" s="91" t="s">
        <v>124</v>
      </c>
      <c r="E29" s="91">
        <v>1</v>
      </c>
      <c r="F29" s="91">
        <v>1</v>
      </c>
      <c r="G29" s="91">
        <v>1</v>
      </c>
      <c r="H29" s="91">
        <v>1</v>
      </c>
      <c r="I29" s="91">
        <v>1</v>
      </c>
      <c r="J29" s="91">
        <v>1</v>
      </c>
      <c r="K29" s="91">
        <v>1</v>
      </c>
      <c r="L29" s="91">
        <v>1</v>
      </c>
      <c r="M29" s="91">
        <v>1</v>
      </c>
      <c r="N29" s="91">
        <v>1</v>
      </c>
      <c r="O29" s="91">
        <v>1</v>
      </c>
      <c r="P29" s="91">
        <v>1</v>
      </c>
      <c r="Q29" s="91">
        <v>1</v>
      </c>
      <c r="R29" s="91">
        <v>1</v>
      </c>
      <c r="S29" s="91">
        <v>1</v>
      </c>
      <c r="T29" s="91">
        <v>1</v>
      </c>
      <c r="U29" s="91">
        <v>1</v>
      </c>
      <c r="V29" s="91">
        <v>1</v>
      </c>
      <c r="W29" s="91">
        <v>1</v>
      </c>
      <c r="X29" s="91">
        <v>1</v>
      </c>
      <c r="Y29" s="91">
        <v>1</v>
      </c>
      <c r="Z29" s="91">
        <v>1</v>
      </c>
      <c r="AA29" s="91">
        <v>1</v>
      </c>
      <c r="AB29" s="91">
        <v>1</v>
      </c>
      <c r="AC29" s="91">
        <v>24</v>
      </c>
      <c r="AD29" s="91">
        <v>168</v>
      </c>
      <c r="AE29" s="91">
        <v>8760</v>
      </c>
    </row>
    <row r="30" spans="1:31" s="91" customFormat="1" ht="10.5">
      <c r="A30" s="91" t="s">
        <v>126</v>
      </c>
      <c r="B30" s="91" t="s">
        <v>122</v>
      </c>
      <c r="C30" s="91" t="s">
        <v>123</v>
      </c>
      <c r="D30" s="91" t="s">
        <v>124</v>
      </c>
      <c r="E30" s="91">
        <v>1</v>
      </c>
      <c r="F30" s="91">
        <v>1</v>
      </c>
      <c r="G30" s="91">
        <v>1</v>
      </c>
      <c r="H30" s="91">
        <v>1</v>
      </c>
      <c r="I30" s="91">
        <v>1</v>
      </c>
      <c r="J30" s="91">
        <v>1</v>
      </c>
      <c r="K30" s="91">
        <v>1</v>
      </c>
      <c r="L30" s="91">
        <v>1</v>
      </c>
      <c r="M30" s="91">
        <v>1</v>
      </c>
      <c r="N30" s="91">
        <v>1</v>
      </c>
      <c r="O30" s="91">
        <v>1</v>
      </c>
      <c r="P30" s="91">
        <v>1</v>
      </c>
      <c r="Q30" s="91">
        <v>1</v>
      </c>
      <c r="R30" s="91">
        <v>1</v>
      </c>
      <c r="S30" s="91">
        <v>1</v>
      </c>
      <c r="T30" s="91">
        <v>1</v>
      </c>
      <c r="U30" s="91">
        <v>1</v>
      </c>
      <c r="V30" s="91">
        <v>1</v>
      </c>
      <c r="W30" s="91">
        <v>1</v>
      </c>
      <c r="X30" s="91">
        <v>1</v>
      </c>
      <c r="Y30" s="91">
        <v>1</v>
      </c>
      <c r="Z30" s="91">
        <v>1</v>
      </c>
      <c r="AA30" s="91">
        <v>1</v>
      </c>
      <c r="AB30" s="91">
        <v>1</v>
      </c>
      <c r="AC30" s="91">
        <v>24</v>
      </c>
      <c r="AD30" s="91">
        <v>168</v>
      </c>
      <c r="AE30" s="91">
        <v>8760</v>
      </c>
    </row>
    <row r="31" spans="1:31" s="91" customFormat="1" ht="10.5">
      <c r="A31" s="91" t="s">
        <v>128</v>
      </c>
      <c r="B31" s="91" t="s">
        <v>122</v>
      </c>
      <c r="C31" s="91" t="s">
        <v>123</v>
      </c>
      <c r="D31" s="91" t="s">
        <v>124</v>
      </c>
      <c r="E31" s="91">
        <v>0</v>
      </c>
      <c r="F31" s="91">
        <v>0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  <c r="R31" s="91">
        <v>0</v>
      </c>
      <c r="S31" s="91">
        <v>0</v>
      </c>
      <c r="T31" s="91">
        <v>0</v>
      </c>
      <c r="U31" s="91">
        <v>0</v>
      </c>
      <c r="V31" s="91">
        <v>0</v>
      </c>
      <c r="W31" s="91">
        <v>0</v>
      </c>
      <c r="X31" s="91">
        <v>0</v>
      </c>
      <c r="Y31" s="91">
        <v>0</v>
      </c>
      <c r="Z31" s="91">
        <v>0</v>
      </c>
      <c r="AA31" s="91">
        <v>0</v>
      </c>
      <c r="AB31" s="91">
        <v>0</v>
      </c>
      <c r="AC31" s="91">
        <v>0</v>
      </c>
      <c r="AD31" s="91">
        <v>0</v>
      </c>
      <c r="AE31" s="91">
        <v>0</v>
      </c>
    </row>
    <row r="32" spans="1:31" s="91" customFormat="1" ht="10.5">
      <c r="A32" s="91" t="s">
        <v>141</v>
      </c>
      <c r="B32" s="91" t="s">
        <v>127</v>
      </c>
      <c r="C32" s="91" t="s">
        <v>123</v>
      </c>
      <c r="D32" s="91" t="s">
        <v>154</v>
      </c>
      <c r="E32" s="91">
        <v>1</v>
      </c>
      <c r="F32" s="91">
        <v>0</v>
      </c>
      <c r="G32" s="91">
        <v>0</v>
      </c>
      <c r="H32" s="91">
        <v>0</v>
      </c>
      <c r="I32" s="91">
        <v>0</v>
      </c>
      <c r="J32" s="91">
        <v>1</v>
      </c>
      <c r="K32" s="91">
        <v>1</v>
      </c>
      <c r="L32" s="91">
        <v>1</v>
      </c>
      <c r="M32" s="91">
        <v>1</v>
      </c>
      <c r="N32" s="91">
        <v>1</v>
      </c>
      <c r="O32" s="91">
        <v>1</v>
      </c>
      <c r="P32" s="91">
        <v>1</v>
      </c>
      <c r="Q32" s="91">
        <v>1</v>
      </c>
      <c r="R32" s="91">
        <v>1</v>
      </c>
      <c r="S32" s="91">
        <v>1</v>
      </c>
      <c r="T32" s="91">
        <v>1</v>
      </c>
      <c r="U32" s="91">
        <v>1</v>
      </c>
      <c r="V32" s="91">
        <v>1</v>
      </c>
      <c r="W32" s="91">
        <v>1</v>
      </c>
      <c r="X32" s="91">
        <v>1</v>
      </c>
      <c r="Y32" s="91">
        <v>1</v>
      </c>
      <c r="Z32" s="91">
        <v>1</v>
      </c>
      <c r="AA32" s="91">
        <v>1</v>
      </c>
      <c r="AB32" s="91">
        <v>1</v>
      </c>
      <c r="AC32" s="91">
        <v>20</v>
      </c>
      <c r="AD32" s="91">
        <v>80</v>
      </c>
      <c r="AE32" s="91">
        <v>4171.43</v>
      </c>
    </row>
    <row r="33" spans="1:31" s="91" customFormat="1" ht="10.5">
      <c r="D33" s="91" t="s">
        <v>148</v>
      </c>
      <c r="E33" s="91">
        <v>1</v>
      </c>
      <c r="F33" s="91">
        <v>0</v>
      </c>
      <c r="G33" s="91">
        <v>0</v>
      </c>
      <c r="H33" s="91">
        <v>0</v>
      </c>
      <c r="I33" s="91">
        <v>0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  <c r="P33" s="91">
        <v>1</v>
      </c>
      <c r="Q33" s="91">
        <v>1</v>
      </c>
      <c r="R33" s="91">
        <v>1</v>
      </c>
      <c r="S33" s="91">
        <v>1</v>
      </c>
      <c r="T33" s="91">
        <v>1</v>
      </c>
      <c r="U33" s="91">
        <v>1</v>
      </c>
      <c r="V33" s="91">
        <v>1</v>
      </c>
      <c r="W33" s="91">
        <v>1</v>
      </c>
      <c r="X33" s="91">
        <v>1</v>
      </c>
      <c r="Y33" s="91">
        <v>1</v>
      </c>
      <c r="Z33" s="91">
        <v>1</v>
      </c>
      <c r="AA33" s="91">
        <v>1</v>
      </c>
      <c r="AB33" s="91">
        <v>1</v>
      </c>
      <c r="AC33" s="91">
        <v>20</v>
      </c>
    </row>
    <row r="34" spans="1:31" s="91" customFormat="1" ht="10.5">
      <c r="D34" s="91" t="s">
        <v>149</v>
      </c>
      <c r="E34" s="91">
        <v>1</v>
      </c>
      <c r="F34" s="91">
        <v>0</v>
      </c>
      <c r="G34" s="91">
        <v>0</v>
      </c>
      <c r="H34" s="91">
        <v>0</v>
      </c>
      <c r="I34" s="91">
        <v>0</v>
      </c>
      <c r="J34" s="91">
        <v>1</v>
      </c>
      <c r="K34" s="91">
        <v>1</v>
      </c>
      <c r="L34" s="91">
        <v>1</v>
      </c>
      <c r="M34" s="91">
        <v>1</v>
      </c>
      <c r="N34" s="91">
        <v>1</v>
      </c>
      <c r="O34" s="91">
        <v>1</v>
      </c>
      <c r="P34" s="91">
        <v>1</v>
      </c>
      <c r="Q34" s="91">
        <v>1</v>
      </c>
      <c r="R34" s="91">
        <v>1</v>
      </c>
      <c r="S34" s="91">
        <v>1</v>
      </c>
      <c r="T34" s="91">
        <v>1</v>
      </c>
      <c r="U34" s="91">
        <v>1</v>
      </c>
      <c r="V34" s="91">
        <v>1</v>
      </c>
      <c r="W34" s="91">
        <v>1</v>
      </c>
      <c r="X34" s="91">
        <v>1</v>
      </c>
      <c r="Y34" s="91">
        <v>1</v>
      </c>
      <c r="Z34" s="91">
        <v>1</v>
      </c>
      <c r="AA34" s="91">
        <v>1</v>
      </c>
      <c r="AB34" s="91">
        <v>1</v>
      </c>
      <c r="AC34" s="91">
        <v>20</v>
      </c>
    </row>
    <row r="35" spans="1:31" s="91" customFormat="1" ht="10.5">
      <c r="A35" s="91" t="s">
        <v>136</v>
      </c>
      <c r="B35" s="91" t="s">
        <v>122</v>
      </c>
      <c r="C35" s="91" t="s">
        <v>123</v>
      </c>
      <c r="D35" s="91" t="s">
        <v>124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  <c r="P35" s="91">
        <v>1</v>
      </c>
      <c r="Q35" s="91">
        <v>1</v>
      </c>
      <c r="R35" s="91">
        <v>1</v>
      </c>
      <c r="S35" s="91">
        <v>1</v>
      </c>
      <c r="T35" s="91">
        <v>1</v>
      </c>
      <c r="U35" s="91">
        <v>1</v>
      </c>
      <c r="V35" s="91">
        <v>1</v>
      </c>
      <c r="W35" s="91">
        <v>1</v>
      </c>
      <c r="X35" s="91">
        <v>1</v>
      </c>
      <c r="Y35" s="91">
        <v>1</v>
      </c>
      <c r="Z35" s="91">
        <v>1</v>
      </c>
      <c r="AA35" s="91">
        <v>1</v>
      </c>
      <c r="AB35" s="91">
        <v>1</v>
      </c>
      <c r="AC35" s="91">
        <v>24</v>
      </c>
      <c r="AD35" s="91">
        <v>168</v>
      </c>
      <c r="AE35" s="91">
        <v>8760</v>
      </c>
    </row>
    <row r="36" spans="1:31" s="91" customFormat="1" ht="10.5">
      <c r="A36" s="91" t="s">
        <v>255</v>
      </c>
      <c r="B36" s="91" t="s">
        <v>127</v>
      </c>
      <c r="C36" s="91" t="s">
        <v>123</v>
      </c>
      <c r="D36" s="91" t="s">
        <v>154</v>
      </c>
      <c r="E36" s="91">
        <v>0</v>
      </c>
      <c r="F36" s="91">
        <v>0</v>
      </c>
      <c r="G36" s="91">
        <v>0</v>
      </c>
      <c r="H36" s="91">
        <v>0</v>
      </c>
      <c r="I36" s="91">
        <v>0</v>
      </c>
      <c r="J36" s="91">
        <v>0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  <c r="P36" s="91">
        <v>1</v>
      </c>
      <c r="Q36" s="91">
        <v>1</v>
      </c>
      <c r="R36" s="91">
        <v>1</v>
      </c>
      <c r="S36" s="91">
        <v>1</v>
      </c>
      <c r="T36" s="91">
        <v>1</v>
      </c>
      <c r="U36" s="91">
        <v>1</v>
      </c>
      <c r="V36" s="91">
        <v>1</v>
      </c>
      <c r="W36" s="91">
        <v>1</v>
      </c>
      <c r="X36" s="91">
        <v>1</v>
      </c>
      <c r="Y36" s="91">
        <v>1</v>
      </c>
      <c r="Z36" s="91">
        <v>1</v>
      </c>
      <c r="AA36" s="91">
        <v>1</v>
      </c>
      <c r="AB36" s="91">
        <v>1</v>
      </c>
      <c r="AC36" s="91">
        <v>18</v>
      </c>
      <c r="AD36" s="91">
        <v>72</v>
      </c>
      <c r="AE36" s="91">
        <v>3754.29</v>
      </c>
    </row>
    <row r="37" spans="1:31" s="91" customFormat="1" ht="10.5">
      <c r="D37" s="91" t="s">
        <v>148</v>
      </c>
      <c r="E37" s="91">
        <v>0</v>
      </c>
      <c r="F37" s="91">
        <v>0</v>
      </c>
      <c r="G37" s="91">
        <v>0</v>
      </c>
      <c r="H37" s="91">
        <v>0</v>
      </c>
      <c r="I37" s="91">
        <v>0</v>
      </c>
      <c r="J37" s="91">
        <v>0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  <c r="P37" s="91">
        <v>1</v>
      </c>
      <c r="Q37" s="91">
        <v>1</v>
      </c>
      <c r="R37" s="91">
        <v>1</v>
      </c>
      <c r="S37" s="91">
        <v>1</v>
      </c>
      <c r="T37" s="91">
        <v>1</v>
      </c>
      <c r="U37" s="91">
        <v>1</v>
      </c>
      <c r="V37" s="91">
        <v>1</v>
      </c>
      <c r="W37" s="91">
        <v>1</v>
      </c>
      <c r="X37" s="91">
        <v>1</v>
      </c>
      <c r="Y37" s="91">
        <v>1</v>
      </c>
      <c r="Z37" s="91">
        <v>1</v>
      </c>
      <c r="AA37" s="91">
        <v>1</v>
      </c>
      <c r="AB37" s="91">
        <v>1</v>
      </c>
      <c r="AC37" s="91">
        <v>18</v>
      </c>
    </row>
    <row r="38" spans="1:31" s="91" customFormat="1" ht="10.5">
      <c r="D38" s="91" t="s">
        <v>149</v>
      </c>
      <c r="E38" s="91">
        <v>0</v>
      </c>
      <c r="F38" s="91">
        <v>0</v>
      </c>
      <c r="G38" s="91">
        <v>0</v>
      </c>
      <c r="H38" s="91">
        <v>0</v>
      </c>
      <c r="I38" s="91">
        <v>0</v>
      </c>
      <c r="J38" s="91">
        <v>0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  <c r="P38" s="91">
        <v>1</v>
      </c>
      <c r="Q38" s="91">
        <v>1</v>
      </c>
      <c r="R38" s="91">
        <v>1</v>
      </c>
      <c r="S38" s="91">
        <v>1</v>
      </c>
      <c r="T38" s="91">
        <v>1</v>
      </c>
      <c r="U38" s="91">
        <v>1</v>
      </c>
      <c r="V38" s="91">
        <v>1</v>
      </c>
      <c r="W38" s="91">
        <v>1</v>
      </c>
      <c r="X38" s="91">
        <v>1</v>
      </c>
      <c r="Y38" s="91">
        <v>1</v>
      </c>
      <c r="Z38" s="91">
        <v>1</v>
      </c>
      <c r="AA38" s="91">
        <v>1</v>
      </c>
      <c r="AB38" s="91">
        <v>1</v>
      </c>
      <c r="AC38" s="91">
        <v>18</v>
      </c>
    </row>
    <row r="39" spans="1:31" s="91" customFormat="1" ht="10.5">
      <c r="A39" s="91" t="s">
        <v>256</v>
      </c>
      <c r="B39" s="91" t="s">
        <v>122</v>
      </c>
      <c r="C39" s="91" t="s">
        <v>123</v>
      </c>
      <c r="D39" s="91" t="s">
        <v>124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  <c r="P39" s="91">
        <v>1</v>
      </c>
      <c r="Q39" s="91">
        <v>1</v>
      </c>
      <c r="R39" s="91">
        <v>1</v>
      </c>
      <c r="S39" s="91">
        <v>1</v>
      </c>
      <c r="T39" s="91">
        <v>1</v>
      </c>
      <c r="U39" s="91">
        <v>1</v>
      </c>
      <c r="V39" s="91">
        <v>1</v>
      </c>
      <c r="W39" s="91">
        <v>1</v>
      </c>
      <c r="X39" s="91">
        <v>1</v>
      </c>
      <c r="Y39" s="91">
        <v>1</v>
      </c>
      <c r="Z39" s="91">
        <v>1</v>
      </c>
      <c r="AA39" s="91">
        <v>1</v>
      </c>
      <c r="AB39" s="91">
        <v>1</v>
      </c>
      <c r="AC39" s="91">
        <v>24</v>
      </c>
      <c r="AD39" s="91">
        <v>168</v>
      </c>
      <c r="AE39" s="91">
        <v>8760</v>
      </c>
    </row>
    <row r="40" spans="1:31" s="91" customFormat="1" ht="10.5">
      <c r="A40" s="91" t="s">
        <v>98</v>
      </c>
      <c r="B40" s="91" t="s">
        <v>125</v>
      </c>
      <c r="C40" s="91" t="s">
        <v>123</v>
      </c>
      <c r="D40" s="91" t="s">
        <v>144</v>
      </c>
      <c r="E40" s="91">
        <v>21</v>
      </c>
      <c r="F40" s="91">
        <v>15.6</v>
      </c>
      <c r="G40" s="91">
        <v>15.6</v>
      </c>
      <c r="H40" s="91">
        <v>15.6</v>
      </c>
      <c r="I40" s="91">
        <v>15.6</v>
      </c>
      <c r="J40" s="91">
        <v>21</v>
      </c>
      <c r="K40" s="91">
        <v>21</v>
      </c>
      <c r="L40" s="91">
        <v>21</v>
      </c>
      <c r="M40" s="91">
        <v>21</v>
      </c>
      <c r="N40" s="91">
        <v>21</v>
      </c>
      <c r="O40" s="91">
        <v>21</v>
      </c>
      <c r="P40" s="91">
        <v>21</v>
      </c>
      <c r="Q40" s="91">
        <v>21</v>
      </c>
      <c r="R40" s="91">
        <v>21</v>
      </c>
      <c r="S40" s="91">
        <v>21</v>
      </c>
      <c r="T40" s="91">
        <v>21</v>
      </c>
      <c r="U40" s="91">
        <v>21</v>
      </c>
      <c r="V40" s="91">
        <v>21</v>
      </c>
      <c r="W40" s="91">
        <v>21</v>
      </c>
      <c r="X40" s="91">
        <v>21</v>
      </c>
      <c r="Y40" s="91">
        <v>21</v>
      </c>
      <c r="Z40" s="91">
        <v>21</v>
      </c>
      <c r="AA40" s="91">
        <v>21</v>
      </c>
      <c r="AB40" s="91">
        <v>21</v>
      </c>
      <c r="AC40" s="91">
        <v>482.4</v>
      </c>
      <c r="AD40" s="91">
        <v>3376.8</v>
      </c>
      <c r="AE40" s="91">
        <v>176076</v>
      </c>
    </row>
    <row r="41" spans="1:31" s="91" customFormat="1" ht="10.5">
      <c r="D41" s="91" t="s">
        <v>142</v>
      </c>
      <c r="E41" s="91">
        <v>15.6</v>
      </c>
      <c r="F41" s="91">
        <v>15.6</v>
      </c>
      <c r="G41" s="91">
        <v>15.6</v>
      </c>
      <c r="H41" s="91">
        <v>15.6</v>
      </c>
      <c r="I41" s="91">
        <v>15.6</v>
      </c>
      <c r="J41" s="91">
        <v>15.6</v>
      </c>
      <c r="K41" s="91">
        <v>15.6</v>
      </c>
      <c r="L41" s="91">
        <v>15.6</v>
      </c>
      <c r="M41" s="91">
        <v>15.6</v>
      </c>
      <c r="N41" s="91">
        <v>15.6</v>
      </c>
      <c r="O41" s="91">
        <v>15.6</v>
      </c>
      <c r="P41" s="91">
        <v>15.6</v>
      </c>
      <c r="Q41" s="91">
        <v>15.6</v>
      </c>
      <c r="R41" s="91">
        <v>15.6</v>
      </c>
      <c r="S41" s="91">
        <v>15.6</v>
      </c>
      <c r="T41" s="91">
        <v>15.6</v>
      </c>
      <c r="U41" s="91">
        <v>15.6</v>
      </c>
      <c r="V41" s="91">
        <v>15.6</v>
      </c>
      <c r="W41" s="91">
        <v>15.6</v>
      </c>
      <c r="X41" s="91">
        <v>15.6</v>
      </c>
      <c r="Y41" s="91">
        <v>15.6</v>
      </c>
      <c r="Z41" s="91">
        <v>15.6</v>
      </c>
      <c r="AA41" s="91">
        <v>15.6</v>
      </c>
      <c r="AB41" s="91">
        <v>15.6</v>
      </c>
      <c r="AC41" s="91">
        <v>374.4</v>
      </c>
    </row>
    <row r="42" spans="1:31" s="91" customFormat="1" ht="10.5">
      <c r="D42" s="91" t="s">
        <v>143</v>
      </c>
      <c r="E42" s="91">
        <v>21</v>
      </c>
      <c r="F42" s="91">
        <v>21</v>
      </c>
      <c r="G42" s="91">
        <v>21</v>
      </c>
      <c r="H42" s="91">
        <v>21</v>
      </c>
      <c r="I42" s="91">
        <v>21</v>
      </c>
      <c r="J42" s="91">
        <v>21</v>
      </c>
      <c r="K42" s="91">
        <v>21</v>
      </c>
      <c r="L42" s="91">
        <v>21</v>
      </c>
      <c r="M42" s="91">
        <v>21</v>
      </c>
      <c r="N42" s="91">
        <v>21</v>
      </c>
      <c r="O42" s="91">
        <v>21</v>
      </c>
      <c r="P42" s="91">
        <v>21</v>
      </c>
      <c r="Q42" s="91">
        <v>21</v>
      </c>
      <c r="R42" s="91">
        <v>21</v>
      </c>
      <c r="S42" s="91">
        <v>21</v>
      </c>
      <c r="T42" s="91">
        <v>21</v>
      </c>
      <c r="U42" s="91">
        <v>21</v>
      </c>
      <c r="V42" s="91">
        <v>21</v>
      </c>
      <c r="W42" s="91">
        <v>21</v>
      </c>
      <c r="X42" s="91">
        <v>21</v>
      </c>
      <c r="Y42" s="91">
        <v>21</v>
      </c>
      <c r="Z42" s="91">
        <v>21</v>
      </c>
      <c r="AA42" s="91">
        <v>21</v>
      </c>
      <c r="AB42" s="91">
        <v>21</v>
      </c>
      <c r="AC42" s="91">
        <v>504</v>
      </c>
    </row>
    <row r="43" spans="1:31" s="91" customFormat="1" ht="10.5">
      <c r="D43" s="91" t="s">
        <v>155</v>
      </c>
      <c r="E43" s="91">
        <v>21</v>
      </c>
      <c r="F43" s="91">
        <v>15.6</v>
      </c>
      <c r="G43" s="91">
        <v>15.6</v>
      </c>
      <c r="H43" s="91">
        <v>15.6</v>
      </c>
      <c r="I43" s="91">
        <v>15.6</v>
      </c>
      <c r="J43" s="91">
        <v>21</v>
      </c>
      <c r="K43" s="91">
        <v>21</v>
      </c>
      <c r="L43" s="91">
        <v>21</v>
      </c>
      <c r="M43" s="91">
        <v>21</v>
      </c>
      <c r="N43" s="91">
        <v>21</v>
      </c>
      <c r="O43" s="91">
        <v>21</v>
      </c>
      <c r="P43" s="91">
        <v>21</v>
      </c>
      <c r="Q43" s="91">
        <v>21</v>
      </c>
      <c r="R43" s="91">
        <v>21</v>
      </c>
      <c r="S43" s="91">
        <v>21</v>
      </c>
      <c r="T43" s="91">
        <v>21</v>
      </c>
      <c r="U43" s="91">
        <v>21</v>
      </c>
      <c r="V43" s="91">
        <v>21</v>
      </c>
      <c r="W43" s="91">
        <v>21</v>
      </c>
      <c r="X43" s="91">
        <v>21</v>
      </c>
      <c r="Y43" s="91">
        <v>21</v>
      </c>
      <c r="Z43" s="91">
        <v>21</v>
      </c>
      <c r="AA43" s="91">
        <v>21</v>
      </c>
      <c r="AB43" s="91">
        <v>21</v>
      </c>
      <c r="AC43" s="91">
        <v>482.4</v>
      </c>
    </row>
    <row r="44" spans="1:31" s="91" customFormat="1" ht="10.5">
      <c r="D44" s="91" t="s">
        <v>149</v>
      </c>
      <c r="E44" s="91">
        <v>21</v>
      </c>
      <c r="F44" s="91">
        <v>15.6</v>
      </c>
      <c r="G44" s="91">
        <v>15.6</v>
      </c>
      <c r="H44" s="91">
        <v>15.6</v>
      </c>
      <c r="I44" s="91">
        <v>15.6</v>
      </c>
      <c r="J44" s="91">
        <v>21</v>
      </c>
      <c r="K44" s="91">
        <v>21</v>
      </c>
      <c r="L44" s="91">
        <v>21</v>
      </c>
      <c r="M44" s="91">
        <v>21</v>
      </c>
      <c r="N44" s="91">
        <v>21</v>
      </c>
      <c r="O44" s="91">
        <v>21</v>
      </c>
      <c r="P44" s="91">
        <v>21</v>
      </c>
      <c r="Q44" s="91">
        <v>21</v>
      </c>
      <c r="R44" s="91">
        <v>21</v>
      </c>
      <c r="S44" s="91">
        <v>21</v>
      </c>
      <c r="T44" s="91">
        <v>21</v>
      </c>
      <c r="U44" s="91">
        <v>21</v>
      </c>
      <c r="V44" s="91">
        <v>21</v>
      </c>
      <c r="W44" s="91">
        <v>21</v>
      </c>
      <c r="X44" s="91">
        <v>21</v>
      </c>
      <c r="Y44" s="91">
        <v>21</v>
      </c>
      <c r="Z44" s="91">
        <v>21</v>
      </c>
      <c r="AA44" s="91">
        <v>21</v>
      </c>
      <c r="AB44" s="91">
        <v>21</v>
      </c>
      <c r="AC44" s="91">
        <v>482.4</v>
      </c>
    </row>
    <row r="45" spans="1:31" s="91" customFormat="1" ht="10.5">
      <c r="A45" s="91" t="s">
        <v>99</v>
      </c>
      <c r="B45" s="91" t="s">
        <v>125</v>
      </c>
      <c r="C45" s="91" t="s">
        <v>123</v>
      </c>
      <c r="D45" s="91" t="s">
        <v>140</v>
      </c>
      <c r="E45" s="91">
        <v>24</v>
      </c>
      <c r="F45" s="91">
        <v>30</v>
      </c>
      <c r="G45" s="91">
        <v>30</v>
      </c>
      <c r="H45" s="91">
        <v>30</v>
      </c>
      <c r="I45" s="91">
        <v>30</v>
      </c>
      <c r="J45" s="91">
        <v>24</v>
      </c>
      <c r="K45" s="91">
        <v>24</v>
      </c>
      <c r="L45" s="91">
        <v>24</v>
      </c>
      <c r="M45" s="91">
        <v>24</v>
      </c>
      <c r="N45" s="91">
        <v>24</v>
      </c>
      <c r="O45" s="91">
        <v>24</v>
      </c>
      <c r="P45" s="91">
        <v>24</v>
      </c>
      <c r="Q45" s="91">
        <v>24</v>
      </c>
      <c r="R45" s="91">
        <v>24</v>
      </c>
      <c r="S45" s="91">
        <v>24</v>
      </c>
      <c r="T45" s="91">
        <v>24</v>
      </c>
      <c r="U45" s="91">
        <v>24</v>
      </c>
      <c r="V45" s="91">
        <v>24</v>
      </c>
      <c r="W45" s="91">
        <v>24</v>
      </c>
      <c r="X45" s="91">
        <v>24</v>
      </c>
      <c r="Y45" s="91">
        <v>24</v>
      </c>
      <c r="Z45" s="91">
        <v>24</v>
      </c>
      <c r="AA45" s="91">
        <v>24</v>
      </c>
      <c r="AB45" s="91">
        <v>24</v>
      </c>
      <c r="AC45" s="91">
        <v>600</v>
      </c>
      <c r="AD45" s="91">
        <v>4200</v>
      </c>
      <c r="AE45" s="91">
        <v>219000</v>
      </c>
    </row>
    <row r="46" spans="1:31" s="91" customFormat="1" ht="10.5">
      <c r="D46" s="91" t="s">
        <v>155</v>
      </c>
      <c r="E46" s="91">
        <v>24</v>
      </c>
      <c r="F46" s="91">
        <v>30</v>
      </c>
      <c r="G46" s="91">
        <v>30</v>
      </c>
      <c r="H46" s="91">
        <v>30</v>
      </c>
      <c r="I46" s="91">
        <v>30</v>
      </c>
      <c r="J46" s="91">
        <v>24</v>
      </c>
      <c r="K46" s="91">
        <v>24</v>
      </c>
      <c r="L46" s="91">
        <v>24</v>
      </c>
      <c r="M46" s="91">
        <v>24</v>
      </c>
      <c r="N46" s="91">
        <v>24</v>
      </c>
      <c r="O46" s="91">
        <v>24</v>
      </c>
      <c r="P46" s="91">
        <v>24</v>
      </c>
      <c r="Q46" s="91">
        <v>24</v>
      </c>
      <c r="R46" s="91">
        <v>24</v>
      </c>
      <c r="S46" s="91">
        <v>24</v>
      </c>
      <c r="T46" s="91">
        <v>24</v>
      </c>
      <c r="U46" s="91">
        <v>24</v>
      </c>
      <c r="V46" s="91">
        <v>24</v>
      </c>
      <c r="W46" s="91">
        <v>24</v>
      </c>
      <c r="X46" s="91">
        <v>24</v>
      </c>
      <c r="Y46" s="91">
        <v>24</v>
      </c>
      <c r="Z46" s="91">
        <v>24</v>
      </c>
      <c r="AA46" s="91">
        <v>24</v>
      </c>
      <c r="AB46" s="91">
        <v>24</v>
      </c>
      <c r="AC46" s="91">
        <v>600</v>
      </c>
    </row>
    <row r="47" spans="1:31" s="91" customFormat="1" ht="10.5">
      <c r="D47" s="91" t="s">
        <v>143</v>
      </c>
      <c r="E47" s="91">
        <v>30</v>
      </c>
      <c r="F47" s="91">
        <v>30</v>
      </c>
      <c r="G47" s="91">
        <v>30</v>
      </c>
      <c r="H47" s="91">
        <v>30</v>
      </c>
      <c r="I47" s="91">
        <v>30</v>
      </c>
      <c r="J47" s="91">
        <v>30</v>
      </c>
      <c r="K47" s="91">
        <v>30</v>
      </c>
      <c r="L47" s="91">
        <v>30</v>
      </c>
      <c r="M47" s="91">
        <v>30</v>
      </c>
      <c r="N47" s="91">
        <v>30</v>
      </c>
      <c r="O47" s="91">
        <v>30</v>
      </c>
      <c r="P47" s="91">
        <v>30</v>
      </c>
      <c r="Q47" s="91">
        <v>30</v>
      </c>
      <c r="R47" s="91">
        <v>30</v>
      </c>
      <c r="S47" s="91">
        <v>30</v>
      </c>
      <c r="T47" s="91">
        <v>30</v>
      </c>
      <c r="U47" s="91">
        <v>30</v>
      </c>
      <c r="V47" s="91">
        <v>30</v>
      </c>
      <c r="W47" s="91">
        <v>30</v>
      </c>
      <c r="X47" s="91">
        <v>30</v>
      </c>
      <c r="Y47" s="91">
        <v>30</v>
      </c>
      <c r="Z47" s="91">
        <v>30</v>
      </c>
      <c r="AA47" s="91">
        <v>30</v>
      </c>
      <c r="AB47" s="91">
        <v>30</v>
      </c>
      <c r="AC47" s="91">
        <v>720</v>
      </c>
    </row>
    <row r="48" spans="1:31" s="91" customFormat="1" ht="10.5">
      <c r="D48" s="91" t="s">
        <v>149</v>
      </c>
      <c r="E48" s="91">
        <v>24</v>
      </c>
      <c r="F48" s="91">
        <v>30</v>
      </c>
      <c r="G48" s="91">
        <v>30</v>
      </c>
      <c r="H48" s="91">
        <v>30</v>
      </c>
      <c r="I48" s="91">
        <v>30</v>
      </c>
      <c r="J48" s="91">
        <v>24</v>
      </c>
      <c r="K48" s="91">
        <v>24</v>
      </c>
      <c r="L48" s="91">
        <v>24</v>
      </c>
      <c r="M48" s="91">
        <v>24</v>
      </c>
      <c r="N48" s="91">
        <v>24</v>
      </c>
      <c r="O48" s="91">
        <v>24</v>
      </c>
      <c r="P48" s="91">
        <v>24</v>
      </c>
      <c r="Q48" s="91">
        <v>24</v>
      </c>
      <c r="R48" s="91">
        <v>24</v>
      </c>
      <c r="S48" s="91">
        <v>24</v>
      </c>
      <c r="T48" s="91">
        <v>24</v>
      </c>
      <c r="U48" s="91">
        <v>24</v>
      </c>
      <c r="V48" s="91">
        <v>24</v>
      </c>
      <c r="W48" s="91">
        <v>24</v>
      </c>
      <c r="X48" s="91">
        <v>24</v>
      </c>
      <c r="Y48" s="91">
        <v>24</v>
      </c>
      <c r="Z48" s="91">
        <v>24</v>
      </c>
      <c r="AA48" s="91">
        <v>24</v>
      </c>
      <c r="AB48" s="91">
        <v>24</v>
      </c>
      <c r="AC48" s="91">
        <v>600</v>
      </c>
    </row>
    <row r="49" spans="1:31" s="91" customFormat="1" ht="10.5">
      <c r="A49" s="91" t="s">
        <v>152</v>
      </c>
      <c r="B49" s="91" t="s">
        <v>125</v>
      </c>
      <c r="C49" s="91" t="s">
        <v>123</v>
      </c>
      <c r="D49" s="91" t="s">
        <v>144</v>
      </c>
      <c r="E49" s="91">
        <v>19</v>
      </c>
      <c r="F49" s="91">
        <v>15.6</v>
      </c>
      <c r="G49" s="91">
        <v>15.6</v>
      </c>
      <c r="H49" s="91">
        <v>15.6</v>
      </c>
      <c r="I49" s="91">
        <v>15.6</v>
      </c>
      <c r="J49" s="91">
        <v>19</v>
      </c>
      <c r="K49" s="91">
        <v>19</v>
      </c>
      <c r="L49" s="91">
        <v>19</v>
      </c>
      <c r="M49" s="91">
        <v>19</v>
      </c>
      <c r="N49" s="91">
        <v>19</v>
      </c>
      <c r="O49" s="91">
        <v>19</v>
      </c>
      <c r="P49" s="91">
        <v>19</v>
      </c>
      <c r="Q49" s="91">
        <v>19</v>
      </c>
      <c r="R49" s="91">
        <v>19</v>
      </c>
      <c r="S49" s="91">
        <v>19</v>
      </c>
      <c r="T49" s="91">
        <v>19</v>
      </c>
      <c r="U49" s="91">
        <v>19</v>
      </c>
      <c r="V49" s="91">
        <v>19</v>
      </c>
      <c r="W49" s="91">
        <v>19</v>
      </c>
      <c r="X49" s="91">
        <v>19</v>
      </c>
      <c r="Y49" s="91">
        <v>19</v>
      </c>
      <c r="Z49" s="91">
        <v>19</v>
      </c>
      <c r="AA49" s="91">
        <v>19</v>
      </c>
      <c r="AB49" s="91">
        <v>19</v>
      </c>
      <c r="AC49" s="91">
        <v>442.4</v>
      </c>
      <c r="AD49" s="91">
        <v>3096.8</v>
      </c>
      <c r="AE49" s="91">
        <v>161476</v>
      </c>
    </row>
    <row r="50" spans="1:31" s="91" customFormat="1" ht="10.5">
      <c r="D50" s="91" t="s">
        <v>142</v>
      </c>
      <c r="E50" s="91">
        <v>15.6</v>
      </c>
      <c r="F50" s="91">
        <v>15.6</v>
      </c>
      <c r="G50" s="91">
        <v>15.6</v>
      </c>
      <c r="H50" s="91">
        <v>15.6</v>
      </c>
      <c r="I50" s="91">
        <v>15.6</v>
      </c>
      <c r="J50" s="91">
        <v>15.6</v>
      </c>
      <c r="K50" s="91">
        <v>15.6</v>
      </c>
      <c r="L50" s="91">
        <v>15.6</v>
      </c>
      <c r="M50" s="91">
        <v>15.6</v>
      </c>
      <c r="N50" s="91">
        <v>15.6</v>
      </c>
      <c r="O50" s="91">
        <v>15.6</v>
      </c>
      <c r="P50" s="91">
        <v>15.6</v>
      </c>
      <c r="Q50" s="91">
        <v>15.6</v>
      </c>
      <c r="R50" s="91">
        <v>15.6</v>
      </c>
      <c r="S50" s="91">
        <v>15.6</v>
      </c>
      <c r="T50" s="91">
        <v>15.6</v>
      </c>
      <c r="U50" s="91">
        <v>15.6</v>
      </c>
      <c r="V50" s="91">
        <v>15.6</v>
      </c>
      <c r="W50" s="91">
        <v>15.6</v>
      </c>
      <c r="X50" s="91">
        <v>15.6</v>
      </c>
      <c r="Y50" s="91">
        <v>15.6</v>
      </c>
      <c r="Z50" s="91">
        <v>15.6</v>
      </c>
      <c r="AA50" s="91">
        <v>15.6</v>
      </c>
      <c r="AB50" s="91">
        <v>15.6</v>
      </c>
      <c r="AC50" s="91">
        <v>374.4</v>
      </c>
    </row>
    <row r="51" spans="1:31" s="91" customFormat="1" ht="10.5">
      <c r="D51" s="91" t="s">
        <v>143</v>
      </c>
      <c r="E51" s="91">
        <v>21</v>
      </c>
      <c r="F51" s="91">
        <v>21</v>
      </c>
      <c r="G51" s="91">
        <v>21</v>
      </c>
      <c r="H51" s="91">
        <v>21</v>
      </c>
      <c r="I51" s="91">
        <v>21</v>
      </c>
      <c r="J51" s="91">
        <v>21</v>
      </c>
      <c r="K51" s="91">
        <v>21</v>
      </c>
      <c r="L51" s="91">
        <v>21</v>
      </c>
      <c r="M51" s="91">
        <v>21</v>
      </c>
      <c r="N51" s="91">
        <v>21</v>
      </c>
      <c r="O51" s="91">
        <v>21</v>
      </c>
      <c r="P51" s="91">
        <v>21</v>
      </c>
      <c r="Q51" s="91">
        <v>21</v>
      </c>
      <c r="R51" s="91">
        <v>21</v>
      </c>
      <c r="S51" s="91">
        <v>21</v>
      </c>
      <c r="T51" s="91">
        <v>21</v>
      </c>
      <c r="U51" s="91">
        <v>21</v>
      </c>
      <c r="V51" s="91">
        <v>21</v>
      </c>
      <c r="W51" s="91">
        <v>21</v>
      </c>
      <c r="X51" s="91">
        <v>21</v>
      </c>
      <c r="Y51" s="91">
        <v>21</v>
      </c>
      <c r="Z51" s="91">
        <v>21</v>
      </c>
      <c r="AA51" s="91">
        <v>21</v>
      </c>
      <c r="AB51" s="91">
        <v>21</v>
      </c>
      <c r="AC51" s="91">
        <v>504</v>
      </c>
    </row>
    <row r="52" spans="1:31" s="91" customFormat="1" ht="10.5">
      <c r="D52" s="91" t="s">
        <v>155</v>
      </c>
      <c r="E52" s="91">
        <v>19</v>
      </c>
      <c r="F52" s="91">
        <v>15.6</v>
      </c>
      <c r="G52" s="91">
        <v>15.6</v>
      </c>
      <c r="H52" s="91">
        <v>15.6</v>
      </c>
      <c r="I52" s="91">
        <v>15.6</v>
      </c>
      <c r="J52" s="91">
        <v>19</v>
      </c>
      <c r="K52" s="91">
        <v>19</v>
      </c>
      <c r="L52" s="91">
        <v>19</v>
      </c>
      <c r="M52" s="91">
        <v>19</v>
      </c>
      <c r="N52" s="91">
        <v>19</v>
      </c>
      <c r="O52" s="91">
        <v>19</v>
      </c>
      <c r="P52" s="91">
        <v>19</v>
      </c>
      <c r="Q52" s="91">
        <v>19</v>
      </c>
      <c r="R52" s="91">
        <v>19</v>
      </c>
      <c r="S52" s="91">
        <v>19</v>
      </c>
      <c r="T52" s="91">
        <v>19</v>
      </c>
      <c r="U52" s="91">
        <v>19</v>
      </c>
      <c r="V52" s="91">
        <v>19</v>
      </c>
      <c r="W52" s="91">
        <v>19</v>
      </c>
      <c r="X52" s="91">
        <v>19</v>
      </c>
      <c r="Y52" s="91">
        <v>19</v>
      </c>
      <c r="Z52" s="91">
        <v>19</v>
      </c>
      <c r="AA52" s="91">
        <v>19</v>
      </c>
      <c r="AB52" s="91">
        <v>19</v>
      </c>
      <c r="AC52" s="91">
        <v>442.4</v>
      </c>
    </row>
    <row r="53" spans="1:31" s="91" customFormat="1" ht="10.5">
      <c r="D53" s="91" t="s">
        <v>149</v>
      </c>
      <c r="E53" s="91">
        <v>19</v>
      </c>
      <c r="F53" s="91">
        <v>15.6</v>
      </c>
      <c r="G53" s="91">
        <v>15.6</v>
      </c>
      <c r="H53" s="91">
        <v>15.6</v>
      </c>
      <c r="I53" s="91">
        <v>15.6</v>
      </c>
      <c r="J53" s="91">
        <v>19</v>
      </c>
      <c r="K53" s="91">
        <v>19</v>
      </c>
      <c r="L53" s="91">
        <v>19</v>
      </c>
      <c r="M53" s="91">
        <v>19</v>
      </c>
      <c r="N53" s="91">
        <v>19</v>
      </c>
      <c r="O53" s="91">
        <v>19</v>
      </c>
      <c r="P53" s="91">
        <v>19</v>
      </c>
      <c r="Q53" s="91">
        <v>19</v>
      </c>
      <c r="R53" s="91">
        <v>19</v>
      </c>
      <c r="S53" s="91">
        <v>19</v>
      </c>
      <c r="T53" s="91">
        <v>19</v>
      </c>
      <c r="U53" s="91">
        <v>19</v>
      </c>
      <c r="V53" s="91">
        <v>19</v>
      </c>
      <c r="W53" s="91">
        <v>19</v>
      </c>
      <c r="X53" s="91">
        <v>19</v>
      </c>
      <c r="Y53" s="91">
        <v>19</v>
      </c>
      <c r="Z53" s="91">
        <v>19</v>
      </c>
      <c r="AA53" s="91">
        <v>19</v>
      </c>
      <c r="AB53" s="91">
        <v>19</v>
      </c>
      <c r="AC53" s="91">
        <v>442.4</v>
      </c>
    </row>
    <row r="54" spans="1:31" s="91" customFormat="1" ht="10.5">
      <c r="A54" s="91" t="s">
        <v>153</v>
      </c>
      <c r="B54" s="91" t="s">
        <v>125</v>
      </c>
      <c r="C54" s="91" t="s">
        <v>123</v>
      </c>
      <c r="D54" s="91" t="s">
        <v>140</v>
      </c>
      <c r="E54" s="91">
        <v>26</v>
      </c>
      <c r="F54" s="91">
        <v>30</v>
      </c>
      <c r="G54" s="91">
        <v>30</v>
      </c>
      <c r="H54" s="91">
        <v>30</v>
      </c>
      <c r="I54" s="91">
        <v>30</v>
      </c>
      <c r="J54" s="91">
        <v>26</v>
      </c>
      <c r="K54" s="91">
        <v>26</v>
      </c>
      <c r="L54" s="91">
        <v>26</v>
      </c>
      <c r="M54" s="91">
        <v>26</v>
      </c>
      <c r="N54" s="91">
        <v>26</v>
      </c>
      <c r="O54" s="91">
        <v>26</v>
      </c>
      <c r="P54" s="91">
        <v>26</v>
      </c>
      <c r="Q54" s="91">
        <v>26</v>
      </c>
      <c r="R54" s="91">
        <v>26</v>
      </c>
      <c r="S54" s="91">
        <v>26</v>
      </c>
      <c r="T54" s="91">
        <v>26</v>
      </c>
      <c r="U54" s="91">
        <v>26</v>
      </c>
      <c r="V54" s="91">
        <v>26</v>
      </c>
      <c r="W54" s="91">
        <v>26</v>
      </c>
      <c r="X54" s="91">
        <v>26</v>
      </c>
      <c r="Y54" s="91">
        <v>26</v>
      </c>
      <c r="Z54" s="91">
        <v>26</v>
      </c>
      <c r="AA54" s="91">
        <v>26</v>
      </c>
      <c r="AB54" s="91">
        <v>26</v>
      </c>
      <c r="AC54" s="91">
        <v>640</v>
      </c>
      <c r="AD54" s="91">
        <v>4480</v>
      </c>
      <c r="AE54" s="91">
        <v>233600</v>
      </c>
    </row>
    <row r="55" spans="1:31" s="91" customFormat="1" ht="10.5">
      <c r="D55" s="91" t="s">
        <v>155</v>
      </c>
      <c r="E55" s="91">
        <v>26</v>
      </c>
      <c r="F55" s="91">
        <v>30</v>
      </c>
      <c r="G55" s="91">
        <v>30</v>
      </c>
      <c r="H55" s="91">
        <v>30</v>
      </c>
      <c r="I55" s="91">
        <v>30</v>
      </c>
      <c r="J55" s="91">
        <v>26</v>
      </c>
      <c r="K55" s="91">
        <v>26</v>
      </c>
      <c r="L55" s="91">
        <v>26</v>
      </c>
      <c r="M55" s="91">
        <v>26</v>
      </c>
      <c r="N55" s="91">
        <v>26</v>
      </c>
      <c r="O55" s="91">
        <v>26</v>
      </c>
      <c r="P55" s="91">
        <v>26</v>
      </c>
      <c r="Q55" s="91">
        <v>26</v>
      </c>
      <c r="R55" s="91">
        <v>26</v>
      </c>
      <c r="S55" s="91">
        <v>26</v>
      </c>
      <c r="T55" s="91">
        <v>26</v>
      </c>
      <c r="U55" s="91">
        <v>26</v>
      </c>
      <c r="V55" s="91">
        <v>26</v>
      </c>
      <c r="W55" s="91">
        <v>26</v>
      </c>
      <c r="X55" s="91">
        <v>26</v>
      </c>
      <c r="Y55" s="91">
        <v>26</v>
      </c>
      <c r="Z55" s="91">
        <v>26</v>
      </c>
      <c r="AA55" s="91">
        <v>26</v>
      </c>
      <c r="AB55" s="91">
        <v>26</v>
      </c>
      <c r="AC55" s="91">
        <v>640</v>
      </c>
    </row>
    <row r="56" spans="1:31" s="91" customFormat="1" ht="10.5">
      <c r="D56" s="91" t="s">
        <v>143</v>
      </c>
      <c r="E56" s="91">
        <v>30</v>
      </c>
      <c r="F56" s="91">
        <v>30</v>
      </c>
      <c r="G56" s="91">
        <v>30</v>
      </c>
      <c r="H56" s="91">
        <v>30</v>
      </c>
      <c r="I56" s="91">
        <v>30</v>
      </c>
      <c r="J56" s="91">
        <v>30</v>
      </c>
      <c r="K56" s="91">
        <v>30</v>
      </c>
      <c r="L56" s="91">
        <v>30</v>
      </c>
      <c r="M56" s="91">
        <v>30</v>
      </c>
      <c r="N56" s="91">
        <v>30</v>
      </c>
      <c r="O56" s="91">
        <v>30</v>
      </c>
      <c r="P56" s="91">
        <v>30</v>
      </c>
      <c r="Q56" s="91">
        <v>30</v>
      </c>
      <c r="R56" s="91">
        <v>30</v>
      </c>
      <c r="S56" s="91">
        <v>30</v>
      </c>
      <c r="T56" s="91">
        <v>30</v>
      </c>
      <c r="U56" s="91">
        <v>30</v>
      </c>
      <c r="V56" s="91">
        <v>30</v>
      </c>
      <c r="W56" s="91">
        <v>30</v>
      </c>
      <c r="X56" s="91">
        <v>30</v>
      </c>
      <c r="Y56" s="91">
        <v>30</v>
      </c>
      <c r="Z56" s="91">
        <v>30</v>
      </c>
      <c r="AA56" s="91">
        <v>30</v>
      </c>
      <c r="AB56" s="91">
        <v>30</v>
      </c>
      <c r="AC56" s="91">
        <v>720</v>
      </c>
    </row>
    <row r="57" spans="1:31" s="91" customFormat="1" ht="10.5">
      <c r="D57" s="91" t="s">
        <v>149</v>
      </c>
      <c r="E57" s="91">
        <v>26</v>
      </c>
      <c r="F57" s="91">
        <v>30</v>
      </c>
      <c r="G57" s="91">
        <v>30</v>
      </c>
      <c r="H57" s="91">
        <v>30</v>
      </c>
      <c r="I57" s="91">
        <v>30</v>
      </c>
      <c r="J57" s="91">
        <v>26</v>
      </c>
      <c r="K57" s="91">
        <v>26</v>
      </c>
      <c r="L57" s="91">
        <v>26</v>
      </c>
      <c r="M57" s="91">
        <v>26</v>
      </c>
      <c r="N57" s="91">
        <v>26</v>
      </c>
      <c r="O57" s="91">
        <v>26</v>
      </c>
      <c r="P57" s="91">
        <v>26</v>
      </c>
      <c r="Q57" s="91">
        <v>26</v>
      </c>
      <c r="R57" s="91">
        <v>26</v>
      </c>
      <c r="S57" s="91">
        <v>26</v>
      </c>
      <c r="T57" s="91">
        <v>26</v>
      </c>
      <c r="U57" s="91">
        <v>26</v>
      </c>
      <c r="V57" s="91">
        <v>26</v>
      </c>
      <c r="W57" s="91">
        <v>26</v>
      </c>
      <c r="X57" s="91">
        <v>26</v>
      </c>
      <c r="Y57" s="91">
        <v>26</v>
      </c>
      <c r="Z57" s="91">
        <v>26</v>
      </c>
      <c r="AA57" s="91">
        <v>26</v>
      </c>
      <c r="AB57" s="91">
        <v>26</v>
      </c>
      <c r="AC57" s="91">
        <v>640</v>
      </c>
    </row>
    <row r="58" spans="1:31" s="91" customFormat="1" ht="10.5">
      <c r="A58" s="91" t="s">
        <v>257</v>
      </c>
      <c r="B58" s="91" t="s">
        <v>258</v>
      </c>
      <c r="C58" s="91" t="s">
        <v>123</v>
      </c>
      <c r="D58" s="91" t="s">
        <v>140</v>
      </c>
      <c r="E58" s="91">
        <v>50</v>
      </c>
      <c r="F58" s="91">
        <v>50</v>
      </c>
      <c r="G58" s="91">
        <v>50</v>
      </c>
      <c r="H58" s="91">
        <v>50</v>
      </c>
      <c r="I58" s="91">
        <v>50</v>
      </c>
      <c r="J58" s="91">
        <v>50</v>
      </c>
      <c r="K58" s="91">
        <v>50</v>
      </c>
      <c r="L58" s="91">
        <v>50</v>
      </c>
      <c r="M58" s="91">
        <v>50</v>
      </c>
      <c r="N58" s="91">
        <v>50</v>
      </c>
      <c r="O58" s="91">
        <v>50</v>
      </c>
      <c r="P58" s="91">
        <v>50</v>
      </c>
      <c r="Q58" s="91">
        <v>50</v>
      </c>
      <c r="R58" s="91">
        <v>50</v>
      </c>
      <c r="S58" s="91">
        <v>50</v>
      </c>
      <c r="T58" s="91">
        <v>50</v>
      </c>
      <c r="U58" s="91">
        <v>50</v>
      </c>
      <c r="V58" s="91">
        <v>50</v>
      </c>
      <c r="W58" s="91">
        <v>50</v>
      </c>
      <c r="X58" s="91">
        <v>50</v>
      </c>
      <c r="Y58" s="91">
        <v>50</v>
      </c>
      <c r="Z58" s="91">
        <v>50</v>
      </c>
      <c r="AA58" s="91">
        <v>50</v>
      </c>
      <c r="AB58" s="91">
        <v>50</v>
      </c>
      <c r="AC58" s="91">
        <v>1200</v>
      </c>
      <c r="AD58" s="91">
        <v>8400</v>
      </c>
      <c r="AE58" s="91">
        <v>438000</v>
      </c>
    </row>
    <row r="59" spans="1:31" s="91" customFormat="1" ht="10.5">
      <c r="D59" s="91" t="s">
        <v>148</v>
      </c>
      <c r="E59" s="91">
        <v>50</v>
      </c>
      <c r="F59" s="91">
        <v>50</v>
      </c>
      <c r="G59" s="91">
        <v>50</v>
      </c>
      <c r="H59" s="91">
        <v>50</v>
      </c>
      <c r="I59" s="91">
        <v>50</v>
      </c>
      <c r="J59" s="91">
        <v>50</v>
      </c>
      <c r="K59" s="91">
        <v>50</v>
      </c>
      <c r="L59" s="91">
        <v>50</v>
      </c>
      <c r="M59" s="91">
        <v>50</v>
      </c>
      <c r="N59" s="91">
        <v>50</v>
      </c>
      <c r="O59" s="91">
        <v>50</v>
      </c>
      <c r="P59" s="91">
        <v>50</v>
      </c>
      <c r="Q59" s="91">
        <v>50</v>
      </c>
      <c r="R59" s="91">
        <v>50</v>
      </c>
      <c r="S59" s="91">
        <v>50</v>
      </c>
      <c r="T59" s="91">
        <v>50</v>
      </c>
      <c r="U59" s="91">
        <v>50</v>
      </c>
      <c r="V59" s="91">
        <v>50</v>
      </c>
      <c r="W59" s="91">
        <v>50</v>
      </c>
      <c r="X59" s="91">
        <v>50</v>
      </c>
      <c r="Y59" s="91">
        <v>50</v>
      </c>
      <c r="Z59" s="91">
        <v>50</v>
      </c>
      <c r="AA59" s="91">
        <v>50</v>
      </c>
      <c r="AB59" s="91">
        <v>50</v>
      </c>
      <c r="AC59" s="91">
        <v>1200</v>
      </c>
    </row>
    <row r="60" spans="1:31" s="91" customFormat="1" ht="10.5">
      <c r="D60" s="91" t="s">
        <v>149</v>
      </c>
      <c r="E60" s="91">
        <v>50</v>
      </c>
      <c r="F60" s="91">
        <v>50</v>
      </c>
      <c r="G60" s="91">
        <v>50</v>
      </c>
      <c r="H60" s="91">
        <v>50</v>
      </c>
      <c r="I60" s="91">
        <v>50</v>
      </c>
      <c r="J60" s="91">
        <v>50</v>
      </c>
      <c r="K60" s="91">
        <v>50</v>
      </c>
      <c r="L60" s="91">
        <v>50</v>
      </c>
      <c r="M60" s="91">
        <v>50</v>
      </c>
      <c r="N60" s="91">
        <v>50</v>
      </c>
      <c r="O60" s="91">
        <v>50</v>
      </c>
      <c r="P60" s="91">
        <v>50</v>
      </c>
      <c r="Q60" s="91">
        <v>50</v>
      </c>
      <c r="R60" s="91">
        <v>50</v>
      </c>
      <c r="S60" s="91">
        <v>50</v>
      </c>
      <c r="T60" s="91">
        <v>50</v>
      </c>
      <c r="U60" s="91">
        <v>50</v>
      </c>
      <c r="V60" s="91">
        <v>50</v>
      </c>
      <c r="W60" s="91">
        <v>50</v>
      </c>
      <c r="X60" s="91">
        <v>50</v>
      </c>
      <c r="Y60" s="91">
        <v>50</v>
      </c>
      <c r="Z60" s="91">
        <v>50</v>
      </c>
      <c r="AA60" s="91">
        <v>50</v>
      </c>
      <c r="AB60" s="91">
        <v>50</v>
      </c>
      <c r="AC60" s="91">
        <v>1200</v>
      </c>
    </row>
    <row r="61" spans="1:31" s="91" customFormat="1" ht="10.5">
      <c r="A61" s="91" t="s">
        <v>305</v>
      </c>
      <c r="B61" s="91" t="s">
        <v>258</v>
      </c>
      <c r="C61" s="91" t="s">
        <v>123</v>
      </c>
      <c r="D61" s="91" t="s">
        <v>124</v>
      </c>
      <c r="E61" s="91">
        <v>30</v>
      </c>
      <c r="F61" s="91">
        <v>30</v>
      </c>
      <c r="G61" s="91">
        <v>30</v>
      </c>
      <c r="H61" s="91">
        <v>30</v>
      </c>
      <c r="I61" s="91">
        <v>30</v>
      </c>
      <c r="J61" s="91">
        <v>30</v>
      </c>
      <c r="K61" s="91">
        <v>30</v>
      </c>
      <c r="L61" s="91">
        <v>30</v>
      </c>
      <c r="M61" s="91">
        <v>30</v>
      </c>
      <c r="N61" s="91">
        <v>30</v>
      </c>
      <c r="O61" s="91">
        <v>30</v>
      </c>
      <c r="P61" s="91">
        <v>30</v>
      </c>
      <c r="Q61" s="91">
        <v>30</v>
      </c>
      <c r="R61" s="91">
        <v>30</v>
      </c>
      <c r="S61" s="91">
        <v>30</v>
      </c>
      <c r="T61" s="91">
        <v>30</v>
      </c>
      <c r="U61" s="91">
        <v>30</v>
      </c>
      <c r="V61" s="91">
        <v>30</v>
      </c>
      <c r="W61" s="91">
        <v>30</v>
      </c>
      <c r="X61" s="91">
        <v>30</v>
      </c>
      <c r="Y61" s="91">
        <v>30</v>
      </c>
      <c r="Z61" s="91">
        <v>30</v>
      </c>
      <c r="AA61" s="91">
        <v>30</v>
      </c>
      <c r="AB61" s="91">
        <v>30</v>
      </c>
      <c r="AC61" s="91">
        <v>720</v>
      </c>
      <c r="AD61" s="91">
        <v>5040</v>
      </c>
      <c r="AE61" s="91">
        <v>262800</v>
      </c>
    </row>
    <row r="62" spans="1:31" s="91" customFormat="1" ht="10.5">
      <c r="A62" s="91" t="s">
        <v>306</v>
      </c>
      <c r="B62" s="91" t="s">
        <v>258</v>
      </c>
      <c r="C62" s="91" t="s">
        <v>123</v>
      </c>
      <c r="D62" s="91" t="s">
        <v>124</v>
      </c>
      <c r="E62" s="91">
        <v>60</v>
      </c>
      <c r="F62" s="91">
        <v>60</v>
      </c>
      <c r="G62" s="91">
        <v>60</v>
      </c>
      <c r="H62" s="91">
        <v>60</v>
      </c>
      <c r="I62" s="91">
        <v>60</v>
      </c>
      <c r="J62" s="91">
        <v>60</v>
      </c>
      <c r="K62" s="91">
        <v>60</v>
      </c>
      <c r="L62" s="91">
        <v>60</v>
      </c>
      <c r="M62" s="91">
        <v>60</v>
      </c>
      <c r="N62" s="91">
        <v>60</v>
      </c>
      <c r="O62" s="91">
        <v>60</v>
      </c>
      <c r="P62" s="91">
        <v>60</v>
      </c>
      <c r="Q62" s="91">
        <v>60</v>
      </c>
      <c r="R62" s="91">
        <v>60</v>
      </c>
      <c r="S62" s="91">
        <v>60</v>
      </c>
      <c r="T62" s="91">
        <v>60</v>
      </c>
      <c r="U62" s="91">
        <v>60</v>
      </c>
      <c r="V62" s="91">
        <v>60</v>
      </c>
      <c r="W62" s="91">
        <v>60</v>
      </c>
      <c r="X62" s="91">
        <v>60</v>
      </c>
      <c r="Y62" s="91">
        <v>60</v>
      </c>
      <c r="Z62" s="91">
        <v>60</v>
      </c>
      <c r="AA62" s="91">
        <v>60</v>
      </c>
      <c r="AB62" s="91">
        <v>60</v>
      </c>
      <c r="AC62" s="91">
        <v>1440</v>
      </c>
      <c r="AD62" s="91">
        <v>10080</v>
      </c>
      <c r="AE62" s="91">
        <v>525600</v>
      </c>
    </row>
    <row r="63" spans="1:31" s="91" customFormat="1" ht="10.5">
      <c r="A63" s="91" t="s">
        <v>146</v>
      </c>
      <c r="B63" s="91" t="s">
        <v>122</v>
      </c>
      <c r="C63" s="91" t="s">
        <v>123</v>
      </c>
      <c r="D63" s="91" t="s">
        <v>140</v>
      </c>
      <c r="E63" s="91">
        <v>1</v>
      </c>
      <c r="F63" s="91">
        <v>0</v>
      </c>
      <c r="G63" s="91">
        <v>0</v>
      </c>
      <c r="H63" s="91">
        <v>0</v>
      </c>
      <c r="I63" s="91">
        <v>0</v>
      </c>
      <c r="J63" s="91">
        <v>0</v>
      </c>
      <c r="K63" s="91">
        <v>1</v>
      </c>
      <c r="L63" s="91">
        <v>1</v>
      </c>
      <c r="M63" s="91">
        <v>1</v>
      </c>
      <c r="N63" s="91">
        <v>1</v>
      </c>
      <c r="O63" s="91">
        <v>1</v>
      </c>
      <c r="P63" s="91">
        <v>1</v>
      </c>
      <c r="Q63" s="91">
        <v>1</v>
      </c>
      <c r="R63" s="91">
        <v>1</v>
      </c>
      <c r="S63" s="91">
        <v>1</v>
      </c>
      <c r="T63" s="91">
        <v>1</v>
      </c>
      <c r="U63" s="91">
        <v>1</v>
      </c>
      <c r="V63" s="91">
        <v>1</v>
      </c>
      <c r="W63" s="91">
        <v>1</v>
      </c>
      <c r="X63" s="91">
        <v>1</v>
      </c>
      <c r="Y63" s="91">
        <v>1</v>
      </c>
      <c r="Z63" s="91">
        <v>1</v>
      </c>
      <c r="AA63" s="91">
        <v>1</v>
      </c>
      <c r="AB63" s="91">
        <v>1</v>
      </c>
      <c r="AC63" s="91">
        <v>19</v>
      </c>
      <c r="AD63" s="91">
        <v>133</v>
      </c>
      <c r="AE63" s="91">
        <v>6935</v>
      </c>
    </row>
    <row r="64" spans="1:31" s="91" customFormat="1" ht="10.5">
      <c r="D64" s="91" t="s">
        <v>155</v>
      </c>
      <c r="E64" s="91">
        <v>1</v>
      </c>
      <c r="F64" s="91">
        <v>0</v>
      </c>
      <c r="G64" s="91">
        <v>0</v>
      </c>
      <c r="H64" s="91">
        <v>0</v>
      </c>
      <c r="I64" s="91">
        <v>0</v>
      </c>
      <c r="J64" s="91">
        <v>0</v>
      </c>
      <c r="K64" s="91">
        <v>1</v>
      </c>
      <c r="L64" s="91">
        <v>1</v>
      </c>
      <c r="M64" s="91">
        <v>1</v>
      </c>
      <c r="N64" s="91">
        <v>1</v>
      </c>
      <c r="O64" s="91">
        <v>1</v>
      </c>
      <c r="P64" s="91">
        <v>1</v>
      </c>
      <c r="Q64" s="91">
        <v>1</v>
      </c>
      <c r="R64" s="91">
        <v>1</v>
      </c>
      <c r="S64" s="91">
        <v>1</v>
      </c>
      <c r="T64" s="91">
        <v>1</v>
      </c>
      <c r="U64" s="91">
        <v>1</v>
      </c>
      <c r="V64" s="91">
        <v>1</v>
      </c>
      <c r="W64" s="91">
        <v>1</v>
      </c>
      <c r="X64" s="91">
        <v>1</v>
      </c>
      <c r="Y64" s="91">
        <v>1</v>
      </c>
      <c r="Z64" s="91">
        <v>1</v>
      </c>
      <c r="AA64" s="91">
        <v>1</v>
      </c>
      <c r="AB64" s="91">
        <v>1</v>
      </c>
      <c r="AC64" s="91">
        <v>19</v>
      </c>
    </row>
    <row r="65" spans="1:31" s="91" customFormat="1" ht="10.5">
      <c r="D65" s="91" t="s">
        <v>143</v>
      </c>
      <c r="E65" s="91">
        <v>1</v>
      </c>
      <c r="F65" s="91">
        <v>1</v>
      </c>
      <c r="G65" s="91">
        <v>1</v>
      </c>
      <c r="H65" s="91">
        <v>1</v>
      </c>
      <c r="I65" s="91">
        <v>1</v>
      </c>
      <c r="J65" s="91">
        <v>1</v>
      </c>
      <c r="K65" s="91">
        <v>1</v>
      </c>
      <c r="L65" s="91">
        <v>1</v>
      </c>
      <c r="M65" s="91">
        <v>1</v>
      </c>
      <c r="N65" s="91">
        <v>1</v>
      </c>
      <c r="O65" s="91">
        <v>1</v>
      </c>
      <c r="P65" s="91">
        <v>1</v>
      </c>
      <c r="Q65" s="91">
        <v>1</v>
      </c>
      <c r="R65" s="91">
        <v>1</v>
      </c>
      <c r="S65" s="91">
        <v>1</v>
      </c>
      <c r="T65" s="91">
        <v>1</v>
      </c>
      <c r="U65" s="91">
        <v>1</v>
      </c>
      <c r="V65" s="91">
        <v>1</v>
      </c>
      <c r="W65" s="91">
        <v>1</v>
      </c>
      <c r="X65" s="91">
        <v>1</v>
      </c>
      <c r="Y65" s="91">
        <v>1</v>
      </c>
      <c r="Z65" s="91">
        <v>1</v>
      </c>
      <c r="AA65" s="91">
        <v>1</v>
      </c>
      <c r="AB65" s="91">
        <v>1</v>
      </c>
      <c r="AC65" s="91">
        <v>24</v>
      </c>
    </row>
    <row r="66" spans="1:31" s="91" customFormat="1" ht="10.5">
      <c r="D66" s="91" t="s">
        <v>149</v>
      </c>
      <c r="E66" s="91">
        <v>1</v>
      </c>
      <c r="F66" s="91">
        <v>0</v>
      </c>
      <c r="G66" s="91">
        <v>0</v>
      </c>
      <c r="H66" s="91">
        <v>0</v>
      </c>
      <c r="I66" s="91">
        <v>0</v>
      </c>
      <c r="J66" s="91">
        <v>0</v>
      </c>
      <c r="K66" s="91">
        <v>1</v>
      </c>
      <c r="L66" s="91">
        <v>1</v>
      </c>
      <c r="M66" s="91">
        <v>1</v>
      </c>
      <c r="N66" s="91">
        <v>1</v>
      </c>
      <c r="O66" s="91">
        <v>1</v>
      </c>
      <c r="P66" s="91">
        <v>1</v>
      </c>
      <c r="Q66" s="91">
        <v>1</v>
      </c>
      <c r="R66" s="91">
        <v>1</v>
      </c>
      <c r="S66" s="91">
        <v>1</v>
      </c>
      <c r="T66" s="91">
        <v>1</v>
      </c>
      <c r="U66" s="91">
        <v>1</v>
      </c>
      <c r="V66" s="91">
        <v>1</v>
      </c>
      <c r="W66" s="91">
        <v>1</v>
      </c>
      <c r="X66" s="91">
        <v>1</v>
      </c>
      <c r="Y66" s="91">
        <v>1</v>
      </c>
      <c r="Z66" s="91">
        <v>1</v>
      </c>
      <c r="AA66" s="91">
        <v>1</v>
      </c>
      <c r="AB66" s="91">
        <v>1</v>
      </c>
      <c r="AC66" s="91">
        <v>19</v>
      </c>
    </row>
    <row r="67" spans="1:31" s="91" customFormat="1" ht="10.5">
      <c r="A67" s="91" t="s">
        <v>145</v>
      </c>
      <c r="B67" s="91" t="s">
        <v>122</v>
      </c>
      <c r="C67" s="91" t="s">
        <v>123</v>
      </c>
      <c r="D67" s="91" t="s">
        <v>124</v>
      </c>
      <c r="E67" s="91">
        <v>1</v>
      </c>
      <c r="F67" s="91">
        <v>1</v>
      </c>
      <c r="G67" s="91">
        <v>1</v>
      </c>
      <c r="H67" s="91">
        <v>1</v>
      </c>
      <c r="I67" s="91">
        <v>1</v>
      </c>
      <c r="J67" s="91">
        <v>1</v>
      </c>
      <c r="K67" s="91">
        <v>1</v>
      </c>
      <c r="L67" s="91">
        <v>1</v>
      </c>
      <c r="M67" s="91">
        <v>1</v>
      </c>
      <c r="N67" s="91">
        <v>1</v>
      </c>
      <c r="O67" s="91">
        <v>1</v>
      </c>
      <c r="P67" s="91">
        <v>1</v>
      </c>
      <c r="Q67" s="91">
        <v>1</v>
      </c>
      <c r="R67" s="91">
        <v>1</v>
      </c>
      <c r="S67" s="91">
        <v>1</v>
      </c>
      <c r="T67" s="91">
        <v>1</v>
      </c>
      <c r="U67" s="91">
        <v>1</v>
      </c>
      <c r="V67" s="91">
        <v>1</v>
      </c>
      <c r="W67" s="91">
        <v>1</v>
      </c>
      <c r="X67" s="91">
        <v>1</v>
      </c>
      <c r="Y67" s="91">
        <v>1</v>
      </c>
      <c r="Z67" s="91">
        <v>1</v>
      </c>
      <c r="AA67" s="91">
        <v>1</v>
      </c>
      <c r="AB67" s="91">
        <v>1</v>
      </c>
      <c r="AC67" s="91">
        <v>24</v>
      </c>
      <c r="AD67" s="91">
        <v>168</v>
      </c>
      <c r="AE67" s="91">
        <v>8760</v>
      </c>
    </row>
    <row r="68" spans="1:31" s="91" customFormat="1" ht="10.5">
      <c r="A68" s="91" t="s">
        <v>259</v>
      </c>
      <c r="B68" s="91" t="s">
        <v>127</v>
      </c>
      <c r="C68" s="91" t="s">
        <v>123</v>
      </c>
      <c r="D68" s="91" t="s">
        <v>140</v>
      </c>
      <c r="E68" s="91">
        <v>0</v>
      </c>
      <c r="F68" s="91">
        <v>0</v>
      </c>
      <c r="G68" s="91">
        <v>0</v>
      </c>
      <c r="H68" s="91">
        <v>0</v>
      </c>
      <c r="I68" s="91">
        <v>0</v>
      </c>
      <c r="J68" s="91">
        <v>0</v>
      </c>
      <c r="K68" s="91">
        <v>0.51</v>
      </c>
      <c r="L68" s="91">
        <v>0.51</v>
      </c>
      <c r="M68" s="91">
        <v>0.51</v>
      </c>
      <c r="N68" s="91">
        <v>0.51</v>
      </c>
      <c r="O68" s="91">
        <v>0.51</v>
      </c>
      <c r="P68" s="91">
        <v>0.51</v>
      </c>
      <c r="Q68" s="91">
        <v>0.51</v>
      </c>
      <c r="R68" s="91">
        <v>0.51</v>
      </c>
      <c r="S68" s="91">
        <v>0.51</v>
      </c>
      <c r="T68" s="91">
        <v>0.51</v>
      </c>
      <c r="U68" s="91">
        <v>0.51</v>
      </c>
      <c r="V68" s="91">
        <v>0.51</v>
      </c>
      <c r="W68" s="91">
        <v>0.51</v>
      </c>
      <c r="X68" s="91">
        <v>0.51</v>
      </c>
      <c r="Y68" s="91">
        <v>0.51</v>
      </c>
      <c r="Z68" s="91">
        <v>0.51</v>
      </c>
      <c r="AA68" s="91">
        <v>0.51</v>
      </c>
      <c r="AB68" s="91">
        <v>0.51</v>
      </c>
      <c r="AC68" s="91">
        <v>9.18</v>
      </c>
      <c r="AD68" s="91">
        <v>64.260000000000005</v>
      </c>
      <c r="AE68" s="91">
        <v>3350.7</v>
      </c>
    </row>
    <row r="69" spans="1:31" s="91" customFormat="1" ht="10.5">
      <c r="D69" s="91" t="s">
        <v>155</v>
      </c>
      <c r="E69" s="91">
        <v>0</v>
      </c>
      <c r="F69" s="91">
        <v>0</v>
      </c>
      <c r="G69" s="91">
        <v>0</v>
      </c>
      <c r="H69" s="91">
        <v>0</v>
      </c>
      <c r="I69" s="91">
        <v>0</v>
      </c>
      <c r="J69" s="91">
        <v>0</v>
      </c>
      <c r="K69" s="91">
        <v>0.51</v>
      </c>
      <c r="L69" s="91">
        <v>0.51</v>
      </c>
      <c r="M69" s="91">
        <v>0.51</v>
      </c>
      <c r="N69" s="91">
        <v>0.51</v>
      </c>
      <c r="O69" s="91">
        <v>0.51</v>
      </c>
      <c r="P69" s="91">
        <v>0.51</v>
      </c>
      <c r="Q69" s="91">
        <v>0.51</v>
      </c>
      <c r="R69" s="91">
        <v>0.51</v>
      </c>
      <c r="S69" s="91">
        <v>0.51</v>
      </c>
      <c r="T69" s="91">
        <v>0.51</v>
      </c>
      <c r="U69" s="91">
        <v>0.51</v>
      </c>
      <c r="V69" s="91">
        <v>0.51</v>
      </c>
      <c r="W69" s="91">
        <v>0.51</v>
      </c>
      <c r="X69" s="91">
        <v>0.51</v>
      </c>
      <c r="Y69" s="91">
        <v>0.51</v>
      </c>
      <c r="Z69" s="91">
        <v>0.51</v>
      </c>
      <c r="AA69" s="91">
        <v>0.51</v>
      </c>
      <c r="AB69" s="91">
        <v>0.51</v>
      </c>
      <c r="AC69" s="91">
        <v>9.18</v>
      </c>
    </row>
    <row r="70" spans="1:31" s="91" customFormat="1" ht="10.5">
      <c r="D70" s="91" t="s">
        <v>143</v>
      </c>
      <c r="E70" s="91">
        <v>0.51</v>
      </c>
      <c r="F70" s="91">
        <v>0.51</v>
      </c>
      <c r="G70" s="91">
        <v>0.51</v>
      </c>
      <c r="H70" s="91">
        <v>0.51</v>
      </c>
      <c r="I70" s="91">
        <v>0.51</v>
      </c>
      <c r="J70" s="91">
        <v>0.51</v>
      </c>
      <c r="K70" s="91">
        <v>0.51</v>
      </c>
      <c r="L70" s="91">
        <v>0.51</v>
      </c>
      <c r="M70" s="91">
        <v>0.51</v>
      </c>
      <c r="N70" s="91">
        <v>0.51</v>
      </c>
      <c r="O70" s="91">
        <v>0.51</v>
      </c>
      <c r="P70" s="91">
        <v>0.51</v>
      </c>
      <c r="Q70" s="91">
        <v>0.51</v>
      </c>
      <c r="R70" s="91">
        <v>0.51</v>
      </c>
      <c r="S70" s="91">
        <v>0.51</v>
      </c>
      <c r="T70" s="91">
        <v>0.51</v>
      </c>
      <c r="U70" s="91">
        <v>0.51</v>
      </c>
      <c r="V70" s="91">
        <v>0.51</v>
      </c>
      <c r="W70" s="91">
        <v>0.51</v>
      </c>
      <c r="X70" s="91">
        <v>0.51</v>
      </c>
      <c r="Y70" s="91">
        <v>0.51</v>
      </c>
      <c r="Z70" s="91">
        <v>0.51</v>
      </c>
      <c r="AA70" s="91">
        <v>0.51</v>
      </c>
      <c r="AB70" s="91">
        <v>0.51</v>
      </c>
      <c r="AC70" s="91">
        <v>12.24</v>
      </c>
    </row>
    <row r="71" spans="1:31" s="91" customFormat="1" ht="10.5">
      <c r="D71" s="91" t="s">
        <v>149</v>
      </c>
      <c r="E71" s="91">
        <v>0</v>
      </c>
      <c r="F71" s="91">
        <v>0</v>
      </c>
      <c r="G71" s="91">
        <v>0</v>
      </c>
      <c r="H71" s="91">
        <v>0</v>
      </c>
      <c r="I71" s="91">
        <v>0</v>
      </c>
      <c r="J71" s="91">
        <v>0</v>
      </c>
      <c r="K71" s="91">
        <v>0.51</v>
      </c>
      <c r="L71" s="91">
        <v>0.51</v>
      </c>
      <c r="M71" s="91">
        <v>0.51</v>
      </c>
      <c r="N71" s="91">
        <v>0.51</v>
      </c>
      <c r="O71" s="91">
        <v>0.51</v>
      </c>
      <c r="P71" s="91">
        <v>0.51</v>
      </c>
      <c r="Q71" s="91">
        <v>0.51</v>
      </c>
      <c r="R71" s="91">
        <v>0.51</v>
      </c>
      <c r="S71" s="91">
        <v>0.51</v>
      </c>
      <c r="T71" s="91">
        <v>0.51</v>
      </c>
      <c r="U71" s="91">
        <v>0.51</v>
      </c>
      <c r="V71" s="91">
        <v>0.51</v>
      </c>
      <c r="W71" s="91">
        <v>0.51</v>
      </c>
      <c r="X71" s="91">
        <v>0.51</v>
      </c>
      <c r="Y71" s="91">
        <v>0.51</v>
      </c>
      <c r="Z71" s="91">
        <v>0.51</v>
      </c>
      <c r="AA71" s="91">
        <v>0.51</v>
      </c>
      <c r="AB71" s="91">
        <v>0.51</v>
      </c>
      <c r="AC71" s="91">
        <v>9.18</v>
      </c>
    </row>
    <row r="72" spans="1:31" s="91" customFormat="1" ht="10.5">
      <c r="A72" s="91" t="s">
        <v>137</v>
      </c>
      <c r="B72" s="91" t="s">
        <v>138</v>
      </c>
      <c r="C72" s="91" t="s">
        <v>123</v>
      </c>
      <c r="D72" s="91" t="s">
        <v>124</v>
      </c>
      <c r="E72" s="91">
        <v>4</v>
      </c>
      <c r="F72" s="91">
        <v>4</v>
      </c>
      <c r="G72" s="91">
        <v>4</v>
      </c>
      <c r="H72" s="91">
        <v>4</v>
      </c>
      <c r="I72" s="91">
        <v>4</v>
      </c>
      <c r="J72" s="91">
        <v>4</v>
      </c>
      <c r="K72" s="91">
        <v>4</v>
      </c>
      <c r="L72" s="91">
        <v>4</v>
      </c>
      <c r="M72" s="91">
        <v>4</v>
      </c>
      <c r="N72" s="91">
        <v>4</v>
      </c>
      <c r="O72" s="91">
        <v>4</v>
      </c>
      <c r="P72" s="91">
        <v>4</v>
      </c>
      <c r="Q72" s="91">
        <v>4</v>
      </c>
      <c r="R72" s="91">
        <v>4</v>
      </c>
      <c r="S72" s="91">
        <v>4</v>
      </c>
      <c r="T72" s="91">
        <v>4</v>
      </c>
      <c r="U72" s="91">
        <v>4</v>
      </c>
      <c r="V72" s="91">
        <v>4</v>
      </c>
      <c r="W72" s="91">
        <v>4</v>
      </c>
      <c r="X72" s="91">
        <v>4</v>
      </c>
      <c r="Y72" s="91">
        <v>4</v>
      </c>
      <c r="Z72" s="91">
        <v>4</v>
      </c>
      <c r="AA72" s="91">
        <v>4</v>
      </c>
      <c r="AB72" s="91">
        <v>4</v>
      </c>
      <c r="AC72" s="91">
        <v>96</v>
      </c>
      <c r="AD72" s="91">
        <v>672</v>
      </c>
      <c r="AE72" s="91">
        <v>35040</v>
      </c>
    </row>
    <row r="73" spans="1:31" s="91" customFormat="1" ht="10.5">
      <c r="A73" s="91" t="s">
        <v>260</v>
      </c>
      <c r="B73" s="91" t="s">
        <v>125</v>
      </c>
      <c r="C73" s="91" t="s">
        <v>261</v>
      </c>
      <c r="D73" s="91" t="s">
        <v>124</v>
      </c>
      <c r="E73" s="91">
        <v>13</v>
      </c>
      <c r="F73" s="91">
        <v>13</v>
      </c>
      <c r="G73" s="91">
        <v>13</v>
      </c>
      <c r="H73" s="91">
        <v>13</v>
      </c>
      <c r="I73" s="91">
        <v>13</v>
      </c>
      <c r="J73" s="91">
        <v>13</v>
      </c>
      <c r="K73" s="91">
        <v>13</v>
      </c>
      <c r="L73" s="91">
        <v>13</v>
      </c>
      <c r="M73" s="91">
        <v>13</v>
      </c>
      <c r="N73" s="91">
        <v>13</v>
      </c>
      <c r="O73" s="91">
        <v>13</v>
      </c>
      <c r="P73" s="91">
        <v>13</v>
      </c>
      <c r="Q73" s="91">
        <v>13</v>
      </c>
      <c r="R73" s="91">
        <v>13</v>
      </c>
      <c r="S73" s="91">
        <v>13</v>
      </c>
      <c r="T73" s="91">
        <v>13</v>
      </c>
      <c r="U73" s="91">
        <v>13</v>
      </c>
      <c r="V73" s="91">
        <v>13</v>
      </c>
      <c r="W73" s="91">
        <v>13</v>
      </c>
      <c r="X73" s="91">
        <v>13</v>
      </c>
      <c r="Y73" s="91">
        <v>13</v>
      </c>
      <c r="Z73" s="91">
        <v>13</v>
      </c>
      <c r="AA73" s="91">
        <v>13</v>
      </c>
      <c r="AB73" s="91">
        <v>13</v>
      </c>
      <c r="AC73" s="91">
        <v>312</v>
      </c>
      <c r="AD73" s="91">
        <v>2184</v>
      </c>
      <c r="AE73" s="91">
        <v>113880</v>
      </c>
    </row>
    <row r="74" spans="1:31" s="91" customFormat="1" ht="10.5">
      <c r="C74" s="91" t="s">
        <v>262</v>
      </c>
      <c r="D74" s="91" t="s">
        <v>124</v>
      </c>
      <c r="E74" s="91">
        <v>13</v>
      </c>
      <c r="F74" s="91">
        <v>13</v>
      </c>
      <c r="G74" s="91">
        <v>13</v>
      </c>
      <c r="H74" s="91">
        <v>13</v>
      </c>
      <c r="I74" s="91">
        <v>13</v>
      </c>
      <c r="J74" s="91">
        <v>13</v>
      </c>
      <c r="K74" s="91">
        <v>13</v>
      </c>
      <c r="L74" s="91">
        <v>13</v>
      </c>
      <c r="M74" s="91">
        <v>13</v>
      </c>
      <c r="N74" s="91">
        <v>13</v>
      </c>
      <c r="O74" s="91">
        <v>13</v>
      </c>
      <c r="P74" s="91">
        <v>13</v>
      </c>
      <c r="Q74" s="91">
        <v>13</v>
      </c>
      <c r="R74" s="91">
        <v>13</v>
      </c>
      <c r="S74" s="91">
        <v>13</v>
      </c>
      <c r="T74" s="91">
        <v>13</v>
      </c>
      <c r="U74" s="91">
        <v>13</v>
      </c>
      <c r="V74" s="91">
        <v>13</v>
      </c>
      <c r="W74" s="91">
        <v>13</v>
      </c>
      <c r="X74" s="91">
        <v>13</v>
      </c>
      <c r="Y74" s="91">
        <v>13</v>
      </c>
      <c r="Z74" s="91">
        <v>13</v>
      </c>
      <c r="AA74" s="91">
        <v>13</v>
      </c>
      <c r="AB74" s="91">
        <v>13</v>
      </c>
      <c r="AC74" s="91">
        <v>312</v>
      </c>
      <c r="AD74" s="91">
        <v>2184</v>
      </c>
    </row>
    <row r="75" spans="1:31" s="91" customFormat="1" ht="10.5">
      <c r="C75" s="91" t="s">
        <v>123</v>
      </c>
      <c r="D75" s="91" t="s">
        <v>124</v>
      </c>
      <c r="E75" s="91">
        <v>13</v>
      </c>
      <c r="F75" s="91">
        <v>13</v>
      </c>
      <c r="G75" s="91">
        <v>13</v>
      </c>
      <c r="H75" s="91">
        <v>13</v>
      </c>
      <c r="I75" s="91">
        <v>13</v>
      </c>
      <c r="J75" s="91">
        <v>13</v>
      </c>
      <c r="K75" s="91">
        <v>13</v>
      </c>
      <c r="L75" s="91">
        <v>13</v>
      </c>
      <c r="M75" s="91">
        <v>13</v>
      </c>
      <c r="N75" s="91">
        <v>13</v>
      </c>
      <c r="O75" s="91">
        <v>13</v>
      </c>
      <c r="P75" s="91">
        <v>13</v>
      </c>
      <c r="Q75" s="91">
        <v>13</v>
      </c>
      <c r="R75" s="91">
        <v>13</v>
      </c>
      <c r="S75" s="91">
        <v>13</v>
      </c>
      <c r="T75" s="91">
        <v>13</v>
      </c>
      <c r="U75" s="91">
        <v>13</v>
      </c>
      <c r="V75" s="91">
        <v>13</v>
      </c>
      <c r="W75" s="91">
        <v>13</v>
      </c>
      <c r="X75" s="91">
        <v>13</v>
      </c>
      <c r="Y75" s="91">
        <v>13</v>
      </c>
      <c r="Z75" s="91">
        <v>13</v>
      </c>
      <c r="AA75" s="91">
        <v>13</v>
      </c>
      <c r="AB75" s="91">
        <v>13</v>
      </c>
      <c r="AC75" s="91">
        <v>312</v>
      </c>
      <c r="AD75" s="91">
        <v>2184</v>
      </c>
    </row>
    <row r="76" spans="1:31" s="91" customFormat="1" ht="10.5">
      <c r="A76" s="91" t="s">
        <v>263</v>
      </c>
      <c r="B76" s="91" t="s">
        <v>125</v>
      </c>
      <c r="C76" s="91" t="s">
        <v>123</v>
      </c>
      <c r="D76" s="91" t="s">
        <v>124</v>
      </c>
      <c r="E76" s="91">
        <v>16</v>
      </c>
      <c r="F76" s="91">
        <v>16</v>
      </c>
      <c r="G76" s="91">
        <v>16</v>
      </c>
      <c r="H76" s="91">
        <v>16</v>
      </c>
      <c r="I76" s="91">
        <v>16</v>
      </c>
      <c r="J76" s="91">
        <v>16</v>
      </c>
      <c r="K76" s="91">
        <v>16</v>
      </c>
      <c r="L76" s="91">
        <v>16</v>
      </c>
      <c r="M76" s="91">
        <v>16</v>
      </c>
      <c r="N76" s="91">
        <v>16</v>
      </c>
      <c r="O76" s="91">
        <v>16</v>
      </c>
      <c r="P76" s="91">
        <v>16</v>
      </c>
      <c r="Q76" s="91">
        <v>16</v>
      </c>
      <c r="R76" s="91">
        <v>16</v>
      </c>
      <c r="S76" s="91">
        <v>16</v>
      </c>
      <c r="T76" s="91">
        <v>16</v>
      </c>
      <c r="U76" s="91">
        <v>16</v>
      </c>
      <c r="V76" s="91">
        <v>16</v>
      </c>
      <c r="W76" s="91">
        <v>16</v>
      </c>
      <c r="X76" s="91">
        <v>16</v>
      </c>
      <c r="Y76" s="91">
        <v>16</v>
      </c>
      <c r="Z76" s="91">
        <v>16</v>
      </c>
      <c r="AA76" s="91">
        <v>16</v>
      </c>
      <c r="AB76" s="91">
        <v>16</v>
      </c>
      <c r="AC76" s="91">
        <v>384</v>
      </c>
      <c r="AD76" s="91">
        <v>2688</v>
      </c>
      <c r="AE76" s="91">
        <v>140160</v>
      </c>
    </row>
    <row r="77" spans="1:31" s="91" customFormat="1" ht="10.5">
      <c r="A77" s="91" t="s">
        <v>147</v>
      </c>
      <c r="B77" s="91" t="s">
        <v>131</v>
      </c>
      <c r="C77" s="91" t="s">
        <v>123</v>
      </c>
      <c r="D77" s="91" t="s">
        <v>124</v>
      </c>
      <c r="E77" s="91">
        <v>120</v>
      </c>
      <c r="F77" s="91">
        <v>120</v>
      </c>
      <c r="G77" s="91">
        <v>120</v>
      </c>
      <c r="H77" s="91">
        <v>120</v>
      </c>
      <c r="I77" s="91">
        <v>120</v>
      </c>
      <c r="J77" s="91">
        <v>120</v>
      </c>
      <c r="K77" s="91">
        <v>120</v>
      </c>
      <c r="L77" s="91">
        <v>120</v>
      </c>
      <c r="M77" s="91">
        <v>120</v>
      </c>
      <c r="N77" s="91">
        <v>120</v>
      </c>
      <c r="O77" s="91">
        <v>120</v>
      </c>
      <c r="P77" s="91">
        <v>120</v>
      </c>
      <c r="Q77" s="91">
        <v>120</v>
      </c>
      <c r="R77" s="91">
        <v>120</v>
      </c>
      <c r="S77" s="91">
        <v>120</v>
      </c>
      <c r="T77" s="91">
        <v>120</v>
      </c>
      <c r="U77" s="91">
        <v>120</v>
      </c>
      <c r="V77" s="91">
        <v>120</v>
      </c>
      <c r="W77" s="91">
        <v>120</v>
      </c>
      <c r="X77" s="91">
        <v>120</v>
      </c>
      <c r="Y77" s="91">
        <v>120</v>
      </c>
      <c r="Z77" s="91">
        <v>120</v>
      </c>
      <c r="AA77" s="91">
        <v>120</v>
      </c>
      <c r="AB77" s="91">
        <v>120</v>
      </c>
      <c r="AC77" s="91">
        <v>2880</v>
      </c>
      <c r="AD77" s="91">
        <v>20160</v>
      </c>
      <c r="AE77" s="91">
        <v>1051200</v>
      </c>
    </row>
    <row r="78" spans="1:31" s="91" customFormat="1" ht="10.5">
      <c r="A78" s="91" t="s">
        <v>129</v>
      </c>
      <c r="B78" s="91" t="s">
        <v>122</v>
      </c>
      <c r="C78" s="91" t="s">
        <v>123</v>
      </c>
      <c r="D78" s="91" t="s">
        <v>124</v>
      </c>
      <c r="E78" s="91">
        <v>0</v>
      </c>
      <c r="F78" s="91">
        <v>0</v>
      </c>
      <c r="G78" s="91">
        <v>0</v>
      </c>
      <c r="H78" s="91">
        <v>0</v>
      </c>
      <c r="I78" s="91">
        <v>0</v>
      </c>
      <c r="J78" s="91">
        <v>0</v>
      </c>
      <c r="K78" s="91">
        <v>0</v>
      </c>
      <c r="L78" s="91">
        <v>0</v>
      </c>
      <c r="M78" s="91">
        <v>0</v>
      </c>
      <c r="N78" s="91">
        <v>0</v>
      </c>
      <c r="O78" s="91">
        <v>0</v>
      </c>
      <c r="P78" s="91">
        <v>0</v>
      </c>
      <c r="Q78" s="91">
        <v>0</v>
      </c>
      <c r="R78" s="91">
        <v>0</v>
      </c>
      <c r="S78" s="91">
        <v>0</v>
      </c>
      <c r="T78" s="91">
        <v>0</v>
      </c>
      <c r="U78" s="91">
        <v>0</v>
      </c>
      <c r="V78" s="91">
        <v>0</v>
      </c>
      <c r="W78" s="91">
        <v>0</v>
      </c>
      <c r="X78" s="91">
        <v>0</v>
      </c>
      <c r="Y78" s="91">
        <v>0</v>
      </c>
      <c r="Z78" s="91">
        <v>0</v>
      </c>
      <c r="AA78" s="91">
        <v>0</v>
      </c>
      <c r="AB78" s="91">
        <v>0</v>
      </c>
      <c r="AC78" s="91">
        <v>0</v>
      </c>
      <c r="AD78" s="91">
        <v>0</v>
      </c>
      <c r="AE78" s="91">
        <v>0</v>
      </c>
    </row>
    <row r="79" spans="1:31" s="91" customFormat="1" ht="10.5">
      <c r="A79" s="91" t="s">
        <v>130</v>
      </c>
      <c r="B79" s="91" t="s">
        <v>131</v>
      </c>
      <c r="C79" s="91" t="s">
        <v>123</v>
      </c>
      <c r="D79" s="91" t="s">
        <v>124</v>
      </c>
      <c r="E79" s="91">
        <v>0.2</v>
      </c>
      <c r="F79" s="91">
        <v>0.2</v>
      </c>
      <c r="G79" s="91">
        <v>0.2</v>
      </c>
      <c r="H79" s="91">
        <v>0.2</v>
      </c>
      <c r="I79" s="91">
        <v>0.2</v>
      </c>
      <c r="J79" s="91">
        <v>0.2</v>
      </c>
      <c r="K79" s="91">
        <v>0.2</v>
      </c>
      <c r="L79" s="91">
        <v>0.2</v>
      </c>
      <c r="M79" s="91">
        <v>0.2</v>
      </c>
      <c r="N79" s="91">
        <v>0.2</v>
      </c>
      <c r="O79" s="91">
        <v>0.2</v>
      </c>
      <c r="P79" s="91">
        <v>0.2</v>
      </c>
      <c r="Q79" s="91">
        <v>0.2</v>
      </c>
      <c r="R79" s="91">
        <v>0.2</v>
      </c>
      <c r="S79" s="91">
        <v>0.2</v>
      </c>
      <c r="T79" s="91">
        <v>0.2</v>
      </c>
      <c r="U79" s="91">
        <v>0.2</v>
      </c>
      <c r="V79" s="91">
        <v>0.2</v>
      </c>
      <c r="W79" s="91">
        <v>0.2</v>
      </c>
      <c r="X79" s="91">
        <v>0.2</v>
      </c>
      <c r="Y79" s="91">
        <v>0.2</v>
      </c>
      <c r="Z79" s="91">
        <v>0.2</v>
      </c>
      <c r="AA79" s="91">
        <v>0.2</v>
      </c>
      <c r="AB79" s="91">
        <v>0.2</v>
      </c>
      <c r="AC79" s="91">
        <v>4.8</v>
      </c>
      <c r="AD79" s="91">
        <v>33.6</v>
      </c>
      <c r="AE79" s="91">
        <v>1752</v>
      </c>
    </row>
    <row r="80" spans="1:31" s="91" customFormat="1" ht="10.5">
      <c r="A80" s="91" t="s">
        <v>132</v>
      </c>
      <c r="B80" s="91" t="s">
        <v>131</v>
      </c>
      <c r="C80" s="91" t="s">
        <v>133</v>
      </c>
      <c r="D80" s="91" t="s">
        <v>124</v>
      </c>
      <c r="E80" s="91">
        <v>1</v>
      </c>
      <c r="F80" s="91">
        <v>1</v>
      </c>
      <c r="G80" s="91">
        <v>1</v>
      </c>
      <c r="H80" s="91">
        <v>1</v>
      </c>
      <c r="I80" s="91">
        <v>1</v>
      </c>
      <c r="J80" s="91">
        <v>1</v>
      </c>
      <c r="K80" s="91">
        <v>1</v>
      </c>
      <c r="L80" s="91">
        <v>1</v>
      </c>
      <c r="M80" s="91">
        <v>1</v>
      </c>
      <c r="N80" s="91">
        <v>1</v>
      </c>
      <c r="O80" s="91">
        <v>1</v>
      </c>
      <c r="P80" s="91">
        <v>1</v>
      </c>
      <c r="Q80" s="91">
        <v>1</v>
      </c>
      <c r="R80" s="91">
        <v>1</v>
      </c>
      <c r="S80" s="91">
        <v>1</v>
      </c>
      <c r="T80" s="91">
        <v>1</v>
      </c>
      <c r="U80" s="91">
        <v>1</v>
      </c>
      <c r="V80" s="91">
        <v>1</v>
      </c>
      <c r="W80" s="91">
        <v>1</v>
      </c>
      <c r="X80" s="91">
        <v>1</v>
      </c>
      <c r="Y80" s="91">
        <v>1</v>
      </c>
      <c r="Z80" s="91">
        <v>1</v>
      </c>
      <c r="AA80" s="91">
        <v>1</v>
      </c>
      <c r="AB80" s="91">
        <v>1</v>
      </c>
      <c r="AC80" s="91">
        <v>24</v>
      </c>
      <c r="AD80" s="91">
        <v>168</v>
      </c>
      <c r="AE80" s="91">
        <v>6924</v>
      </c>
    </row>
    <row r="81" spans="1:31" s="91" customFormat="1" ht="10.5">
      <c r="C81" s="91" t="s">
        <v>134</v>
      </c>
      <c r="D81" s="91" t="s">
        <v>124</v>
      </c>
      <c r="E81" s="91">
        <v>0.5</v>
      </c>
      <c r="F81" s="91">
        <v>0.5</v>
      </c>
      <c r="G81" s="91">
        <v>0.5</v>
      </c>
      <c r="H81" s="91">
        <v>0.5</v>
      </c>
      <c r="I81" s="91">
        <v>0.5</v>
      </c>
      <c r="J81" s="91">
        <v>0.5</v>
      </c>
      <c r="K81" s="91">
        <v>0.5</v>
      </c>
      <c r="L81" s="91">
        <v>0.5</v>
      </c>
      <c r="M81" s="91">
        <v>0.5</v>
      </c>
      <c r="N81" s="91">
        <v>0.5</v>
      </c>
      <c r="O81" s="91">
        <v>0.5</v>
      </c>
      <c r="P81" s="91">
        <v>0.5</v>
      </c>
      <c r="Q81" s="91">
        <v>0.5</v>
      </c>
      <c r="R81" s="91">
        <v>0.5</v>
      </c>
      <c r="S81" s="91">
        <v>0.5</v>
      </c>
      <c r="T81" s="91">
        <v>0.5</v>
      </c>
      <c r="U81" s="91">
        <v>0.5</v>
      </c>
      <c r="V81" s="91">
        <v>0.5</v>
      </c>
      <c r="W81" s="91">
        <v>0.5</v>
      </c>
      <c r="X81" s="91">
        <v>0.5</v>
      </c>
      <c r="Y81" s="91">
        <v>0.5</v>
      </c>
      <c r="Z81" s="91">
        <v>0.5</v>
      </c>
      <c r="AA81" s="91">
        <v>0.5</v>
      </c>
      <c r="AB81" s="91">
        <v>0.5</v>
      </c>
      <c r="AC81" s="91">
        <v>12</v>
      </c>
      <c r="AD81" s="91">
        <v>84</v>
      </c>
    </row>
    <row r="82" spans="1:31" s="91" customFormat="1" ht="10.5">
      <c r="C82" s="91" t="s">
        <v>123</v>
      </c>
      <c r="D82" s="91" t="s">
        <v>124</v>
      </c>
      <c r="E82" s="91">
        <v>1</v>
      </c>
      <c r="F82" s="91">
        <v>1</v>
      </c>
      <c r="G82" s="91">
        <v>1</v>
      </c>
      <c r="H82" s="91">
        <v>1</v>
      </c>
      <c r="I82" s="91">
        <v>1</v>
      </c>
      <c r="J82" s="91">
        <v>1</v>
      </c>
      <c r="K82" s="91">
        <v>1</v>
      </c>
      <c r="L82" s="91">
        <v>1</v>
      </c>
      <c r="M82" s="91">
        <v>1</v>
      </c>
      <c r="N82" s="91">
        <v>1</v>
      </c>
      <c r="O82" s="91">
        <v>1</v>
      </c>
      <c r="P82" s="91">
        <v>1</v>
      </c>
      <c r="Q82" s="91">
        <v>1</v>
      </c>
      <c r="R82" s="91">
        <v>1</v>
      </c>
      <c r="S82" s="91">
        <v>1</v>
      </c>
      <c r="T82" s="91">
        <v>1</v>
      </c>
      <c r="U82" s="91">
        <v>1</v>
      </c>
      <c r="V82" s="91">
        <v>1</v>
      </c>
      <c r="W82" s="91">
        <v>1</v>
      </c>
      <c r="X82" s="91">
        <v>1</v>
      </c>
      <c r="Y82" s="91">
        <v>1</v>
      </c>
      <c r="Z82" s="91">
        <v>1</v>
      </c>
      <c r="AA82" s="91">
        <v>1</v>
      </c>
      <c r="AB82" s="91">
        <v>1</v>
      </c>
      <c r="AC82" s="91">
        <v>24</v>
      </c>
      <c r="AD82" s="91">
        <v>168</v>
      </c>
    </row>
    <row r="83" spans="1:31" s="91" customFormat="1" ht="10.5">
      <c r="A83" s="91" t="s">
        <v>264</v>
      </c>
      <c r="B83" s="91" t="s">
        <v>131</v>
      </c>
      <c r="C83" s="91" t="s">
        <v>123</v>
      </c>
      <c r="D83" s="91" t="s">
        <v>124</v>
      </c>
      <c r="E83" s="91">
        <v>0</v>
      </c>
      <c r="F83" s="91">
        <v>0</v>
      </c>
      <c r="G83" s="91">
        <v>0</v>
      </c>
      <c r="H83" s="91">
        <v>0</v>
      </c>
      <c r="I83" s="91">
        <v>0</v>
      </c>
      <c r="J83" s="91">
        <v>0</v>
      </c>
      <c r="K83" s="91">
        <v>0</v>
      </c>
      <c r="L83" s="91">
        <v>0</v>
      </c>
      <c r="M83" s="91">
        <v>0</v>
      </c>
      <c r="N83" s="91">
        <v>0</v>
      </c>
      <c r="O83" s="91">
        <v>0</v>
      </c>
      <c r="P83" s="91">
        <v>0</v>
      </c>
      <c r="Q83" s="91">
        <v>0</v>
      </c>
      <c r="R83" s="91">
        <v>0</v>
      </c>
      <c r="S83" s="91">
        <v>0</v>
      </c>
      <c r="T83" s="91">
        <v>0</v>
      </c>
      <c r="U83" s="91">
        <v>0</v>
      </c>
      <c r="V83" s="91">
        <v>0</v>
      </c>
      <c r="W83" s="91">
        <v>0</v>
      </c>
      <c r="X83" s="91">
        <v>0</v>
      </c>
      <c r="Y83" s="91">
        <v>0</v>
      </c>
      <c r="Z83" s="91">
        <v>0</v>
      </c>
      <c r="AA83" s="91">
        <v>0</v>
      </c>
      <c r="AB83" s="91">
        <v>0</v>
      </c>
      <c r="AC83" s="91">
        <v>0</v>
      </c>
      <c r="AD83" s="91">
        <v>0</v>
      </c>
      <c r="AE83" s="91">
        <v>0</v>
      </c>
    </row>
    <row r="84" spans="1:31" s="91" customFormat="1" ht="10.5">
      <c r="A84" s="91" t="s">
        <v>265</v>
      </c>
      <c r="B84" s="91" t="s">
        <v>122</v>
      </c>
      <c r="C84" s="91" t="s">
        <v>123</v>
      </c>
      <c r="D84" s="91" t="s">
        <v>124</v>
      </c>
      <c r="E84" s="91">
        <v>0.05</v>
      </c>
      <c r="F84" s="91">
        <v>0.05</v>
      </c>
      <c r="G84" s="91">
        <v>0.05</v>
      </c>
      <c r="H84" s="91">
        <v>0.05</v>
      </c>
      <c r="I84" s="91">
        <v>0.05</v>
      </c>
      <c r="J84" s="91">
        <v>0.05</v>
      </c>
      <c r="K84" s="91">
        <v>0.05</v>
      </c>
      <c r="L84" s="91">
        <v>0.05</v>
      </c>
      <c r="M84" s="91">
        <v>0.05</v>
      </c>
      <c r="N84" s="91">
        <v>0.05</v>
      </c>
      <c r="O84" s="91">
        <v>0.05</v>
      </c>
      <c r="P84" s="91">
        <v>0.05</v>
      </c>
      <c r="Q84" s="91">
        <v>0.05</v>
      </c>
      <c r="R84" s="91">
        <v>0.05</v>
      </c>
      <c r="S84" s="91">
        <v>0.05</v>
      </c>
      <c r="T84" s="91">
        <v>0.05</v>
      </c>
      <c r="U84" s="91">
        <v>0.05</v>
      </c>
      <c r="V84" s="91">
        <v>0.05</v>
      </c>
      <c r="W84" s="91">
        <v>0.05</v>
      </c>
      <c r="X84" s="91">
        <v>0.05</v>
      </c>
      <c r="Y84" s="91">
        <v>0.05</v>
      </c>
      <c r="Z84" s="91">
        <v>0.05</v>
      </c>
      <c r="AA84" s="91">
        <v>0.05</v>
      </c>
      <c r="AB84" s="91">
        <v>0.05</v>
      </c>
      <c r="AC84" s="91">
        <v>1.2</v>
      </c>
      <c r="AD84" s="91">
        <v>8.4</v>
      </c>
      <c r="AE84" s="91">
        <v>438</v>
      </c>
    </row>
    <row r="85" spans="1:31" s="91" customFormat="1" ht="10.5">
      <c r="A85" s="91" t="s">
        <v>266</v>
      </c>
      <c r="B85" s="91" t="s">
        <v>122</v>
      </c>
      <c r="C85" s="91" t="s">
        <v>123</v>
      </c>
      <c r="D85" s="91" t="s">
        <v>124</v>
      </c>
      <c r="E85" s="91">
        <v>0.2</v>
      </c>
      <c r="F85" s="91">
        <v>0.2</v>
      </c>
      <c r="G85" s="91">
        <v>0.2</v>
      </c>
      <c r="H85" s="91">
        <v>0.2</v>
      </c>
      <c r="I85" s="91">
        <v>0.2</v>
      </c>
      <c r="J85" s="91">
        <v>0.2</v>
      </c>
      <c r="K85" s="91">
        <v>0.2</v>
      </c>
      <c r="L85" s="91">
        <v>0.2</v>
      </c>
      <c r="M85" s="91">
        <v>0.2</v>
      </c>
      <c r="N85" s="91">
        <v>0.2</v>
      </c>
      <c r="O85" s="91">
        <v>0.2</v>
      </c>
      <c r="P85" s="91">
        <v>0.2</v>
      </c>
      <c r="Q85" s="91">
        <v>0.2</v>
      </c>
      <c r="R85" s="91">
        <v>0.2</v>
      </c>
      <c r="S85" s="91">
        <v>0.2</v>
      </c>
      <c r="T85" s="91">
        <v>0.2</v>
      </c>
      <c r="U85" s="91">
        <v>0.2</v>
      </c>
      <c r="V85" s="91">
        <v>0.2</v>
      </c>
      <c r="W85" s="91">
        <v>0.2</v>
      </c>
      <c r="X85" s="91">
        <v>0.2</v>
      </c>
      <c r="Y85" s="91">
        <v>0.2</v>
      </c>
      <c r="Z85" s="91">
        <v>0.2</v>
      </c>
      <c r="AA85" s="91">
        <v>0.2</v>
      </c>
      <c r="AB85" s="91">
        <v>0.2</v>
      </c>
      <c r="AC85" s="91">
        <v>4.8</v>
      </c>
      <c r="AD85" s="91">
        <v>33.6</v>
      </c>
      <c r="AE85" s="91">
        <v>1752</v>
      </c>
    </row>
    <row r="86" spans="1:31" s="91" customFormat="1" ht="10.5">
      <c r="A86" s="91" t="s">
        <v>267</v>
      </c>
      <c r="B86" s="91" t="s">
        <v>125</v>
      </c>
      <c r="C86" s="91" t="s">
        <v>123</v>
      </c>
      <c r="D86" s="91" t="s">
        <v>124</v>
      </c>
      <c r="E86" s="91">
        <v>43.3</v>
      </c>
      <c r="F86" s="91">
        <v>43.3</v>
      </c>
      <c r="G86" s="91">
        <v>43.3</v>
      </c>
      <c r="H86" s="91">
        <v>43.3</v>
      </c>
      <c r="I86" s="91">
        <v>43.3</v>
      </c>
      <c r="J86" s="91">
        <v>43.3</v>
      </c>
      <c r="K86" s="91">
        <v>43.3</v>
      </c>
      <c r="L86" s="91">
        <v>43.3</v>
      </c>
      <c r="M86" s="91">
        <v>43.3</v>
      </c>
      <c r="N86" s="91">
        <v>43.3</v>
      </c>
      <c r="O86" s="91">
        <v>43.3</v>
      </c>
      <c r="P86" s="91">
        <v>43.3</v>
      </c>
      <c r="Q86" s="91">
        <v>43.3</v>
      </c>
      <c r="R86" s="91">
        <v>43.3</v>
      </c>
      <c r="S86" s="91">
        <v>43.3</v>
      </c>
      <c r="T86" s="91">
        <v>43.3</v>
      </c>
      <c r="U86" s="91">
        <v>43.3</v>
      </c>
      <c r="V86" s="91">
        <v>43.3</v>
      </c>
      <c r="W86" s="91">
        <v>43.3</v>
      </c>
      <c r="X86" s="91">
        <v>43.3</v>
      </c>
      <c r="Y86" s="91">
        <v>43.3</v>
      </c>
      <c r="Z86" s="91">
        <v>43.3</v>
      </c>
      <c r="AA86" s="91">
        <v>43.3</v>
      </c>
      <c r="AB86" s="91">
        <v>43.3</v>
      </c>
      <c r="AC86" s="91">
        <v>1039.2</v>
      </c>
      <c r="AD86" s="91">
        <v>7274.4</v>
      </c>
      <c r="AE86" s="91">
        <v>379308</v>
      </c>
    </row>
    <row r="87" spans="1:31" s="91" customFormat="1" ht="10.5">
      <c r="A87" s="91" t="s">
        <v>268</v>
      </c>
      <c r="B87" s="91" t="s">
        <v>125</v>
      </c>
      <c r="C87" s="91" t="s">
        <v>123</v>
      </c>
      <c r="D87" s="91" t="s">
        <v>124</v>
      </c>
      <c r="E87" s="91">
        <v>55</v>
      </c>
      <c r="F87" s="91">
        <v>55</v>
      </c>
      <c r="G87" s="91">
        <v>55</v>
      </c>
      <c r="H87" s="91">
        <v>55</v>
      </c>
      <c r="I87" s="91">
        <v>55</v>
      </c>
      <c r="J87" s="91">
        <v>55</v>
      </c>
      <c r="K87" s="91">
        <v>55</v>
      </c>
      <c r="L87" s="91">
        <v>55</v>
      </c>
      <c r="M87" s="91">
        <v>55</v>
      </c>
      <c r="N87" s="91">
        <v>55</v>
      </c>
      <c r="O87" s="91">
        <v>55</v>
      </c>
      <c r="P87" s="91">
        <v>55</v>
      </c>
      <c r="Q87" s="91">
        <v>55</v>
      </c>
      <c r="R87" s="91">
        <v>55</v>
      </c>
      <c r="S87" s="91">
        <v>55</v>
      </c>
      <c r="T87" s="91">
        <v>55</v>
      </c>
      <c r="U87" s="91">
        <v>55</v>
      </c>
      <c r="V87" s="91">
        <v>55</v>
      </c>
      <c r="W87" s="91">
        <v>55</v>
      </c>
      <c r="X87" s="91">
        <v>55</v>
      </c>
      <c r="Y87" s="91">
        <v>55</v>
      </c>
      <c r="Z87" s="91">
        <v>55</v>
      </c>
      <c r="AA87" s="91">
        <v>55</v>
      </c>
      <c r="AB87" s="91">
        <v>55</v>
      </c>
      <c r="AC87" s="91">
        <v>1320</v>
      </c>
      <c r="AD87" s="91">
        <v>9240</v>
      </c>
      <c r="AE87" s="91">
        <v>481800</v>
      </c>
    </row>
    <row r="88" spans="1:31" s="91" customFormat="1" ht="10.5">
      <c r="A88" s="91" t="s">
        <v>269</v>
      </c>
      <c r="B88" s="91" t="s">
        <v>127</v>
      </c>
      <c r="C88" s="91" t="s">
        <v>123</v>
      </c>
      <c r="D88" s="91" t="s">
        <v>124</v>
      </c>
      <c r="E88" s="91">
        <v>0</v>
      </c>
      <c r="F88" s="91">
        <v>0</v>
      </c>
      <c r="G88" s="91">
        <v>0</v>
      </c>
      <c r="H88" s="91">
        <v>0</v>
      </c>
      <c r="I88" s="91">
        <v>0</v>
      </c>
      <c r="J88" s="91">
        <v>0</v>
      </c>
      <c r="K88" s="91">
        <v>0</v>
      </c>
      <c r="L88" s="91">
        <v>0</v>
      </c>
      <c r="M88" s="91">
        <v>0</v>
      </c>
      <c r="N88" s="91">
        <v>0</v>
      </c>
      <c r="O88" s="91">
        <v>0</v>
      </c>
      <c r="P88" s="91">
        <v>0</v>
      </c>
      <c r="Q88" s="91">
        <v>0</v>
      </c>
      <c r="R88" s="91">
        <v>0</v>
      </c>
      <c r="S88" s="91">
        <v>0</v>
      </c>
      <c r="T88" s="91">
        <v>0</v>
      </c>
      <c r="U88" s="91">
        <v>0</v>
      </c>
      <c r="V88" s="91">
        <v>0</v>
      </c>
      <c r="W88" s="91">
        <v>0</v>
      </c>
      <c r="X88" s="91">
        <v>0</v>
      </c>
      <c r="Y88" s="91">
        <v>0</v>
      </c>
      <c r="Z88" s="91">
        <v>0</v>
      </c>
      <c r="AA88" s="91">
        <v>0</v>
      </c>
      <c r="AB88" s="91">
        <v>0</v>
      </c>
      <c r="AC88" s="91">
        <v>0.67</v>
      </c>
      <c r="AD88" s="91">
        <v>4.67</v>
      </c>
      <c r="AE88" s="91">
        <v>243.33</v>
      </c>
    </row>
    <row r="89" spans="1:31" s="91" customFormat="1" ht="10.5">
      <c r="A89" s="91" t="s">
        <v>270</v>
      </c>
      <c r="B89" s="91" t="s">
        <v>127</v>
      </c>
      <c r="C89" s="91" t="s">
        <v>123</v>
      </c>
      <c r="D89" s="91" t="s">
        <v>124</v>
      </c>
      <c r="E89" s="91">
        <v>0</v>
      </c>
      <c r="F89" s="91">
        <v>0</v>
      </c>
      <c r="G89" s="91">
        <v>0</v>
      </c>
      <c r="H89" s="91">
        <v>0</v>
      </c>
      <c r="I89" s="91">
        <v>0</v>
      </c>
      <c r="J89" s="91">
        <v>0</v>
      </c>
      <c r="K89" s="91">
        <v>0</v>
      </c>
      <c r="L89" s="91">
        <v>0</v>
      </c>
      <c r="M89" s="91">
        <v>0</v>
      </c>
      <c r="N89" s="91">
        <v>0</v>
      </c>
      <c r="O89" s="91">
        <v>0</v>
      </c>
      <c r="P89" s="91">
        <v>0</v>
      </c>
      <c r="Q89" s="91">
        <v>0</v>
      </c>
      <c r="R89" s="91">
        <v>0</v>
      </c>
      <c r="S89" s="91">
        <v>0</v>
      </c>
      <c r="T89" s="91">
        <v>0</v>
      </c>
      <c r="U89" s="91">
        <v>0</v>
      </c>
      <c r="V89" s="91">
        <v>0</v>
      </c>
      <c r="W89" s="91">
        <v>0</v>
      </c>
      <c r="X89" s="91">
        <v>0</v>
      </c>
      <c r="Y89" s="91">
        <v>0</v>
      </c>
      <c r="Z89" s="91">
        <v>0</v>
      </c>
      <c r="AA89" s="91">
        <v>0</v>
      </c>
      <c r="AB89" s="91">
        <v>0</v>
      </c>
      <c r="AC89" s="91">
        <v>1</v>
      </c>
      <c r="AD89" s="91">
        <v>7</v>
      </c>
      <c r="AE89" s="91">
        <v>365</v>
      </c>
    </row>
    <row r="90" spans="1:31" s="91" customFormat="1" ht="10.5">
      <c r="A90" s="91" t="s">
        <v>271</v>
      </c>
      <c r="B90" s="91" t="s">
        <v>131</v>
      </c>
      <c r="C90" s="91" t="s">
        <v>123</v>
      </c>
      <c r="D90" s="91" t="s">
        <v>272</v>
      </c>
      <c r="E90" s="91">
        <v>0</v>
      </c>
      <c r="F90" s="91">
        <v>0</v>
      </c>
      <c r="G90" s="91">
        <v>0</v>
      </c>
      <c r="H90" s="91">
        <v>0</v>
      </c>
      <c r="I90" s="91">
        <v>725</v>
      </c>
      <c r="J90" s="91">
        <v>417</v>
      </c>
      <c r="K90" s="91">
        <v>290</v>
      </c>
      <c r="L90" s="91">
        <v>0</v>
      </c>
      <c r="M90" s="91">
        <v>0</v>
      </c>
      <c r="N90" s="91">
        <v>0</v>
      </c>
      <c r="O90" s="91">
        <v>0</v>
      </c>
      <c r="P90" s="91">
        <v>0</v>
      </c>
      <c r="Q90" s="91">
        <v>0</v>
      </c>
      <c r="R90" s="91">
        <v>0</v>
      </c>
      <c r="S90" s="91">
        <v>0</v>
      </c>
      <c r="T90" s="91">
        <v>0</v>
      </c>
      <c r="U90" s="91">
        <v>0</v>
      </c>
      <c r="V90" s="91">
        <v>0</v>
      </c>
      <c r="W90" s="91">
        <v>0</v>
      </c>
      <c r="X90" s="91">
        <v>0</v>
      </c>
      <c r="Y90" s="91">
        <v>0</v>
      </c>
      <c r="Z90" s="91">
        <v>0</v>
      </c>
      <c r="AA90" s="91">
        <v>0</v>
      </c>
      <c r="AB90" s="91">
        <v>0</v>
      </c>
      <c r="AC90" s="91">
        <v>1432</v>
      </c>
      <c r="AD90" s="91">
        <v>1432</v>
      </c>
      <c r="AE90" s="91">
        <v>74668.570000000007</v>
      </c>
    </row>
    <row r="91" spans="1:31" s="91" customFormat="1" ht="10.5">
      <c r="D91" s="91" t="s">
        <v>219</v>
      </c>
      <c r="E91" s="91">
        <v>0</v>
      </c>
      <c r="F91" s="91">
        <v>0</v>
      </c>
      <c r="G91" s="91">
        <v>0</v>
      </c>
      <c r="H91" s="91">
        <v>0</v>
      </c>
      <c r="I91" s="91">
        <v>125</v>
      </c>
      <c r="J91" s="91">
        <v>117</v>
      </c>
      <c r="K91" s="91">
        <v>90</v>
      </c>
      <c r="L91" s="91">
        <v>0</v>
      </c>
      <c r="M91" s="91">
        <v>0</v>
      </c>
      <c r="N91" s="91">
        <v>0</v>
      </c>
      <c r="O91" s="91">
        <v>0</v>
      </c>
      <c r="P91" s="91">
        <v>0</v>
      </c>
      <c r="Q91" s="91">
        <v>0</v>
      </c>
      <c r="R91" s="91">
        <v>0</v>
      </c>
      <c r="S91" s="91">
        <v>0</v>
      </c>
      <c r="T91" s="91">
        <v>0</v>
      </c>
      <c r="U91" s="91">
        <v>0</v>
      </c>
      <c r="V91" s="91">
        <v>0</v>
      </c>
      <c r="W91" s="91">
        <v>0</v>
      </c>
      <c r="X91" s="91">
        <v>125</v>
      </c>
      <c r="Y91" s="91">
        <v>117</v>
      </c>
      <c r="Z91" s="91">
        <v>90</v>
      </c>
      <c r="AA91" s="91">
        <v>0</v>
      </c>
      <c r="AB91" s="91">
        <v>0</v>
      </c>
      <c r="AC91" s="91">
        <v>664</v>
      </c>
    </row>
    <row r="92" spans="1:31" s="91" customFormat="1" ht="10.5">
      <c r="A92" s="91" t="s">
        <v>273</v>
      </c>
      <c r="B92" s="91" t="s">
        <v>122</v>
      </c>
      <c r="C92" s="91" t="s">
        <v>123</v>
      </c>
      <c r="D92" s="91" t="s">
        <v>124</v>
      </c>
      <c r="E92" s="91">
        <v>0.2</v>
      </c>
      <c r="F92" s="91">
        <v>0.2</v>
      </c>
      <c r="G92" s="91">
        <v>0.2</v>
      </c>
      <c r="H92" s="91">
        <v>0.2</v>
      </c>
      <c r="I92" s="91">
        <v>0.2</v>
      </c>
      <c r="J92" s="91">
        <v>0.2</v>
      </c>
      <c r="K92" s="91">
        <v>0.2</v>
      </c>
      <c r="L92" s="91">
        <v>0.4</v>
      </c>
      <c r="M92" s="91">
        <v>0.4</v>
      </c>
      <c r="N92" s="91">
        <v>0.4</v>
      </c>
      <c r="O92" s="91">
        <v>0.4</v>
      </c>
      <c r="P92" s="91">
        <v>0.4</v>
      </c>
      <c r="Q92" s="91">
        <v>0.4</v>
      </c>
      <c r="R92" s="91">
        <v>0.4</v>
      </c>
      <c r="S92" s="91">
        <v>0.4</v>
      </c>
      <c r="T92" s="91">
        <v>0.4</v>
      </c>
      <c r="U92" s="91">
        <v>0.4</v>
      </c>
      <c r="V92" s="91">
        <v>0.4</v>
      </c>
      <c r="W92" s="91">
        <v>0.4</v>
      </c>
      <c r="X92" s="91">
        <v>0.4</v>
      </c>
      <c r="Y92" s="91">
        <v>0.4</v>
      </c>
      <c r="Z92" s="91">
        <v>0.2</v>
      </c>
      <c r="AA92" s="91">
        <v>0.2</v>
      </c>
      <c r="AB92" s="91">
        <v>0.2</v>
      </c>
      <c r="AC92" s="91">
        <v>7.6</v>
      </c>
      <c r="AD92" s="91">
        <v>53.2</v>
      </c>
      <c r="AE92" s="91">
        <v>2774</v>
      </c>
    </row>
    <row r="93" spans="1:31" s="91" customFormat="1" ht="10.5">
      <c r="A93" s="91" t="s">
        <v>274</v>
      </c>
      <c r="B93" s="91" t="s">
        <v>131</v>
      </c>
      <c r="C93" s="91" t="s">
        <v>123</v>
      </c>
      <c r="D93" s="91" t="s">
        <v>124</v>
      </c>
      <c r="E93" s="91">
        <v>0</v>
      </c>
      <c r="F93" s="91">
        <v>0</v>
      </c>
      <c r="G93" s="91">
        <v>0</v>
      </c>
      <c r="H93" s="91">
        <v>0</v>
      </c>
      <c r="I93" s="91">
        <v>0</v>
      </c>
      <c r="J93" s="91">
        <v>0</v>
      </c>
      <c r="K93" s="91">
        <v>50</v>
      </c>
      <c r="L93" s="91">
        <v>70</v>
      </c>
      <c r="M93" s="91">
        <v>70</v>
      </c>
      <c r="N93" s="91">
        <v>80</v>
      </c>
      <c r="O93" s="91">
        <v>70</v>
      </c>
      <c r="P93" s="91">
        <v>50</v>
      </c>
      <c r="Q93" s="91">
        <v>50</v>
      </c>
      <c r="R93" s="91">
        <v>80</v>
      </c>
      <c r="S93" s="91">
        <v>90</v>
      </c>
      <c r="T93" s="91">
        <v>80</v>
      </c>
      <c r="U93" s="91">
        <v>0</v>
      </c>
      <c r="V93" s="91">
        <v>0</v>
      </c>
      <c r="W93" s="91">
        <v>0</v>
      </c>
      <c r="X93" s="91">
        <v>0</v>
      </c>
      <c r="Y93" s="91">
        <v>0</v>
      </c>
      <c r="Z93" s="91">
        <v>0</v>
      </c>
      <c r="AA93" s="91">
        <v>0</v>
      </c>
      <c r="AB93" s="91">
        <v>0</v>
      </c>
      <c r="AC93" s="91">
        <v>690</v>
      </c>
      <c r="AD93" s="91">
        <v>4830</v>
      </c>
      <c r="AE93" s="91">
        <v>251850</v>
      </c>
    </row>
    <row r="94" spans="1:31" s="91" customFormat="1" ht="10.5">
      <c r="A94" s="91" t="s">
        <v>307</v>
      </c>
      <c r="B94" s="91" t="s">
        <v>125</v>
      </c>
      <c r="C94" s="91" t="s">
        <v>123</v>
      </c>
      <c r="D94" s="91" t="s">
        <v>124</v>
      </c>
      <c r="E94" s="91">
        <v>60</v>
      </c>
      <c r="F94" s="91">
        <v>60</v>
      </c>
      <c r="G94" s="91">
        <v>60</v>
      </c>
      <c r="H94" s="91">
        <v>60</v>
      </c>
      <c r="I94" s="91">
        <v>60</v>
      </c>
      <c r="J94" s="91">
        <v>60</v>
      </c>
      <c r="K94" s="91">
        <v>60</v>
      </c>
      <c r="L94" s="91">
        <v>60</v>
      </c>
      <c r="M94" s="91">
        <v>60</v>
      </c>
      <c r="N94" s="91">
        <v>60</v>
      </c>
      <c r="O94" s="91">
        <v>60</v>
      </c>
      <c r="P94" s="91">
        <v>60</v>
      </c>
      <c r="Q94" s="91">
        <v>60</v>
      </c>
      <c r="R94" s="91">
        <v>60</v>
      </c>
      <c r="S94" s="91">
        <v>60</v>
      </c>
      <c r="T94" s="91">
        <v>60</v>
      </c>
      <c r="U94" s="91">
        <v>60</v>
      </c>
      <c r="V94" s="91">
        <v>60</v>
      </c>
      <c r="W94" s="91">
        <v>60</v>
      </c>
      <c r="X94" s="91">
        <v>60</v>
      </c>
      <c r="Y94" s="91">
        <v>60</v>
      </c>
      <c r="Z94" s="91">
        <v>60</v>
      </c>
      <c r="AA94" s="91">
        <v>60</v>
      </c>
      <c r="AB94" s="91">
        <v>60</v>
      </c>
      <c r="AC94" s="91">
        <v>1440</v>
      </c>
      <c r="AD94" s="91">
        <v>10080</v>
      </c>
      <c r="AE94" s="91">
        <v>525600</v>
      </c>
    </row>
    <row r="95" spans="1:31" s="91" customFormat="1" ht="10.5">
      <c r="A95" s="91" t="s">
        <v>308</v>
      </c>
      <c r="B95" s="91" t="s">
        <v>125</v>
      </c>
      <c r="C95" s="91" t="s">
        <v>123</v>
      </c>
      <c r="D95" s="91" t="s">
        <v>124</v>
      </c>
      <c r="E95" s="91">
        <v>60</v>
      </c>
      <c r="F95" s="91">
        <v>60</v>
      </c>
      <c r="G95" s="91">
        <v>60</v>
      </c>
      <c r="H95" s="91">
        <v>60</v>
      </c>
      <c r="I95" s="91">
        <v>60</v>
      </c>
      <c r="J95" s="91">
        <v>60</v>
      </c>
      <c r="K95" s="91">
        <v>60</v>
      </c>
      <c r="L95" s="91">
        <v>60</v>
      </c>
      <c r="M95" s="91">
        <v>60</v>
      </c>
      <c r="N95" s="91">
        <v>60</v>
      </c>
      <c r="O95" s="91">
        <v>60</v>
      </c>
      <c r="P95" s="91">
        <v>60</v>
      </c>
      <c r="Q95" s="91">
        <v>60</v>
      </c>
      <c r="R95" s="91">
        <v>60</v>
      </c>
      <c r="S95" s="91">
        <v>60</v>
      </c>
      <c r="T95" s="91">
        <v>60</v>
      </c>
      <c r="U95" s="91">
        <v>60</v>
      </c>
      <c r="V95" s="91">
        <v>60</v>
      </c>
      <c r="W95" s="91">
        <v>60</v>
      </c>
      <c r="X95" s="91">
        <v>60</v>
      </c>
      <c r="Y95" s="91">
        <v>60</v>
      </c>
      <c r="Z95" s="91">
        <v>60</v>
      </c>
      <c r="AA95" s="91">
        <v>60</v>
      </c>
      <c r="AB95" s="91">
        <v>60</v>
      </c>
      <c r="AC95" s="91">
        <v>1440</v>
      </c>
      <c r="AD95" s="91">
        <v>10080</v>
      </c>
      <c r="AE95" s="91">
        <v>525600</v>
      </c>
    </row>
    <row r="96" spans="1:31" s="91" customFormat="1" ht="10.5">
      <c r="A96" s="91" t="s">
        <v>309</v>
      </c>
      <c r="B96" s="91" t="s">
        <v>125</v>
      </c>
      <c r="C96" s="91" t="s">
        <v>123</v>
      </c>
      <c r="D96" s="91" t="s">
        <v>124</v>
      </c>
      <c r="E96" s="91">
        <v>22</v>
      </c>
      <c r="F96" s="91">
        <v>22</v>
      </c>
      <c r="G96" s="91">
        <v>22</v>
      </c>
      <c r="H96" s="91">
        <v>22</v>
      </c>
      <c r="I96" s="91">
        <v>22</v>
      </c>
      <c r="J96" s="91">
        <v>22</v>
      </c>
      <c r="K96" s="91">
        <v>22</v>
      </c>
      <c r="L96" s="91">
        <v>22</v>
      </c>
      <c r="M96" s="91">
        <v>22</v>
      </c>
      <c r="N96" s="91">
        <v>22</v>
      </c>
      <c r="O96" s="91">
        <v>22</v>
      </c>
      <c r="P96" s="91">
        <v>22</v>
      </c>
      <c r="Q96" s="91">
        <v>22</v>
      </c>
      <c r="R96" s="91">
        <v>22</v>
      </c>
      <c r="S96" s="91">
        <v>22</v>
      </c>
      <c r="T96" s="91">
        <v>22</v>
      </c>
      <c r="U96" s="91">
        <v>22</v>
      </c>
      <c r="V96" s="91">
        <v>22</v>
      </c>
      <c r="W96" s="91">
        <v>22</v>
      </c>
      <c r="X96" s="91">
        <v>22</v>
      </c>
      <c r="Y96" s="91">
        <v>22</v>
      </c>
      <c r="Z96" s="91">
        <v>22</v>
      </c>
      <c r="AA96" s="91">
        <v>22</v>
      </c>
      <c r="AB96" s="91">
        <v>22</v>
      </c>
      <c r="AC96" s="91">
        <v>528</v>
      </c>
      <c r="AD96" s="91">
        <v>3696</v>
      </c>
      <c r="AE96" s="91">
        <v>192720</v>
      </c>
    </row>
  </sheetData>
  <phoneticPr fontId="2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S647"/>
  <sheetViews>
    <sheetView workbookViewId="0">
      <pane xSplit="2" ySplit="2" topLeftCell="C3" activePane="bottomRight" state="frozen"/>
      <selection activeCell="D235" sqref="D235"/>
      <selection pane="topRight" activeCell="D235" sqref="D235"/>
      <selection pane="bottomLeft" activeCell="D235" sqref="D235"/>
      <selection pane="bottomRight" activeCell="H7" sqref="H7"/>
    </sheetView>
  </sheetViews>
  <sheetFormatPr defaultRowHeight="11.25"/>
  <cols>
    <col min="1" max="1" width="2.5" style="52" customWidth="1"/>
    <col min="2" max="2" width="30.1640625" style="41" customWidth="1"/>
    <col min="3" max="18" width="17" style="42" customWidth="1"/>
    <col min="19" max="16384" width="9.33203125" style="42"/>
  </cols>
  <sheetData>
    <row r="1" spans="1:19" ht="20.25">
      <c r="A1" s="30" t="s">
        <v>162</v>
      </c>
      <c r="B1" s="45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</row>
    <row r="2" spans="1:19" s="41" customFormat="1">
      <c r="A2" s="105"/>
      <c r="B2" s="105"/>
      <c r="C2" s="18" t="s">
        <v>100</v>
      </c>
      <c r="D2" s="18" t="s">
        <v>101</v>
      </c>
      <c r="E2" s="18" t="s">
        <v>102</v>
      </c>
      <c r="F2" s="18" t="s">
        <v>103</v>
      </c>
      <c r="G2" s="18" t="s">
        <v>104</v>
      </c>
      <c r="H2" s="18" t="s">
        <v>105</v>
      </c>
      <c r="I2" s="18" t="s">
        <v>106</v>
      </c>
      <c r="J2" s="18" t="s">
        <v>107</v>
      </c>
      <c r="K2" s="18" t="s">
        <v>108</v>
      </c>
      <c r="L2" s="18" t="s">
        <v>109</v>
      </c>
      <c r="M2" s="18" t="s">
        <v>302</v>
      </c>
      <c r="N2" s="18" t="s">
        <v>110</v>
      </c>
      <c r="O2" s="18" t="s">
        <v>111</v>
      </c>
      <c r="P2" s="18" t="s">
        <v>112</v>
      </c>
      <c r="Q2" s="18" t="s">
        <v>113</v>
      </c>
      <c r="R2" s="18" t="s">
        <v>114</v>
      </c>
    </row>
    <row r="3" spans="1:19">
      <c r="A3" s="36" t="s">
        <v>9</v>
      </c>
      <c r="B3" s="37"/>
    </row>
    <row r="4" spans="1:19">
      <c r="A4" s="38"/>
      <c r="B4" s="39" t="s">
        <v>11</v>
      </c>
      <c r="C4" s="43" t="s">
        <v>12</v>
      </c>
      <c r="D4" s="43" t="s">
        <v>13</v>
      </c>
      <c r="E4" s="43" t="s">
        <v>14</v>
      </c>
      <c r="F4" s="43" t="s">
        <v>15</v>
      </c>
      <c r="G4" s="43" t="s">
        <v>435</v>
      </c>
      <c r="H4" s="43" t="s">
        <v>16</v>
      </c>
      <c r="I4" s="43" t="s">
        <v>17</v>
      </c>
      <c r="J4" s="43" t="s">
        <v>18</v>
      </c>
      <c r="K4" s="43" t="s">
        <v>19</v>
      </c>
      <c r="L4" s="43" t="s">
        <v>20</v>
      </c>
      <c r="M4" s="43" t="s">
        <v>21</v>
      </c>
      <c r="N4" s="43" t="s">
        <v>22</v>
      </c>
      <c r="O4" s="43" t="s">
        <v>23</v>
      </c>
      <c r="P4" s="43" t="s">
        <v>24</v>
      </c>
      <c r="Q4" s="43">
        <v>7</v>
      </c>
      <c r="R4" s="43">
        <v>8</v>
      </c>
    </row>
    <row r="5" spans="1:19">
      <c r="A5" s="38"/>
      <c r="B5" s="39" t="s">
        <v>25</v>
      </c>
      <c r="C5" s="43" t="s">
        <v>26</v>
      </c>
      <c r="D5" s="43" t="s">
        <v>26</v>
      </c>
      <c r="E5" s="43" t="s">
        <v>26</v>
      </c>
      <c r="F5" s="43" t="s">
        <v>26</v>
      </c>
      <c r="G5" s="43" t="s">
        <v>26</v>
      </c>
      <c r="H5" s="43" t="s">
        <v>26</v>
      </c>
      <c r="I5" s="43" t="s">
        <v>26</v>
      </c>
      <c r="J5" s="43" t="s">
        <v>26</v>
      </c>
      <c r="K5" s="43" t="s">
        <v>26</v>
      </c>
      <c r="L5" s="43" t="s">
        <v>26</v>
      </c>
      <c r="M5" s="43" t="s">
        <v>26</v>
      </c>
      <c r="N5" s="43" t="s">
        <v>26</v>
      </c>
      <c r="O5" s="43" t="s">
        <v>26</v>
      </c>
      <c r="P5" s="43" t="s">
        <v>26</v>
      </c>
      <c r="Q5" s="43" t="s">
        <v>26</v>
      </c>
      <c r="R5" s="43" t="s">
        <v>26</v>
      </c>
    </row>
    <row r="6" spans="1:19">
      <c r="A6" s="38"/>
      <c r="B6" s="39"/>
      <c r="C6" s="97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44"/>
    </row>
    <row r="7" spans="1:19">
      <c r="A7" s="36" t="s">
        <v>38</v>
      </c>
      <c r="B7" s="37"/>
      <c r="H7" s="100"/>
    </row>
    <row r="8" spans="1:19">
      <c r="A8" s="38"/>
      <c r="B8" s="36" t="s">
        <v>39</v>
      </c>
    </row>
    <row r="9" spans="1:19">
      <c r="A9" s="38"/>
      <c r="B9" s="40" t="s">
        <v>40</v>
      </c>
      <c r="C9" s="43" t="str">
        <f>BuildingSummary!$C$26</f>
        <v>Mass Wall</v>
      </c>
      <c r="D9" s="43" t="str">
        <f>BuildingSummary!$C$26</f>
        <v>Mass Wall</v>
      </c>
      <c r="E9" s="43" t="str">
        <f>BuildingSummary!$C$26</f>
        <v>Mass Wall</v>
      </c>
      <c r="F9" s="43" t="str">
        <f>BuildingSummary!$C$26</f>
        <v>Mass Wall</v>
      </c>
      <c r="G9" s="43" t="str">
        <f>BuildingSummary!$C$26</f>
        <v>Mass Wall</v>
      </c>
      <c r="H9" s="43" t="str">
        <f>BuildingSummary!$C$26</f>
        <v>Mass Wall</v>
      </c>
      <c r="I9" s="43" t="str">
        <f>BuildingSummary!$C$26</f>
        <v>Mass Wall</v>
      </c>
      <c r="J9" s="43" t="str">
        <f>BuildingSummary!$C$26</f>
        <v>Mass Wall</v>
      </c>
      <c r="K9" s="43" t="str">
        <f>BuildingSummary!$C$26</f>
        <v>Mass Wall</v>
      </c>
      <c r="L9" s="43" t="str">
        <f>BuildingSummary!$C$26</f>
        <v>Mass Wall</v>
      </c>
      <c r="M9" s="43" t="str">
        <f>BuildingSummary!$C$26</f>
        <v>Mass Wall</v>
      </c>
      <c r="N9" s="43" t="str">
        <f>BuildingSummary!$C$26</f>
        <v>Mass Wall</v>
      </c>
      <c r="O9" s="43" t="str">
        <f>BuildingSummary!$C$26</f>
        <v>Mass Wall</v>
      </c>
      <c r="P9" s="43" t="str">
        <f>BuildingSummary!$C$26</f>
        <v>Mass Wall</v>
      </c>
      <c r="Q9" s="43" t="str">
        <f>BuildingSummary!$C$26</f>
        <v>Mass Wall</v>
      </c>
      <c r="R9" s="43" t="str">
        <f>BuildingSummary!$C$26</f>
        <v>Mass Wall</v>
      </c>
    </row>
    <row r="10" spans="1:19">
      <c r="A10" s="38"/>
      <c r="B10" s="39" t="s">
        <v>203</v>
      </c>
      <c r="C10" s="44">
        <f>1/Miami!$D$39</f>
        <v>0.76569678407350683</v>
      </c>
      <c r="D10" s="44">
        <f>1/Houston!$D$39</f>
        <v>0.76569678407350683</v>
      </c>
      <c r="E10" s="44">
        <f>1/Phoenix!$D$39</f>
        <v>0.76569678407350683</v>
      </c>
      <c r="F10" s="44">
        <f>1/Atlanta!$D$39</f>
        <v>0.78247261345852892</v>
      </c>
      <c r="G10" s="44">
        <f>1/LosAngeles!$D$39</f>
        <v>0.76569678407350683</v>
      </c>
      <c r="H10" s="44">
        <f>1/LasVegas!$D$39</f>
        <v>0.76569678407350683</v>
      </c>
      <c r="I10" s="44">
        <f>1/SanFrancisco!$D$39</f>
        <v>0.78616352201257855</v>
      </c>
      <c r="J10" s="44">
        <f>1/Baltimore!$D$39</f>
        <v>0.98911968348170143</v>
      </c>
      <c r="K10" s="44">
        <f>1/Albuquerque!$D$39</f>
        <v>0.95693779904306231</v>
      </c>
      <c r="L10" s="44">
        <f>1/Seattle!$D$39</f>
        <v>1.0060362173038229</v>
      </c>
      <c r="M10" s="44">
        <f>1/Chicago!$D$39</f>
        <v>1.1286681715575622</v>
      </c>
      <c r="N10" s="44">
        <f>1/Boulder!$D$39</f>
        <v>1.0940919037199124</v>
      </c>
      <c r="O10" s="44">
        <f>1/Minneapolis!$D$39</f>
        <v>1.2150668286755772</v>
      </c>
      <c r="P10" s="44">
        <f>1/Helena!$D$39</f>
        <v>1.2150668286755772</v>
      </c>
      <c r="Q10" s="44">
        <f>1/Duluth!$D$39</f>
        <v>1.2953367875647668</v>
      </c>
      <c r="R10" s="44">
        <f>1/Fairbanks!$D$39</f>
        <v>1.4084507042253522</v>
      </c>
    </row>
    <row r="11" spans="1:19">
      <c r="A11" s="38"/>
      <c r="B11" s="36" t="s">
        <v>42</v>
      </c>
    </row>
    <row r="12" spans="1:19">
      <c r="A12" s="38"/>
      <c r="B12" s="40" t="s">
        <v>40</v>
      </c>
      <c r="C12" s="43" t="str">
        <f>BuildingSummary!$C$31</f>
        <v>IEAD</v>
      </c>
      <c r="D12" s="43" t="str">
        <f>BuildingSummary!$C$31</f>
        <v>IEAD</v>
      </c>
      <c r="E12" s="43" t="str">
        <f>BuildingSummary!$C$31</f>
        <v>IEAD</v>
      </c>
      <c r="F12" s="43" t="str">
        <f>BuildingSummary!$C$31</f>
        <v>IEAD</v>
      </c>
      <c r="G12" s="43" t="str">
        <f>BuildingSummary!$C$31</f>
        <v>IEAD</v>
      </c>
      <c r="H12" s="43" t="str">
        <f>BuildingSummary!$C$31</f>
        <v>IEAD</v>
      </c>
      <c r="I12" s="43" t="str">
        <f>BuildingSummary!$C$31</f>
        <v>IEAD</v>
      </c>
      <c r="J12" s="43" t="str">
        <f>BuildingSummary!$C$31</f>
        <v>IEAD</v>
      </c>
      <c r="K12" s="43" t="str">
        <f>BuildingSummary!$C$31</f>
        <v>IEAD</v>
      </c>
      <c r="L12" s="43" t="str">
        <f>BuildingSummary!$C$31</f>
        <v>IEAD</v>
      </c>
      <c r="M12" s="43" t="str">
        <f>BuildingSummary!$C$31</f>
        <v>IEAD</v>
      </c>
      <c r="N12" s="43" t="str">
        <f>BuildingSummary!$C$31</f>
        <v>IEAD</v>
      </c>
      <c r="O12" s="43" t="str">
        <f>BuildingSummary!$C$31</f>
        <v>IEAD</v>
      </c>
      <c r="P12" s="43" t="str">
        <f>BuildingSummary!$C$31</f>
        <v>IEAD</v>
      </c>
      <c r="Q12" s="43" t="str">
        <f>BuildingSummary!$C$31</f>
        <v>IEAD</v>
      </c>
      <c r="R12" s="43" t="str">
        <f>BuildingSummary!$C$31</f>
        <v>IEAD</v>
      </c>
    </row>
    <row r="13" spans="1:19">
      <c r="A13" s="38"/>
      <c r="B13" s="39" t="s">
        <v>203</v>
      </c>
      <c r="C13" s="44">
        <f>1/Miami!$D$42</f>
        <v>1.7574692442882252</v>
      </c>
      <c r="D13" s="44">
        <f>1/Houston!$D$42</f>
        <v>1.7574692442882252</v>
      </c>
      <c r="E13" s="44">
        <f>1/Phoenix!$D$42</f>
        <v>1.7574692442882252</v>
      </c>
      <c r="F13" s="44">
        <f>1/Atlanta!$D$42</f>
        <v>1.7574692442882252</v>
      </c>
      <c r="G13" s="44">
        <f>1/LosAngeles!$D$42</f>
        <v>1.7574692442882252</v>
      </c>
      <c r="H13" s="44">
        <f>1/LasVegas!$D$42</f>
        <v>1.7574692442882252</v>
      </c>
      <c r="I13" s="44">
        <f>1/SanFrancisco!$D$42</f>
        <v>1.7574692442882252</v>
      </c>
      <c r="J13" s="44">
        <f>1/Baltimore!$D$42</f>
        <v>2.0449897750511248</v>
      </c>
      <c r="K13" s="44">
        <f>1/Albuquerque!$D$42</f>
        <v>1.9762845849802371</v>
      </c>
      <c r="L13" s="44">
        <f>1/Seattle!$D$42</f>
        <v>2.0703933747412009</v>
      </c>
      <c r="M13" s="44">
        <f>1/Chicago!$D$42</f>
        <v>2.5</v>
      </c>
      <c r="N13" s="44">
        <f>1/Boulder!$D$42</f>
        <v>2.3696682464454977</v>
      </c>
      <c r="O13" s="44">
        <f>1/Minneapolis!$D$42</f>
        <v>2.9850746268656714</v>
      </c>
      <c r="P13" s="44">
        <f>1/Helena!$D$42</f>
        <v>2.9850746268656714</v>
      </c>
      <c r="Q13" s="44">
        <f>1/Duluth!$D$42</f>
        <v>2.9325513196480935</v>
      </c>
      <c r="R13" s="44">
        <f>1/Fairbanks!$D$42</f>
        <v>2.9850746268656714</v>
      </c>
    </row>
    <row r="14" spans="1:19">
      <c r="A14" s="38"/>
      <c r="B14" s="36" t="s">
        <v>44</v>
      </c>
    </row>
    <row r="15" spans="1:19">
      <c r="A15" s="38"/>
      <c r="B15" s="39" t="s">
        <v>204</v>
      </c>
      <c r="C15" s="44">
        <f>Miami!$E$52</f>
        <v>5.835</v>
      </c>
      <c r="D15" s="44">
        <f>Houston!$E$52</f>
        <v>5.835</v>
      </c>
      <c r="E15" s="44">
        <f>Phoenix!$E$52</f>
        <v>5.835</v>
      </c>
      <c r="F15" s="44">
        <f>Atlanta!$E$52</f>
        <v>5.835</v>
      </c>
      <c r="G15" s="44">
        <f>LosAngeles!$E$52</f>
        <v>5.835</v>
      </c>
      <c r="H15" s="44">
        <f>LasVegas!$E$52</f>
        <v>5.835</v>
      </c>
      <c r="I15" s="44">
        <f>SanFrancisco!$E$52</f>
        <v>5.835</v>
      </c>
      <c r="J15" s="44">
        <f>Baltimore!$E$52</f>
        <v>5.835</v>
      </c>
      <c r="K15" s="44">
        <f>Albuquerque!$E$52</f>
        <v>5.835</v>
      </c>
      <c r="L15" s="44">
        <f>Seattle!$E$52</f>
        <v>5.835</v>
      </c>
      <c r="M15" s="44">
        <f>Chicago!$E$52</f>
        <v>3.5249999999999999</v>
      </c>
      <c r="N15" s="44">
        <f>Boulder!$E$52</f>
        <v>3.5249999999999999</v>
      </c>
      <c r="O15" s="44">
        <f>Minneapolis!$E$52</f>
        <v>3.5249999999999999</v>
      </c>
      <c r="P15" s="44">
        <f>Helena!$E$52</f>
        <v>3.5249999999999999</v>
      </c>
      <c r="Q15" s="44">
        <f>Duluth!$E$52</f>
        <v>3.5249999999999999</v>
      </c>
      <c r="R15" s="44">
        <f>Fairbanks!$E$52</f>
        <v>3.5249999999999999</v>
      </c>
    </row>
    <row r="16" spans="1:19">
      <c r="A16" s="38"/>
      <c r="B16" s="39" t="s">
        <v>45</v>
      </c>
      <c r="C16" s="44">
        <f>Miami!$F$52</f>
        <v>0.54</v>
      </c>
      <c r="D16" s="44">
        <f>Houston!$F$52</f>
        <v>0.54</v>
      </c>
      <c r="E16" s="44">
        <f>Phoenix!$F$52</f>
        <v>0.54</v>
      </c>
      <c r="F16" s="44">
        <f>Atlanta!$F$52</f>
        <v>0.54</v>
      </c>
      <c r="G16" s="44">
        <f>LosAngeles!$F$52</f>
        <v>0.54</v>
      </c>
      <c r="H16" s="44">
        <f>LasVegas!$F$52</f>
        <v>0.54</v>
      </c>
      <c r="I16" s="44">
        <f>SanFrancisco!$F$52</f>
        <v>0.54</v>
      </c>
      <c r="J16" s="44">
        <f>Baltimore!$F$52</f>
        <v>0.54</v>
      </c>
      <c r="K16" s="44">
        <f>Albuquerque!$F$52</f>
        <v>0.54</v>
      </c>
      <c r="L16" s="44">
        <f>Seattle!$F$52</f>
        <v>0.54</v>
      </c>
      <c r="M16" s="44">
        <f>Chicago!$F$52</f>
        <v>0.40699999999999997</v>
      </c>
      <c r="N16" s="44">
        <f>Boulder!$F$52</f>
        <v>0.40699999999999997</v>
      </c>
      <c r="O16" s="44">
        <f>Minneapolis!$F$52</f>
        <v>0.40699999999999997</v>
      </c>
      <c r="P16" s="44">
        <f>Helena!$F$52</f>
        <v>0.40699999999999997</v>
      </c>
      <c r="Q16" s="44">
        <f>Duluth!$F$52</f>
        <v>0.40699999999999997</v>
      </c>
      <c r="R16" s="44">
        <f>Fairbanks!$F$52</f>
        <v>0.40699999999999997</v>
      </c>
    </row>
    <row r="17" spans="1:18">
      <c r="A17" s="38"/>
      <c r="B17" s="39" t="s">
        <v>46</v>
      </c>
      <c r="C17" s="44">
        <f>Miami!$G$52</f>
        <v>0.38400000000000001</v>
      </c>
      <c r="D17" s="44">
        <f>Houston!$G$52</f>
        <v>0.38400000000000001</v>
      </c>
      <c r="E17" s="44">
        <f>Phoenix!$G$52</f>
        <v>0.38400000000000001</v>
      </c>
      <c r="F17" s="44">
        <f>Atlanta!$G$52</f>
        <v>0.38400000000000001</v>
      </c>
      <c r="G17" s="44">
        <f>LosAngeles!$G$52</f>
        <v>0.38400000000000001</v>
      </c>
      <c r="H17" s="44">
        <f>LasVegas!$G$52</f>
        <v>0.38400000000000001</v>
      </c>
      <c r="I17" s="44">
        <f>SanFrancisco!$G$52</f>
        <v>0.38400000000000001</v>
      </c>
      <c r="J17" s="44">
        <f>Baltimore!$G$52</f>
        <v>0.38400000000000001</v>
      </c>
      <c r="K17" s="44">
        <f>Albuquerque!$G$52</f>
        <v>0.38400000000000001</v>
      </c>
      <c r="L17" s="44">
        <f>Seattle!$G$52</f>
        <v>0.38400000000000001</v>
      </c>
      <c r="M17" s="44">
        <f>Chicago!$G$52</f>
        <v>0.316</v>
      </c>
      <c r="N17" s="44">
        <f>Boulder!$G$52</f>
        <v>0.316</v>
      </c>
      <c r="O17" s="44">
        <f>Minneapolis!$G$52</f>
        <v>0.316</v>
      </c>
      <c r="P17" s="44">
        <f>Helena!$G$52</f>
        <v>0.316</v>
      </c>
      <c r="Q17" s="44">
        <f>Duluth!$G$52</f>
        <v>0.316</v>
      </c>
      <c r="R17" s="44">
        <f>Fairbanks!$G$52</f>
        <v>0.316</v>
      </c>
    </row>
    <row r="18" spans="1:18">
      <c r="A18" s="38"/>
      <c r="B18" s="36" t="s">
        <v>47</v>
      </c>
    </row>
    <row r="19" spans="1:18">
      <c r="A19" s="38"/>
      <c r="B19" s="39" t="s">
        <v>204</v>
      </c>
      <c r="C19" s="43" t="s">
        <v>218</v>
      </c>
      <c r="D19" s="43" t="s">
        <v>218</v>
      </c>
      <c r="E19" s="43" t="s">
        <v>218</v>
      </c>
      <c r="F19" s="43" t="s">
        <v>218</v>
      </c>
      <c r="G19" s="43" t="s">
        <v>218</v>
      </c>
      <c r="H19" s="43" t="s">
        <v>218</v>
      </c>
      <c r="I19" s="43" t="s">
        <v>218</v>
      </c>
      <c r="J19" s="43" t="s">
        <v>218</v>
      </c>
      <c r="K19" s="43" t="s">
        <v>218</v>
      </c>
      <c r="L19" s="43" t="s">
        <v>218</v>
      </c>
      <c r="M19" s="43" t="s">
        <v>218</v>
      </c>
      <c r="N19" s="43" t="s">
        <v>218</v>
      </c>
      <c r="O19" s="43" t="s">
        <v>218</v>
      </c>
      <c r="P19" s="43" t="s">
        <v>218</v>
      </c>
      <c r="Q19" s="43" t="s">
        <v>218</v>
      </c>
      <c r="R19" s="43" t="s">
        <v>218</v>
      </c>
    </row>
    <row r="20" spans="1:18">
      <c r="A20" s="38"/>
      <c r="B20" s="39" t="s">
        <v>45</v>
      </c>
      <c r="C20" s="43" t="s">
        <v>218</v>
      </c>
      <c r="D20" s="43" t="s">
        <v>218</v>
      </c>
      <c r="E20" s="43" t="s">
        <v>218</v>
      </c>
      <c r="F20" s="43" t="s">
        <v>218</v>
      </c>
      <c r="G20" s="43" t="s">
        <v>218</v>
      </c>
      <c r="H20" s="43" t="s">
        <v>218</v>
      </c>
      <c r="I20" s="43" t="s">
        <v>218</v>
      </c>
      <c r="J20" s="43" t="s">
        <v>218</v>
      </c>
      <c r="K20" s="43" t="s">
        <v>218</v>
      </c>
      <c r="L20" s="43" t="s">
        <v>218</v>
      </c>
      <c r="M20" s="43" t="s">
        <v>218</v>
      </c>
      <c r="N20" s="43" t="s">
        <v>218</v>
      </c>
      <c r="O20" s="43" t="s">
        <v>218</v>
      </c>
      <c r="P20" s="43" t="s">
        <v>218</v>
      </c>
      <c r="Q20" s="43" t="s">
        <v>218</v>
      </c>
      <c r="R20" s="43" t="s">
        <v>218</v>
      </c>
    </row>
    <row r="21" spans="1:18">
      <c r="A21" s="38"/>
      <c r="B21" s="39" t="s">
        <v>46</v>
      </c>
      <c r="C21" s="43" t="s">
        <v>218</v>
      </c>
      <c r="D21" s="43" t="s">
        <v>218</v>
      </c>
      <c r="E21" s="43" t="s">
        <v>218</v>
      </c>
      <c r="F21" s="43" t="s">
        <v>218</v>
      </c>
      <c r="G21" s="43" t="s">
        <v>218</v>
      </c>
      <c r="H21" s="43" t="s">
        <v>218</v>
      </c>
      <c r="I21" s="43" t="s">
        <v>218</v>
      </c>
      <c r="J21" s="43" t="s">
        <v>218</v>
      </c>
      <c r="K21" s="43" t="s">
        <v>218</v>
      </c>
      <c r="L21" s="43" t="s">
        <v>218</v>
      </c>
      <c r="M21" s="43" t="s">
        <v>218</v>
      </c>
      <c r="N21" s="43" t="s">
        <v>218</v>
      </c>
      <c r="O21" s="43" t="s">
        <v>218</v>
      </c>
      <c r="P21" s="43" t="s">
        <v>218</v>
      </c>
      <c r="Q21" s="43" t="s">
        <v>218</v>
      </c>
      <c r="R21" s="43" t="s">
        <v>218</v>
      </c>
    </row>
    <row r="22" spans="1:18">
      <c r="A22" s="38"/>
      <c r="B22" s="36" t="s">
        <v>48</v>
      </c>
    </row>
    <row r="23" spans="1:18">
      <c r="A23" s="38"/>
      <c r="B23" s="39" t="s">
        <v>49</v>
      </c>
      <c r="C23" s="43" t="str">
        <f>BuildingSummary!$C$46</f>
        <v>Mass Floor</v>
      </c>
      <c r="D23" s="43" t="str">
        <f>BuildingSummary!$C$46</f>
        <v>Mass Floor</v>
      </c>
      <c r="E23" s="43" t="str">
        <f>BuildingSummary!$C$46</f>
        <v>Mass Floor</v>
      </c>
      <c r="F23" s="43" t="str">
        <f>BuildingSummary!$C$46</f>
        <v>Mass Floor</v>
      </c>
      <c r="G23" s="43" t="str">
        <f>BuildingSummary!$C$46</f>
        <v>Mass Floor</v>
      </c>
      <c r="H23" s="43" t="str">
        <f>BuildingSummary!$C$46</f>
        <v>Mass Floor</v>
      </c>
      <c r="I23" s="43" t="str">
        <f>BuildingSummary!$C$46</f>
        <v>Mass Floor</v>
      </c>
      <c r="J23" s="43" t="str">
        <f>BuildingSummary!$C$46</f>
        <v>Mass Floor</v>
      </c>
      <c r="K23" s="43" t="str">
        <f>BuildingSummary!$C$46</f>
        <v>Mass Floor</v>
      </c>
      <c r="L23" s="43" t="str">
        <f>BuildingSummary!$C$46</f>
        <v>Mass Floor</v>
      </c>
      <c r="M23" s="43" t="str">
        <f>BuildingSummary!$C$46</f>
        <v>Mass Floor</v>
      </c>
      <c r="N23" s="43" t="str">
        <f>BuildingSummary!$C$46</f>
        <v>Mass Floor</v>
      </c>
      <c r="O23" s="43" t="str">
        <f>BuildingSummary!$C$46</f>
        <v>Mass Floor</v>
      </c>
      <c r="P23" s="43" t="str">
        <f>BuildingSummary!$C$46</f>
        <v>Mass Floor</v>
      </c>
      <c r="Q23" s="43" t="str">
        <f>BuildingSummary!$C$46</f>
        <v>Mass Floor</v>
      </c>
      <c r="R23" s="43" t="str">
        <f>BuildingSummary!$C$46</f>
        <v>Mass Floor</v>
      </c>
    </row>
    <row r="24" spans="1:18">
      <c r="A24" s="38"/>
      <c r="B24" s="40" t="s">
        <v>51</v>
      </c>
      <c r="C24" s="43" t="str">
        <f>BuildingSummary!$C$47</f>
        <v>4-in slab-on-grade</v>
      </c>
      <c r="D24" s="43" t="str">
        <f>BuildingSummary!$C$47</f>
        <v>4-in slab-on-grade</v>
      </c>
      <c r="E24" s="43" t="str">
        <f>BuildingSummary!$C$47</f>
        <v>4-in slab-on-grade</v>
      </c>
      <c r="F24" s="43" t="str">
        <f>BuildingSummary!$C$47</f>
        <v>4-in slab-on-grade</v>
      </c>
      <c r="G24" s="43" t="str">
        <f>BuildingSummary!$C$47</f>
        <v>4-in slab-on-grade</v>
      </c>
      <c r="H24" s="43" t="str">
        <f>BuildingSummary!$C$47</f>
        <v>4-in slab-on-grade</v>
      </c>
      <c r="I24" s="43" t="str">
        <f>BuildingSummary!$C$47</f>
        <v>4-in slab-on-grade</v>
      </c>
      <c r="J24" s="43" t="str">
        <f>BuildingSummary!$C$47</f>
        <v>4-in slab-on-grade</v>
      </c>
      <c r="K24" s="43" t="str">
        <f>BuildingSummary!$C$47</f>
        <v>4-in slab-on-grade</v>
      </c>
      <c r="L24" s="43" t="str">
        <f>BuildingSummary!$C$47</f>
        <v>4-in slab-on-grade</v>
      </c>
      <c r="M24" s="43" t="str">
        <f>BuildingSummary!$C$47</f>
        <v>4-in slab-on-grade</v>
      </c>
      <c r="N24" s="43" t="str">
        <f>BuildingSummary!$C$47</f>
        <v>4-in slab-on-grade</v>
      </c>
      <c r="O24" s="43" t="str">
        <f>BuildingSummary!$C$47</f>
        <v>4-in slab-on-grade</v>
      </c>
      <c r="P24" s="43" t="str">
        <f>BuildingSummary!$C$47</f>
        <v>4-in slab-on-grade</v>
      </c>
      <c r="Q24" s="43" t="str">
        <f>BuildingSummary!$C$47</f>
        <v>4-in slab-on-grade</v>
      </c>
      <c r="R24" s="43" t="str">
        <f>BuildingSummary!$C$47</f>
        <v>4-in slab-on-grade</v>
      </c>
    </row>
    <row r="25" spans="1:18">
      <c r="A25" s="38"/>
      <c r="B25" s="39" t="s">
        <v>203</v>
      </c>
      <c r="C25" s="44">
        <f>1/Miami!$D$41</f>
        <v>0.32051282051282048</v>
      </c>
      <c r="D25" s="44">
        <f>1/Houston!$D$41</f>
        <v>0.32051282051282048</v>
      </c>
      <c r="E25" s="44">
        <f>1/Phoenix!$D$41</f>
        <v>0.32051282051282048</v>
      </c>
      <c r="F25" s="44">
        <f>1/Atlanta!$D$41</f>
        <v>0.32051282051282048</v>
      </c>
      <c r="G25" s="44">
        <f>1/LosAngeles!$D$41</f>
        <v>0.32051282051282048</v>
      </c>
      <c r="H25" s="44">
        <f>1/LasVegas!$D$41</f>
        <v>0.32051282051282048</v>
      </c>
      <c r="I25" s="44">
        <f>1/SanFrancisco!$D$41</f>
        <v>0.32051282051282048</v>
      </c>
      <c r="J25" s="44">
        <f>1/Baltimore!$D$41</f>
        <v>0.32051282051282048</v>
      </c>
      <c r="K25" s="44">
        <f>1/Albuquerque!$D$41</f>
        <v>0.32051282051282048</v>
      </c>
      <c r="L25" s="44">
        <f>1/Seattle!$D$41</f>
        <v>0.32051282051282048</v>
      </c>
      <c r="M25" s="44">
        <f>1/Chicago!$D$41</f>
        <v>0.32051282051282048</v>
      </c>
      <c r="N25" s="44">
        <f>1/Boulder!$D$41</f>
        <v>0.32051282051282048</v>
      </c>
      <c r="O25" s="44">
        <f>1/Minneapolis!$D$41</f>
        <v>0.32051282051282048</v>
      </c>
      <c r="P25" s="44">
        <f>1/Helena!$D$41</f>
        <v>0.32051282051282048</v>
      </c>
      <c r="Q25" s="44">
        <f>1/Duluth!$D$41</f>
        <v>0.32051282051282048</v>
      </c>
      <c r="R25" s="44">
        <f>1/Fairbanks!$D$41</f>
        <v>0.32051282051282048</v>
      </c>
    </row>
    <row r="26" spans="1:18">
      <c r="A26" s="36" t="s">
        <v>57</v>
      </c>
      <c r="B26" s="37"/>
    </row>
    <row r="27" spans="1:18">
      <c r="A27" s="38"/>
      <c r="B27" s="36" t="s">
        <v>62</v>
      </c>
    </row>
    <row r="28" spans="1:18">
      <c r="A28" s="38"/>
      <c r="B28" s="39" t="s">
        <v>205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</row>
    <row r="29" spans="1:18">
      <c r="A29" s="38"/>
      <c r="B29" s="39" t="str">
        <f>Miami!$A$61</f>
        <v>PSZ-AC_1:1_COOLC DXCOIL</v>
      </c>
      <c r="C29" s="44">
        <f>Miami!$C$61*10^(-3)</f>
        <v>41.334669999999996</v>
      </c>
      <c r="D29" s="44">
        <f>Houston!$C$61*10^(-3)</f>
        <v>42.448090000000001</v>
      </c>
      <c r="E29" s="44">
        <f>Phoenix!$C$61*10^(-3)</f>
        <v>44.827210000000001</v>
      </c>
      <c r="F29" s="44">
        <f>Atlanta!$C$61*10^(-3)</f>
        <v>43.265790000000003</v>
      </c>
      <c r="G29" s="44">
        <f>LosAngeles!$C$61*10^(-3)</f>
        <v>37.254510000000003</v>
      </c>
      <c r="H29" s="44">
        <f>LasVegas!$C$61*10^(-3)</f>
        <v>44.611870000000003</v>
      </c>
      <c r="I29" s="44">
        <f>SanFrancisco!$C$61*10^(-3)</f>
        <v>28.231459999999998</v>
      </c>
      <c r="J29" s="44">
        <f>Baltimore!$C$61*10^(-3)</f>
        <v>41.411089999999994</v>
      </c>
      <c r="K29" s="44">
        <f>Albuquerque!$C$61*10^(-3)</f>
        <v>34.633949999999999</v>
      </c>
      <c r="L29" s="44">
        <f>Seattle!$C$61*10^(-3)</f>
        <v>32.10913</v>
      </c>
      <c r="M29" s="44">
        <f>Chicago!$C$61*10^(-3)</f>
        <v>37.447430000000004</v>
      </c>
      <c r="N29" s="44">
        <f>Boulder!$C$61*10^(-3)</f>
        <v>31.575009999999999</v>
      </c>
      <c r="O29" s="44">
        <f>Minneapolis!$C$61*10^(-3)</f>
        <v>36.402999999999999</v>
      </c>
      <c r="P29" s="44">
        <f>Helena!$C$61*10^(-3)</f>
        <v>26.21245</v>
      </c>
      <c r="Q29" s="44">
        <f>Duluth!$C$61*10^(-3)</f>
        <v>33.720220000000005</v>
      </c>
      <c r="R29" s="44">
        <f>Fairbanks!$C$61*10^(-3)</f>
        <v>27.11964</v>
      </c>
    </row>
    <row r="30" spans="1:18">
      <c r="A30" s="38"/>
      <c r="B30" s="39" t="str">
        <f>Miami!$A$62</f>
        <v>PSZ-AC_2:2_COOLC DXCOIL</v>
      </c>
      <c r="C30" s="44">
        <f>Miami!$C$62*10^(-3)</f>
        <v>17.94059</v>
      </c>
      <c r="D30" s="44">
        <f>Houston!$C$62*10^(-3)</f>
        <v>18.273869999999999</v>
      </c>
      <c r="E30" s="44">
        <f>Phoenix!$C$62*10^(-3)</f>
        <v>19.156099999999999</v>
      </c>
      <c r="F30" s="44">
        <f>Atlanta!$C$62*10^(-3)</f>
        <v>18.395770000000002</v>
      </c>
      <c r="G30" s="44">
        <f>LosAngeles!$C$62*10^(-3)</f>
        <v>17.94059</v>
      </c>
      <c r="H30" s="44">
        <f>LasVegas!$C$62*10^(-3)</f>
        <v>18.591419999999999</v>
      </c>
      <c r="I30" s="44">
        <f>SanFrancisco!$C$62*10^(-3)</f>
        <v>14.169840000000001</v>
      </c>
      <c r="J30" s="44">
        <f>Baltimore!$C$62*10^(-3)</f>
        <v>17.94059</v>
      </c>
      <c r="K30" s="44">
        <f>Albuquerque!$C$62*10^(-3)</f>
        <v>16.59742</v>
      </c>
      <c r="L30" s="44">
        <f>Seattle!$C$62*10^(-3)</f>
        <v>16.04365</v>
      </c>
      <c r="M30" s="44">
        <f>Chicago!$C$62*10^(-3)</f>
        <v>20.7728</v>
      </c>
      <c r="N30" s="44">
        <f>Boulder!$C$62*10^(-3)</f>
        <v>19.726830000000003</v>
      </c>
      <c r="O30" s="44">
        <f>Minneapolis!$C$62*10^(-3)</f>
        <v>23.421279999999999</v>
      </c>
      <c r="P30" s="44">
        <f>Helena!$C$62*10^(-3)</f>
        <v>19.348179999999999</v>
      </c>
      <c r="Q30" s="44">
        <f>Duluth!$C$62*10^(-3)</f>
        <v>25.170310000000001</v>
      </c>
      <c r="R30" s="44">
        <f>Fairbanks!$C$62*10^(-3)</f>
        <v>22.076340000000002</v>
      </c>
    </row>
    <row r="31" spans="1:18">
      <c r="A31" s="38"/>
      <c r="B31" s="39" t="s">
        <v>221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</row>
    <row r="32" spans="1:18">
      <c r="A32" s="38"/>
      <c r="B32" s="39" t="str">
        <f>Miami!$A$65</f>
        <v>PSZ-AC_1:1_HEATC</v>
      </c>
      <c r="C32" s="44">
        <f>Miami!$C$65*10^(-3)</f>
        <v>51.412480000000002</v>
      </c>
      <c r="D32" s="44">
        <f>Houston!$C$65*10^(-3)</f>
        <v>62.741199999999999</v>
      </c>
      <c r="E32" s="44">
        <f>Phoenix!$C$65*10^(-3)</f>
        <v>57.458320000000001</v>
      </c>
      <c r="F32" s="44">
        <f>Atlanta!$C$65*10^(-3)</f>
        <v>66.177679999999995</v>
      </c>
      <c r="G32" s="44">
        <f>LosAngeles!$C$65*10^(-3)</f>
        <v>50.572279999999999</v>
      </c>
      <c r="H32" s="44">
        <f>LasVegas!$C$65*10^(-3)</f>
        <v>59.596580000000003</v>
      </c>
      <c r="I32" s="44">
        <f>SanFrancisco!$C$65*10^(-3)</f>
        <v>52.583220000000004</v>
      </c>
      <c r="J32" s="44">
        <f>Baltimore!$C$65*10^(-3)</f>
        <v>70.338080000000005</v>
      </c>
      <c r="K32" s="44">
        <f>Albuquerque!$C$65*10^(-3)</f>
        <v>58.997109999999999</v>
      </c>
      <c r="L32" s="44">
        <f>Seattle!$C$65*10^(-3)</f>
        <v>61.576279999999997</v>
      </c>
      <c r="M32" s="44">
        <f>Chicago!$C$65*10^(-3)</f>
        <v>75.056570000000008</v>
      </c>
      <c r="N32" s="44">
        <f>Boulder!$C$65*10^(-3)</f>
        <v>63.258670000000002</v>
      </c>
      <c r="O32" s="44">
        <f>Minneapolis!$C$65*10^(-3)</f>
        <v>78.837810000000005</v>
      </c>
      <c r="P32" s="44">
        <f>Helena!$C$65*10^(-3)</f>
        <v>72.222770000000011</v>
      </c>
      <c r="Q32" s="44">
        <f>Duluth!$C$65*10^(-3)</f>
        <v>77.70729</v>
      </c>
      <c r="R32" s="44">
        <f>Fairbanks!$C$65*10^(-3)</f>
        <v>100.24821000000001</v>
      </c>
    </row>
    <row r="33" spans="1:18">
      <c r="A33" s="38"/>
      <c r="B33" s="39" t="str">
        <f>Miami!$A$66</f>
        <v>PSZ-AC_2:2_HEATC</v>
      </c>
      <c r="C33" s="44">
        <f>Miami!$C$66*10^(-3)</f>
        <v>27.97101</v>
      </c>
      <c r="D33" s="44">
        <f>Houston!$C$66*10^(-3)</f>
        <v>37.611530000000002</v>
      </c>
      <c r="E33" s="44">
        <f>Phoenix!$C$66*10^(-3)</f>
        <v>33.264660000000006</v>
      </c>
      <c r="F33" s="44">
        <f>Atlanta!$C$66*10^(-3)</f>
        <v>40.843789999999998</v>
      </c>
      <c r="G33" s="44">
        <f>LosAngeles!$C$66*10^(-3)</f>
        <v>29.091049999999999</v>
      </c>
      <c r="H33" s="44">
        <f>LasVegas!$C$66*10^(-3)</f>
        <v>34.899949999999997</v>
      </c>
      <c r="I33" s="44">
        <f>SanFrancisco!$C$66*10^(-3)</f>
        <v>32.15522</v>
      </c>
      <c r="J33" s="44">
        <f>Baltimore!$C$66*10^(-3)</f>
        <v>44.341459999999998</v>
      </c>
      <c r="K33" s="44">
        <f>Albuquerque!$C$66*10^(-3)</f>
        <v>35.231730000000006</v>
      </c>
      <c r="L33" s="44">
        <f>Seattle!$C$66*10^(-3)</f>
        <v>38.346940000000004</v>
      </c>
      <c r="M33" s="44">
        <f>Chicago!$C$66*10^(-3)</f>
        <v>59.977429999999998</v>
      </c>
      <c r="N33" s="44">
        <f>Boulder!$C$66*10^(-3)</f>
        <v>49.443230000000007</v>
      </c>
      <c r="O33" s="44">
        <f>Minneapolis!$C$66*10^(-3)</f>
        <v>73.08211</v>
      </c>
      <c r="P33" s="44">
        <f>Helena!$C$66*10^(-3)</f>
        <v>71.128699999999995</v>
      </c>
      <c r="Q33" s="44">
        <f>Duluth!$C$66*10^(-3)</f>
        <v>80.391320000000007</v>
      </c>
      <c r="R33" s="44">
        <f>Fairbanks!$C$66*10^(-3)</f>
        <v>130.98327</v>
      </c>
    </row>
    <row r="34" spans="1:18">
      <c r="A34" s="38"/>
      <c r="B34" s="36" t="s">
        <v>63</v>
      </c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</row>
    <row r="35" spans="1:18">
      <c r="A35" s="38"/>
      <c r="B35" s="39" t="s">
        <v>64</v>
      </c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</row>
    <row r="36" spans="1:18">
      <c r="A36" s="38"/>
      <c r="B36" s="39" t="str">
        <f>Miami!$A$61</f>
        <v>PSZ-AC_1:1_COOLC DXCOIL</v>
      </c>
      <c r="C36" s="78">
        <f>Miami!$G$61</f>
        <v>3.12</v>
      </c>
      <c r="D36" s="78">
        <f>Houston!$G$61</f>
        <v>3.12</v>
      </c>
      <c r="E36" s="78">
        <f>Phoenix!$G$61</f>
        <v>3.1</v>
      </c>
      <c r="F36" s="78">
        <f>Atlanta!$G$61</f>
        <v>3.12</v>
      </c>
      <c r="G36" s="78">
        <f>LosAngeles!$G$61</f>
        <v>3.32</v>
      </c>
      <c r="H36" s="78">
        <f>LasVegas!$G$61</f>
        <v>3.1</v>
      </c>
      <c r="I36" s="78">
        <f>SanFrancisco!$G$61</f>
        <v>3.48</v>
      </c>
      <c r="J36" s="78">
        <f>Baltimore!$G$61</f>
        <v>3.12</v>
      </c>
      <c r="K36" s="78">
        <f>Albuquerque!$G$61</f>
        <v>3.43</v>
      </c>
      <c r="L36" s="78">
        <f>Seattle!$G$61</f>
        <v>3.43</v>
      </c>
      <c r="M36" s="78">
        <f>Chicago!$G$61</f>
        <v>3.3</v>
      </c>
      <c r="N36" s="78">
        <f>Boulder!$G$61</f>
        <v>3.45</v>
      </c>
      <c r="O36" s="78">
        <f>Minneapolis!$G$61</f>
        <v>3.3</v>
      </c>
      <c r="P36" s="78">
        <f>Helena!$G$61</f>
        <v>3.54</v>
      </c>
      <c r="Q36" s="78">
        <f>Duluth!$G$61</f>
        <v>3.3</v>
      </c>
      <c r="R36" s="78">
        <f>Fairbanks!$G$61</f>
        <v>3.6</v>
      </c>
    </row>
    <row r="37" spans="1:18">
      <c r="A37" s="38"/>
      <c r="B37" s="39" t="str">
        <f>Miami!$A$62</f>
        <v>PSZ-AC_2:2_COOLC DXCOIL</v>
      </c>
      <c r="C37" s="78">
        <f>Miami!$G$62</f>
        <v>3.32</v>
      </c>
      <c r="D37" s="78">
        <f>Houston!$G$62</f>
        <v>3.32</v>
      </c>
      <c r="E37" s="78">
        <f>Phoenix!$G$62</f>
        <v>3.31</v>
      </c>
      <c r="F37" s="78">
        <f>Atlanta!$G$62</f>
        <v>3.32</v>
      </c>
      <c r="G37" s="78">
        <f>LosAngeles!$G$62</f>
        <v>3.32</v>
      </c>
      <c r="H37" s="78">
        <f>LasVegas!$G$62</f>
        <v>3.32</v>
      </c>
      <c r="I37" s="78">
        <f>SanFrancisco!$G$62</f>
        <v>3.47</v>
      </c>
      <c r="J37" s="78">
        <f>Baltimore!$G$62</f>
        <v>3.32</v>
      </c>
      <c r="K37" s="78">
        <f>Albuquerque!$G$62</f>
        <v>3.36</v>
      </c>
      <c r="L37" s="78">
        <f>Seattle!$G$62</f>
        <v>3.39</v>
      </c>
      <c r="M37" s="78">
        <f>Chicago!$G$62</f>
        <v>3.31</v>
      </c>
      <c r="N37" s="78">
        <f>Boulder!$G$62</f>
        <v>3.34</v>
      </c>
      <c r="O37" s="78">
        <f>Minneapolis!$G$62</f>
        <v>3.3</v>
      </c>
      <c r="P37" s="78">
        <f>Helena!$G$62</f>
        <v>3.46</v>
      </c>
      <c r="Q37" s="78">
        <f>Duluth!$G$62</f>
        <v>3.3</v>
      </c>
      <c r="R37" s="78">
        <f>Fairbanks!$G$62</f>
        <v>3.6</v>
      </c>
    </row>
    <row r="38" spans="1:18">
      <c r="A38" s="38"/>
      <c r="B38" s="39" t="s">
        <v>65</v>
      </c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</row>
    <row r="39" spans="1:18">
      <c r="A39" s="38"/>
      <c r="B39" s="39" t="str">
        <f>Miami!$A$65</f>
        <v>PSZ-AC_1:1_HEATC</v>
      </c>
      <c r="C39" s="79">
        <f>Miami!$D$65</f>
        <v>0.78</v>
      </c>
      <c r="D39" s="79">
        <f>Houston!$D$65</f>
        <v>0.78</v>
      </c>
      <c r="E39" s="79">
        <f>Phoenix!$D$65</f>
        <v>0.78</v>
      </c>
      <c r="F39" s="79">
        <f>Atlanta!$D$65</f>
        <v>0.78</v>
      </c>
      <c r="G39" s="79">
        <f>LosAngeles!$D$65</f>
        <v>0.78</v>
      </c>
      <c r="H39" s="79">
        <f>LasVegas!$D$65</f>
        <v>0.78</v>
      </c>
      <c r="I39" s="79">
        <f>SanFrancisco!$D$65</f>
        <v>0.78</v>
      </c>
      <c r="J39" s="79">
        <f>Baltimore!$D$65</f>
        <v>0.78</v>
      </c>
      <c r="K39" s="79">
        <f>Albuquerque!$D$65</f>
        <v>0.78</v>
      </c>
      <c r="L39" s="79">
        <f>Seattle!$D$65</f>
        <v>0.78</v>
      </c>
      <c r="M39" s="79">
        <f>Chicago!$D$65</f>
        <v>0.78</v>
      </c>
      <c r="N39" s="79">
        <f>Boulder!$D$65</f>
        <v>0.78</v>
      </c>
      <c r="O39" s="79">
        <f>Minneapolis!$D$65</f>
        <v>0.78</v>
      </c>
      <c r="P39" s="79">
        <f>Helena!$D$65</f>
        <v>0.78</v>
      </c>
      <c r="Q39" s="79">
        <f>Duluth!$D$65</f>
        <v>0.78</v>
      </c>
      <c r="R39" s="79">
        <f>Fairbanks!$D$65</f>
        <v>0.78</v>
      </c>
    </row>
    <row r="40" spans="1:18">
      <c r="A40" s="38"/>
      <c r="B40" s="39" t="str">
        <f>Miami!$A$66</f>
        <v>PSZ-AC_2:2_HEATC</v>
      </c>
      <c r="C40" s="79">
        <f>Miami!$D$66</f>
        <v>0.78</v>
      </c>
      <c r="D40" s="79">
        <f>Houston!$D$66</f>
        <v>0.78</v>
      </c>
      <c r="E40" s="79">
        <f>Phoenix!$D$66</f>
        <v>0.78</v>
      </c>
      <c r="F40" s="79">
        <f>Atlanta!$D$66</f>
        <v>0.78</v>
      </c>
      <c r="G40" s="79">
        <f>LosAngeles!$D$66</f>
        <v>0.78</v>
      </c>
      <c r="H40" s="79">
        <f>LasVegas!$D$66</f>
        <v>0.78</v>
      </c>
      <c r="I40" s="79">
        <f>SanFrancisco!$D$66</f>
        <v>0.78</v>
      </c>
      <c r="J40" s="79">
        <f>Baltimore!$D$66</f>
        <v>0.78</v>
      </c>
      <c r="K40" s="79">
        <f>Albuquerque!$D$66</f>
        <v>0.78</v>
      </c>
      <c r="L40" s="79">
        <f>Seattle!$D$66</f>
        <v>0.78</v>
      </c>
      <c r="M40" s="79">
        <f>Chicago!$D$66</f>
        <v>0.78</v>
      </c>
      <c r="N40" s="79">
        <f>Boulder!$D$66</f>
        <v>0.78</v>
      </c>
      <c r="O40" s="79">
        <f>Minneapolis!$D$66</f>
        <v>0.78</v>
      </c>
      <c r="P40" s="79">
        <f>Helena!$D$66</f>
        <v>0.78</v>
      </c>
      <c r="Q40" s="79">
        <f>Duluth!$D$66</f>
        <v>0.78</v>
      </c>
      <c r="R40" s="79">
        <f>Fairbanks!$D$66</f>
        <v>0.78</v>
      </c>
    </row>
    <row r="41" spans="1:18">
      <c r="A41" s="38"/>
      <c r="B41" s="63" t="s">
        <v>303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</row>
    <row r="42" spans="1:18">
      <c r="A42" s="38"/>
      <c r="B42" s="39" t="s">
        <v>440</v>
      </c>
      <c r="C42" s="93" t="s">
        <v>304</v>
      </c>
      <c r="D42" s="93" t="s">
        <v>304</v>
      </c>
      <c r="E42" s="94" t="str">
        <f>IF(E29&lt;39.6,"NoEconomizer","DifferentialDryBulb")</f>
        <v>DifferentialDryBulb</v>
      </c>
      <c r="F42" s="93" t="s">
        <v>304</v>
      </c>
      <c r="G42" s="94" t="str">
        <f t="shared" ref="G42:I43" si="0">IF(G29&lt;19.1,"NoEconomizer","DifferentialDryBulb")</f>
        <v>DifferentialDryBulb</v>
      </c>
      <c r="H42" s="94" t="str">
        <f t="shared" si="0"/>
        <v>DifferentialDryBulb</v>
      </c>
      <c r="I42" s="94" t="str">
        <f t="shared" si="0"/>
        <v>DifferentialDryBulb</v>
      </c>
      <c r="J42" s="93" t="s">
        <v>304</v>
      </c>
      <c r="K42" s="94" t="str">
        <f>IF(K29&lt;19.1,"NoEconomizer","DifferentialDryBulb")</f>
        <v>DifferentialDryBulb</v>
      </c>
      <c r="L42" s="94" t="str">
        <f>IF(L29&lt;19.1,"NoEconomizer","DifferentialDryBulb")</f>
        <v>DifferentialDryBulb</v>
      </c>
      <c r="M42" s="94" t="str">
        <f>IF(M29&lt;39.6,"NoEconomizer","DifferentialDryBulb")</f>
        <v>NoEconomizer</v>
      </c>
      <c r="N42" s="94" t="str">
        <f>IF(N29&lt;19.1,"NoEconomizer","DifferentialDryBulb")</f>
        <v>DifferentialDryBulb</v>
      </c>
      <c r="O42" s="94" t="str">
        <f>IF(O29&lt;39.6,"NoEconomizer","DifferentialDryBulb")</f>
        <v>NoEconomizer</v>
      </c>
      <c r="P42" s="94" t="str">
        <f>IF(P29&lt;19.1,"NoEconomizer","DifferentialDryBulb")</f>
        <v>DifferentialDryBulb</v>
      </c>
      <c r="Q42" s="94" t="str">
        <f>IF(Q29&lt;39.6,"NoEconomizer","DifferentialDryBulb")</f>
        <v>NoEconomizer</v>
      </c>
      <c r="R42" s="94" t="str">
        <f>IF(R29&lt;39.6,"NoEconomizer","DifferentialDryBulb")</f>
        <v>NoEconomizer</v>
      </c>
    </row>
    <row r="43" spans="1:18">
      <c r="A43" s="38"/>
      <c r="B43" s="39" t="s">
        <v>441</v>
      </c>
      <c r="C43" s="93" t="s">
        <v>304</v>
      </c>
      <c r="D43" s="93" t="s">
        <v>304</v>
      </c>
      <c r="E43" s="94" t="str">
        <f>IF(E30&lt;39.6,"NoEconomizer","DifferentialDryBulb")</f>
        <v>NoEconomizer</v>
      </c>
      <c r="F43" s="93" t="s">
        <v>304</v>
      </c>
      <c r="G43" s="94" t="str">
        <f t="shared" si="0"/>
        <v>NoEconomizer</v>
      </c>
      <c r="H43" s="94" t="str">
        <f t="shared" si="0"/>
        <v>NoEconomizer</v>
      </c>
      <c r="I43" s="94" t="str">
        <f t="shared" si="0"/>
        <v>NoEconomizer</v>
      </c>
      <c r="J43" s="93" t="s">
        <v>304</v>
      </c>
      <c r="K43" s="94" t="str">
        <f>IF(K30&lt;19.1,"NoEconomizer","DifferentialDryBulb")</f>
        <v>NoEconomizer</v>
      </c>
      <c r="L43" s="94" t="str">
        <f>IF(L30&lt;19.1,"NoEconomizer","DifferentialDryBulb")</f>
        <v>NoEconomizer</v>
      </c>
      <c r="M43" s="94" t="str">
        <f>IF(M30&lt;39.6,"NoEconomizer","DifferentialDryBulb")</f>
        <v>NoEconomizer</v>
      </c>
      <c r="N43" s="94" t="str">
        <f>IF(N30&lt;19.1,"NoEconomizer","DifferentialDryBulb")</f>
        <v>DifferentialDryBulb</v>
      </c>
      <c r="O43" s="94" t="str">
        <f>IF(O30&lt;39.6,"NoEconomizer","DifferentialDryBulb")</f>
        <v>NoEconomizer</v>
      </c>
      <c r="P43" s="94" t="str">
        <f>IF(P30&lt;19.1,"NoEconomizer","DifferentialDryBulb")</f>
        <v>DifferentialDryBulb</v>
      </c>
      <c r="Q43" s="94" t="str">
        <f>IF(Q30&lt;39.6,"NoEconomizer","DifferentialDryBulb")</f>
        <v>NoEconomizer</v>
      </c>
      <c r="R43" s="94" t="str">
        <f>IF(R30&lt;39.6,"NoEconomizer","DifferentialDryBulb")</f>
        <v>NoEconomizer</v>
      </c>
    </row>
    <row r="44" spans="1:18">
      <c r="A44" s="38"/>
      <c r="B44" s="36" t="s">
        <v>206</v>
      </c>
    </row>
    <row r="45" spans="1:18">
      <c r="A45" s="38"/>
      <c r="B45" s="39" t="str">
        <f>Miami!$A$69</f>
        <v>DINING EXHAUST FAN</v>
      </c>
      <c r="C45" s="43">
        <f>Miami!$E$69</f>
        <v>0.83</v>
      </c>
      <c r="D45" s="43">
        <f>Houston!$E$69</f>
        <v>0.83</v>
      </c>
      <c r="E45" s="43">
        <f>Phoenix!$E$69</f>
        <v>0.83</v>
      </c>
      <c r="F45" s="43">
        <f>Atlanta!$E$69</f>
        <v>0.83</v>
      </c>
      <c r="G45" s="43">
        <f>LosAngeles!$E$69</f>
        <v>0.83</v>
      </c>
      <c r="H45" s="43">
        <f>LasVegas!$E$69</f>
        <v>0.83</v>
      </c>
      <c r="I45" s="43">
        <f>SanFrancisco!$E$69</f>
        <v>0.83</v>
      </c>
      <c r="J45" s="43">
        <f>Baltimore!$E$69</f>
        <v>0.83</v>
      </c>
      <c r="K45" s="43">
        <f>Albuquerque!$E$69</f>
        <v>0.83</v>
      </c>
      <c r="L45" s="43">
        <f>Seattle!$E$69</f>
        <v>0.83</v>
      </c>
      <c r="M45" s="43">
        <f>Chicago!$E$69</f>
        <v>0.83</v>
      </c>
      <c r="N45" s="43">
        <f>Boulder!$E$69</f>
        <v>0.83</v>
      </c>
      <c r="O45" s="43">
        <f>Minneapolis!$E$69</f>
        <v>0.83</v>
      </c>
      <c r="P45" s="43">
        <f>Helena!$E$69</f>
        <v>0.83</v>
      </c>
      <c r="Q45" s="43">
        <f>Duluth!$E$69</f>
        <v>0.83</v>
      </c>
      <c r="R45" s="43">
        <f>Fairbanks!$E$69</f>
        <v>0.83</v>
      </c>
    </row>
    <row r="46" spans="1:18">
      <c r="A46" s="38"/>
      <c r="B46" s="39" t="str">
        <f>Miami!$A$70</f>
        <v>KITCHEN EXHAUST FAN</v>
      </c>
      <c r="C46" s="43">
        <f>Miami!$E$70</f>
        <v>0.72</v>
      </c>
      <c r="D46" s="43">
        <f>Houston!$E$70</f>
        <v>0.72</v>
      </c>
      <c r="E46" s="43">
        <f>Phoenix!$E$70</f>
        <v>0.72</v>
      </c>
      <c r="F46" s="43">
        <f>Atlanta!$E$70</f>
        <v>0.72</v>
      </c>
      <c r="G46" s="43">
        <f>LosAngeles!$E$70</f>
        <v>0.72</v>
      </c>
      <c r="H46" s="43">
        <f>LasVegas!$E$70</f>
        <v>0.72</v>
      </c>
      <c r="I46" s="43">
        <f>SanFrancisco!$E$70</f>
        <v>0.72</v>
      </c>
      <c r="J46" s="43">
        <f>Baltimore!$E$70</f>
        <v>0.72</v>
      </c>
      <c r="K46" s="43">
        <f>Albuquerque!$E$70</f>
        <v>0.72</v>
      </c>
      <c r="L46" s="43">
        <f>Seattle!$E$70</f>
        <v>0.72</v>
      </c>
      <c r="M46" s="43">
        <f>Chicago!$E$70</f>
        <v>0.72</v>
      </c>
      <c r="N46" s="43">
        <f>Boulder!$E$70</f>
        <v>0.72</v>
      </c>
      <c r="O46" s="43">
        <f>Minneapolis!$E$70</f>
        <v>0.72</v>
      </c>
      <c r="P46" s="43">
        <f>Helena!$E$70</f>
        <v>0.72</v>
      </c>
      <c r="Q46" s="43">
        <f>Duluth!$E$70</f>
        <v>0.72</v>
      </c>
      <c r="R46" s="43">
        <f>Fairbanks!$E$70</f>
        <v>0.72</v>
      </c>
    </row>
    <row r="47" spans="1:18">
      <c r="A47" s="38"/>
      <c r="B47" s="39" t="str">
        <f>Miami!$A$71</f>
        <v>PSZ-AC_1:1_FAN</v>
      </c>
      <c r="C47" s="43">
        <f>Miami!$E$71</f>
        <v>1.66</v>
      </c>
      <c r="D47" s="43">
        <f>Houston!$E$71</f>
        <v>1.71</v>
      </c>
      <c r="E47" s="43">
        <f>Phoenix!$E$71</f>
        <v>1.81</v>
      </c>
      <c r="F47" s="43">
        <f>Atlanta!$E$71</f>
        <v>1.74</v>
      </c>
      <c r="G47" s="43">
        <f>LosAngeles!$E$71</f>
        <v>1.57</v>
      </c>
      <c r="H47" s="43">
        <f>LasVegas!$E$71</f>
        <v>1.81</v>
      </c>
      <c r="I47" s="43">
        <f>SanFrancisco!$E$71</f>
        <v>1.5</v>
      </c>
      <c r="J47" s="43">
        <f>Baltimore!$E$71</f>
        <v>1.67</v>
      </c>
      <c r="K47" s="43">
        <f>Albuquerque!$E$71</f>
        <v>1.8</v>
      </c>
      <c r="L47" s="43">
        <f>Seattle!$E$71</f>
        <v>1.59</v>
      </c>
      <c r="M47" s="43">
        <f>Chicago!$E$71</f>
        <v>1.51</v>
      </c>
      <c r="N47" s="43">
        <f>Boulder!$E$71</f>
        <v>1.61</v>
      </c>
      <c r="O47" s="43">
        <f>Minneapolis!$E$71</f>
        <v>1.47</v>
      </c>
      <c r="P47" s="43">
        <f>Helena!$E$71</f>
        <v>1.5</v>
      </c>
      <c r="Q47" s="43">
        <f>Duluth!$E$71</f>
        <v>1.36</v>
      </c>
      <c r="R47" s="43">
        <f>Fairbanks!$E$71</f>
        <v>1.64</v>
      </c>
    </row>
    <row r="48" spans="1:18">
      <c r="A48" s="38"/>
      <c r="B48" s="39" t="str">
        <f>Miami!$A$72</f>
        <v>PSZ-AC_2:2_FAN</v>
      </c>
      <c r="C48" s="43">
        <f>Miami!$E$72</f>
        <v>0.72</v>
      </c>
      <c r="D48" s="43">
        <f>Houston!$E$72</f>
        <v>0.74</v>
      </c>
      <c r="E48" s="43">
        <f>Phoenix!$E$72</f>
        <v>0.77</v>
      </c>
      <c r="F48" s="43">
        <f>Atlanta!$E$72</f>
        <v>0.74</v>
      </c>
      <c r="G48" s="43">
        <f>LosAngeles!$E$72</f>
        <v>0.72</v>
      </c>
      <c r="H48" s="43">
        <f>LasVegas!$E$72</f>
        <v>0.75</v>
      </c>
      <c r="I48" s="43">
        <f>SanFrancisco!$E$72</f>
        <v>0.72</v>
      </c>
      <c r="J48" s="43">
        <f>Baltimore!$E$72</f>
        <v>0.72</v>
      </c>
      <c r="K48" s="43">
        <f>Albuquerque!$E$72</f>
        <v>0.72</v>
      </c>
      <c r="L48" s="43">
        <f>Seattle!$E$72</f>
        <v>0.72</v>
      </c>
      <c r="M48" s="43">
        <f>Chicago!$E$72</f>
        <v>0.84</v>
      </c>
      <c r="N48" s="43">
        <f>Boulder!$E$72</f>
        <v>0.85</v>
      </c>
      <c r="O48" s="43">
        <f>Minneapolis!$E$72</f>
        <v>0.94</v>
      </c>
      <c r="P48" s="43">
        <f>Helena!$E$72</f>
        <v>1.01</v>
      </c>
      <c r="Q48" s="43">
        <f>Duluth!$E$72</f>
        <v>1.01</v>
      </c>
      <c r="R48" s="43">
        <f>Fairbanks!$E$72</f>
        <v>1.33</v>
      </c>
    </row>
    <row r="49" spans="1:18">
      <c r="A49" s="36" t="s">
        <v>75</v>
      </c>
      <c r="B49" s="36"/>
    </row>
    <row r="50" spans="1:18">
      <c r="A50" s="38"/>
      <c r="B50" s="36" t="s">
        <v>76</v>
      </c>
    </row>
    <row r="51" spans="1:18">
      <c r="A51" s="38"/>
      <c r="B51" s="39" t="s">
        <v>207</v>
      </c>
      <c r="C51" s="77">
        <f>Miami!$B$117/(Miami!$B$28*10^6/3600)</f>
        <v>7.628530948932688E-2</v>
      </c>
      <c r="D51" s="77">
        <f>Houston!$B$117/(Houston!$B$28*10^6/3600)</f>
        <v>0.10683147514500152</v>
      </c>
      <c r="E51" s="77">
        <f>Phoenix!$B$117/(Phoenix!$B$28*10^6/3600)</f>
        <v>9.7723469592113754E-2</v>
      </c>
      <c r="F51" s="77">
        <f>Atlanta!$B$117/(Atlanta!$B$28*10^6/3600)</f>
        <v>0.10640239062177988</v>
      </c>
      <c r="G51" s="77">
        <f>LosAngeles!$B$117/(LosAngeles!$B$28*10^6/3600)</f>
        <v>0.12579277517611004</v>
      </c>
      <c r="H51" s="77">
        <f>LasVegas!$B$117/(LasVegas!$B$28*10^6/3600)</f>
        <v>9.4205058000281783E-2</v>
      </c>
      <c r="I51" s="77">
        <f>SanFrancisco!$B$117/(SanFrancisco!$B$28*10^6/3600)</f>
        <v>0.14600846089770725</v>
      </c>
      <c r="J51" s="77">
        <f>Baltimore!$B$117/(Baltimore!$B$28*10^6/3600)</f>
        <v>6.645285145390338E-2</v>
      </c>
      <c r="K51" s="77">
        <f>Albuquerque!$B$117/(Albuquerque!$B$28*10^6/3600)</f>
        <v>3.7813709553749429E-2</v>
      </c>
      <c r="L51" s="77">
        <f>Seattle!$B$117/(Seattle!$B$28*10^6/3600)</f>
        <v>7.2353497825291643E-2</v>
      </c>
      <c r="M51" s="77">
        <f>Chicago!$B$117/(Chicago!$B$28*10^6/3600)</f>
        <v>5.3679529776514662E-2</v>
      </c>
      <c r="N51" s="77">
        <f>Boulder!$B$117/(Boulder!$B$28*10^6/3600)</f>
        <v>3.7836799244659505E-2</v>
      </c>
      <c r="O51" s="77">
        <f>Minneapolis!$B$117/(Minneapolis!$B$28*10^6/3600)</f>
        <v>5.2355736662470641E-2</v>
      </c>
      <c r="P51" s="77">
        <f>Helena!$B$117/(Helena!$B$28*10^6/3600)</f>
        <v>6.7808824823650207E-2</v>
      </c>
      <c r="Q51" s="77">
        <f>Duluth!$B$117/(Duluth!$B$28*10^6/3600)</f>
        <v>5.1351063915585728E-2</v>
      </c>
      <c r="R51" s="77">
        <f>Fairbanks!$B$117/(Fairbanks!$B$28*10^6/3600)</f>
        <v>8.7850002648725958E-2</v>
      </c>
    </row>
    <row r="52" spans="1:18">
      <c r="A52" s="38"/>
      <c r="B52" s="39" t="s">
        <v>208</v>
      </c>
      <c r="C52" s="43">
        <f>Miami!$B$118</f>
        <v>86.9</v>
      </c>
      <c r="D52" s="43">
        <f>Houston!$B$118</f>
        <v>113.85</v>
      </c>
      <c r="E52" s="43">
        <f>Phoenix!$B$118</f>
        <v>105.01</v>
      </c>
      <c r="F52" s="43">
        <f>Atlanta!$B$118</f>
        <v>104.93</v>
      </c>
      <c r="G52" s="43">
        <f>LosAngeles!$B$118</f>
        <v>113.36</v>
      </c>
      <c r="H52" s="43">
        <f>LasVegas!$B$118</f>
        <v>95.93</v>
      </c>
      <c r="I52" s="43">
        <f>SanFrancisco!$B$118</f>
        <v>127.83</v>
      </c>
      <c r="J52" s="43">
        <f>Baltimore!$B$118</f>
        <v>63.44</v>
      </c>
      <c r="K52" s="43">
        <f>Albuquerque!$B$118</f>
        <v>35.380000000000003</v>
      </c>
      <c r="L52" s="43">
        <f>Seattle!$B$118</f>
        <v>63.84</v>
      </c>
      <c r="M52" s="43">
        <f>Chicago!$B$118</f>
        <v>49.68</v>
      </c>
      <c r="N52" s="43">
        <f>Boulder!$B$118</f>
        <v>34.5</v>
      </c>
      <c r="O52" s="43">
        <f>Minneapolis!$B$118</f>
        <v>48.23</v>
      </c>
      <c r="P52" s="43">
        <f>Helena!$B$118</f>
        <v>60.8</v>
      </c>
      <c r="Q52" s="43">
        <f>Duluth!$B$118</f>
        <v>45.67</v>
      </c>
      <c r="R52" s="43">
        <f>Fairbanks!$B$118</f>
        <v>79.31</v>
      </c>
    </row>
    <row r="53" spans="1:18">
      <c r="A53" s="38"/>
      <c r="B53" s="36" t="s">
        <v>77</v>
      </c>
    </row>
    <row r="54" spans="1:18">
      <c r="A54" s="38"/>
      <c r="B54" s="39" t="s">
        <v>222</v>
      </c>
      <c r="C54" s="77">
        <f>Miami!$C$117/(Miami!$C$28*10^3)</f>
        <v>1.1469868466313943E-2</v>
      </c>
      <c r="D54" s="77">
        <f>Houston!$C$117/(Houston!$C$28*10^3)</f>
        <v>8.1941892608829205E-3</v>
      </c>
      <c r="E54" s="77">
        <f>Phoenix!$C$117/(Phoenix!$C$28*10^3)</f>
        <v>8.5952051430867454E-3</v>
      </c>
      <c r="F54" s="77">
        <f>Atlanta!$C$117/(Atlanta!$C$28*10^3)</f>
        <v>1.0617706333973128E-2</v>
      </c>
      <c r="G54" s="77">
        <f>LosAngeles!$C$117/(LosAngeles!$C$28*10^3)</f>
        <v>8.4063462209346424E-3</v>
      </c>
      <c r="H54" s="77">
        <f>LasVegas!$C$117/(LasVegas!$C$28*10^3)</f>
        <v>8.1336715126953257E-3</v>
      </c>
      <c r="I54" s="77">
        <f>SanFrancisco!$C$117/(SanFrancisco!$C$28*10^3)</f>
        <v>8.4292359151249083E-3</v>
      </c>
      <c r="J54" s="77">
        <f>Baltimore!$C$117/(Baltimore!$C$28*10^3)</f>
        <v>9.9832776571189275E-3</v>
      </c>
      <c r="K54" s="77">
        <f>Albuquerque!$C$117/(Albuquerque!$C$28*10^3)</f>
        <v>7.1479498475093186E-3</v>
      </c>
      <c r="L54" s="77">
        <f>Seattle!$C$117/(Seattle!$C$28*10^3)</f>
        <v>8.3202933470817846E-3</v>
      </c>
      <c r="M54" s="77">
        <f>Chicago!$C$117/(Chicago!$C$28*10^3)</f>
        <v>8.719106028931483E-3</v>
      </c>
      <c r="N54" s="77">
        <f>Boulder!$C$117/(Boulder!$C$28*10^3)</f>
        <v>7.1255176311250988E-3</v>
      </c>
      <c r="O54" s="77">
        <f>Minneapolis!$C$117/(Minneapolis!$C$28*10^3)</f>
        <v>7.9404467759816248E-3</v>
      </c>
      <c r="P54" s="77">
        <f>Helena!$C$117/(Helena!$C$28*10^3)</f>
        <v>8.5284106280589297E-3</v>
      </c>
      <c r="Q54" s="77">
        <f>Duluth!$C$117/(Duluth!$C$28*10^3)</f>
        <v>7.9238597025145501E-3</v>
      </c>
      <c r="R54" s="77">
        <f>Fairbanks!$C$117/(Fairbanks!$C$28*10^3)</f>
        <v>4.1579704501202609E-3</v>
      </c>
    </row>
    <row r="55" spans="1:18">
      <c r="A55" s="38"/>
      <c r="B55" s="39" t="s">
        <v>208</v>
      </c>
      <c r="C55" s="43">
        <f>Miami!$C$118</f>
        <v>30.14</v>
      </c>
      <c r="D55" s="43">
        <f>Houston!$C$118</f>
        <v>25.26</v>
      </c>
      <c r="E55" s="43">
        <f>Phoenix!$C$118</f>
        <v>24.86</v>
      </c>
      <c r="F55" s="43">
        <f>Atlanta!$C$118</f>
        <v>38.090000000000003</v>
      </c>
      <c r="G55" s="43">
        <f>LosAngeles!$C$118</f>
        <v>23.85</v>
      </c>
      <c r="H55" s="43">
        <f>LasVegas!$C$118</f>
        <v>25.74</v>
      </c>
      <c r="I55" s="43">
        <f>SanFrancisco!$C$118</f>
        <v>27.77</v>
      </c>
      <c r="J55" s="43">
        <f>Baltimore!$C$118</f>
        <v>44.12</v>
      </c>
      <c r="K55" s="43">
        <f>Albuquerque!$C$118</f>
        <v>27.24</v>
      </c>
      <c r="L55" s="43">
        <f>Seattle!$C$118</f>
        <v>34.03</v>
      </c>
      <c r="M55" s="43">
        <f>Chicago!$C$118</f>
        <v>44.7</v>
      </c>
      <c r="N55" s="43">
        <f>Boulder!$C$118</f>
        <v>31.47</v>
      </c>
      <c r="O55" s="43">
        <f>Minneapolis!$C$118</f>
        <v>47.17</v>
      </c>
      <c r="P55" s="43">
        <f>Helena!$C$118</f>
        <v>44.77</v>
      </c>
      <c r="Q55" s="43">
        <f>Duluth!$C$118</f>
        <v>53.79</v>
      </c>
      <c r="R55" s="43">
        <f>Fairbanks!$C$118</f>
        <v>39.06</v>
      </c>
    </row>
    <row r="56" spans="1:18">
      <c r="A56" s="38"/>
      <c r="B56" s="36" t="s">
        <v>78</v>
      </c>
    </row>
    <row r="57" spans="1:18">
      <c r="A57" s="38"/>
      <c r="B57" s="39" t="s">
        <v>209</v>
      </c>
      <c r="C57" s="43">
        <f>Miami!$E$118</f>
        <v>117.04</v>
      </c>
      <c r="D57" s="43">
        <f>Houston!$E$118</f>
        <v>139.11000000000001</v>
      </c>
      <c r="E57" s="43">
        <f>Phoenix!$E$118</f>
        <v>129.87</v>
      </c>
      <c r="F57" s="43">
        <f>Atlanta!$E$118</f>
        <v>143.03</v>
      </c>
      <c r="G57" s="43">
        <f>LosAngeles!$E$118</f>
        <v>137.22</v>
      </c>
      <c r="H57" s="43">
        <f>LasVegas!$E$118</f>
        <v>121.67</v>
      </c>
      <c r="I57" s="43">
        <f>SanFrancisco!$E$118</f>
        <v>155.6</v>
      </c>
      <c r="J57" s="43">
        <f>Baltimore!$E$118</f>
        <v>107.56</v>
      </c>
      <c r="K57" s="43">
        <f>Albuquerque!$E$118</f>
        <v>62.61</v>
      </c>
      <c r="L57" s="43">
        <f>Seattle!$E$118</f>
        <v>97.88</v>
      </c>
      <c r="M57" s="43">
        <f>Chicago!$E$118</f>
        <v>94.38</v>
      </c>
      <c r="N57" s="43">
        <f>Boulder!$E$118</f>
        <v>65.97</v>
      </c>
      <c r="O57" s="43">
        <f>Minneapolis!$E$118</f>
        <v>95.4</v>
      </c>
      <c r="P57" s="43">
        <f>Helena!$E$118</f>
        <v>105.57</v>
      </c>
      <c r="Q57" s="43">
        <f>Duluth!$E$118</f>
        <v>99.46</v>
      </c>
      <c r="R57" s="43">
        <f>Fairbanks!$E$118</f>
        <v>118.37</v>
      </c>
    </row>
    <row r="58" spans="1:18">
      <c r="A58" s="36" t="s">
        <v>79</v>
      </c>
      <c r="B58" s="37"/>
    </row>
    <row r="59" spans="1:18">
      <c r="A59" s="38"/>
      <c r="B59" s="36" t="s">
        <v>80</v>
      </c>
    </row>
    <row r="60" spans="1:18">
      <c r="A60" s="38"/>
      <c r="B60" s="39" t="s">
        <v>72</v>
      </c>
      <c r="C60" s="68">
        <f>Miami!$B$13*10^6/3600</f>
        <v>0</v>
      </c>
      <c r="D60" s="68">
        <f>Houston!$B$13*10^6/3600</f>
        <v>0</v>
      </c>
      <c r="E60" s="68">
        <f>Phoenix!$B$13*10^6/3600</f>
        <v>0</v>
      </c>
      <c r="F60" s="68">
        <f>Atlanta!$B$13*10^6/3600</f>
        <v>0</v>
      </c>
      <c r="G60" s="68">
        <f>LosAngeles!$B$13*10^6/3600</f>
        <v>0</v>
      </c>
      <c r="H60" s="68">
        <f>LasVegas!$B$13*10^6/3600</f>
        <v>0</v>
      </c>
      <c r="I60" s="68">
        <f>SanFrancisco!$B$13*10^6/3600</f>
        <v>0</v>
      </c>
      <c r="J60" s="68">
        <f>Baltimore!$B$13*10^6/3600</f>
        <v>0</v>
      </c>
      <c r="K60" s="68">
        <f>Albuquerque!$B$13*10^6/3600</f>
        <v>0</v>
      </c>
      <c r="L60" s="68">
        <f>Seattle!$B$13*10^6/3600</f>
        <v>0</v>
      </c>
      <c r="M60" s="68">
        <f>Chicago!$B$13*10^6/3600</f>
        <v>0</v>
      </c>
      <c r="N60" s="68">
        <f>Boulder!$B$13*10^6/3600</f>
        <v>0</v>
      </c>
      <c r="O60" s="68">
        <f>Minneapolis!$B$13*10^6/3600</f>
        <v>0</v>
      </c>
      <c r="P60" s="68">
        <f>Helena!$B$13*10^6/3600</f>
        <v>0</v>
      </c>
      <c r="Q60" s="68">
        <f>Duluth!$B$13*10^6/3600</f>
        <v>0</v>
      </c>
      <c r="R60" s="68">
        <f>Fairbanks!$B$13*10^6/3600</f>
        <v>0</v>
      </c>
    </row>
    <row r="61" spans="1:18">
      <c r="A61" s="38"/>
      <c r="B61" s="39" t="s">
        <v>73</v>
      </c>
      <c r="C61" s="68">
        <f>Miami!$B$14*10^6/3600</f>
        <v>58944.444444444445</v>
      </c>
      <c r="D61" s="68">
        <f>Houston!$B$14*10^6/3600</f>
        <v>42158.333333333336</v>
      </c>
      <c r="E61" s="68">
        <f>Phoenix!$B$14*10^6/3600</f>
        <v>43894.444444444445</v>
      </c>
      <c r="F61" s="68">
        <f>Atlanta!$B$14*10^6/3600</f>
        <v>24036.111111111109</v>
      </c>
      <c r="G61" s="68">
        <f>LosAngeles!$B$14*10^6/3600</f>
        <v>6119.4444444444443</v>
      </c>
      <c r="H61" s="68">
        <f>LasVegas!$B$14*10^6/3600</f>
        <v>31463.888888888891</v>
      </c>
      <c r="I61" s="68">
        <f>SanFrancisco!$B$14*10^6/3600</f>
        <v>1541.6666666666667</v>
      </c>
      <c r="J61" s="68">
        <f>Baltimore!$B$14*10^6/3600</f>
        <v>17755.555555555555</v>
      </c>
      <c r="K61" s="68">
        <f>Albuquerque!$B$14*10^6/3600</f>
        <v>12988.888888888889</v>
      </c>
      <c r="L61" s="68">
        <f>Seattle!$B$14*10^6/3600</f>
        <v>2427.7777777777778</v>
      </c>
      <c r="M61" s="68">
        <f>Chicago!$B$14*10^6/3600</f>
        <v>11572.222222222223</v>
      </c>
      <c r="N61" s="68">
        <f>Boulder!$B$14*10^6/3600</f>
        <v>7650</v>
      </c>
      <c r="O61" s="68">
        <f>Minneapolis!$B$14*10^6/3600</f>
        <v>10166.666666666666</v>
      </c>
      <c r="P61" s="68">
        <f>Helena!$B$14*10^6/3600</f>
        <v>4122.2222222222226</v>
      </c>
      <c r="Q61" s="68">
        <f>Duluth!$B$14*10^6/3600</f>
        <v>3505.5555555555557</v>
      </c>
      <c r="R61" s="68">
        <f>Fairbanks!$B$14*10^6/3600</f>
        <v>1283.3333333333333</v>
      </c>
    </row>
    <row r="62" spans="1:18">
      <c r="A62" s="38"/>
      <c r="B62" s="39" t="s">
        <v>81</v>
      </c>
      <c r="C62" s="68">
        <f>Miami!$B$15*10^6/3600</f>
        <v>47966.666666666664</v>
      </c>
      <c r="D62" s="68">
        <f>Houston!$B$15*10^6/3600</f>
        <v>47966.666666666664</v>
      </c>
      <c r="E62" s="68">
        <f>Phoenix!$B$15*10^6/3600</f>
        <v>47966.666666666664</v>
      </c>
      <c r="F62" s="68">
        <f>Atlanta!$B$15*10^6/3600</f>
        <v>47966.666666666664</v>
      </c>
      <c r="G62" s="68">
        <f>LosAngeles!$B$15*10^6/3600</f>
        <v>47966.666666666664</v>
      </c>
      <c r="H62" s="68">
        <f>LasVegas!$B$15*10^6/3600</f>
        <v>47966.666666666664</v>
      </c>
      <c r="I62" s="68">
        <f>SanFrancisco!$B$15*10^6/3600</f>
        <v>47966.666666666664</v>
      </c>
      <c r="J62" s="68">
        <f>Baltimore!$B$15*10^6/3600</f>
        <v>47966.666666666664</v>
      </c>
      <c r="K62" s="68">
        <f>Albuquerque!$B$15*10^6/3600</f>
        <v>47966.666666666664</v>
      </c>
      <c r="L62" s="68">
        <f>Seattle!$B$15*10^6/3600</f>
        <v>47966.666666666664</v>
      </c>
      <c r="M62" s="68">
        <f>Chicago!$B$15*10^6/3600</f>
        <v>47966.666666666664</v>
      </c>
      <c r="N62" s="68">
        <f>Boulder!$B$15*10^6/3600</f>
        <v>47966.666666666664</v>
      </c>
      <c r="O62" s="68">
        <f>Minneapolis!$B$15*10^6/3600</f>
        <v>47966.666666666664</v>
      </c>
      <c r="P62" s="68">
        <f>Helena!$B$15*10^6/3600</f>
        <v>47966.666666666664</v>
      </c>
      <c r="Q62" s="68">
        <f>Duluth!$B$15*10^6/3600</f>
        <v>47966.666666666664</v>
      </c>
      <c r="R62" s="68">
        <f>Fairbanks!$B$15*10^6/3600</f>
        <v>47966.666666666664</v>
      </c>
    </row>
    <row r="63" spans="1:18">
      <c r="A63" s="38"/>
      <c r="B63" s="39" t="s">
        <v>82</v>
      </c>
      <c r="C63" s="68">
        <f>Miami!$B$16*10^6/3600</f>
        <v>4983.333333333333</v>
      </c>
      <c r="D63" s="68">
        <f>Houston!$B$16*10^6/3600</f>
        <v>4975</v>
      </c>
      <c r="E63" s="68">
        <f>Phoenix!$B$16*10^6/3600</f>
        <v>4975</v>
      </c>
      <c r="F63" s="68">
        <f>Atlanta!$B$16*10^6/3600</f>
        <v>4983.333333333333</v>
      </c>
      <c r="G63" s="68">
        <f>LosAngeles!$B$16*10^6/3600</f>
        <v>4980.5555555555557</v>
      </c>
      <c r="H63" s="68">
        <f>LasVegas!$B$16*10^6/3600</f>
        <v>4977.7777777777774</v>
      </c>
      <c r="I63" s="68">
        <f>SanFrancisco!$B$16*10^6/3600</f>
        <v>4972.2222222222226</v>
      </c>
      <c r="J63" s="68">
        <f>Baltimore!$B$16*10^6/3600</f>
        <v>4977.7777777777774</v>
      </c>
      <c r="K63" s="68">
        <f>Albuquerque!$B$16*10^6/3600</f>
        <v>4975</v>
      </c>
      <c r="L63" s="68">
        <f>Seattle!$B$16*10^6/3600</f>
        <v>4969.4444444444443</v>
      </c>
      <c r="M63" s="68">
        <f>Chicago!$B$16*10^6/3600</f>
        <v>4969.4444444444443</v>
      </c>
      <c r="N63" s="68">
        <f>Boulder!$B$16*10^6/3600</f>
        <v>4969.4444444444443</v>
      </c>
      <c r="O63" s="68">
        <f>Minneapolis!$B$16*10^6/3600</f>
        <v>4975</v>
      </c>
      <c r="P63" s="68">
        <f>Helena!$B$16*10^6/3600</f>
        <v>4966.666666666667</v>
      </c>
      <c r="Q63" s="68">
        <f>Duluth!$B$16*10^6/3600</f>
        <v>4966.666666666667</v>
      </c>
      <c r="R63" s="68">
        <f>Fairbanks!$B$16*10^6/3600</f>
        <v>4936.1111111111113</v>
      </c>
    </row>
    <row r="64" spans="1:18">
      <c r="A64" s="38"/>
      <c r="B64" s="39" t="s">
        <v>83</v>
      </c>
      <c r="C64" s="68">
        <f>Miami!$B$17*10^6/3600</f>
        <v>113711.11111111111</v>
      </c>
      <c r="D64" s="68">
        <f>Houston!$B$17*10^6/3600</f>
        <v>113711.11111111111</v>
      </c>
      <c r="E64" s="68">
        <f>Phoenix!$B$17*10^6/3600</f>
        <v>113711.11111111111</v>
      </c>
      <c r="F64" s="68">
        <f>Atlanta!$B$17*10^6/3600</f>
        <v>113711.11111111111</v>
      </c>
      <c r="G64" s="68">
        <f>LosAngeles!$B$17*10^6/3600</f>
        <v>113711.11111111111</v>
      </c>
      <c r="H64" s="68">
        <f>LasVegas!$B$17*10^6/3600</f>
        <v>113711.11111111111</v>
      </c>
      <c r="I64" s="68">
        <f>SanFrancisco!$B$17*10^6/3600</f>
        <v>113711.11111111111</v>
      </c>
      <c r="J64" s="68">
        <f>Baltimore!$B$17*10^6/3600</f>
        <v>113711.11111111111</v>
      </c>
      <c r="K64" s="68">
        <f>Albuquerque!$B$17*10^6/3600</f>
        <v>113711.11111111111</v>
      </c>
      <c r="L64" s="68">
        <f>Seattle!$B$17*10^6/3600</f>
        <v>113711.11111111111</v>
      </c>
      <c r="M64" s="68">
        <f>Chicago!$B$17*10^6/3600</f>
        <v>113711.11111111111</v>
      </c>
      <c r="N64" s="68">
        <f>Boulder!$B$17*10^6/3600</f>
        <v>113711.11111111111</v>
      </c>
      <c r="O64" s="68">
        <f>Minneapolis!$B$17*10^6/3600</f>
        <v>113711.11111111111</v>
      </c>
      <c r="P64" s="68">
        <f>Helena!$B$17*10^6/3600</f>
        <v>113711.11111111111</v>
      </c>
      <c r="Q64" s="68">
        <f>Duluth!$B$17*10^6/3600</f>
        <v>113711.11111111111</v>
      </c>
      <c r="R64" s="68">
        <f>Fairbanks!$B$17*10^6/3600</f>
        <v>113711.11111111111</v>
      </c>
    </row>
    <row r="65" spans="1:18">
      <c r="A65" s="38"/>
      <c r="B65" s="39" t="s">
        <v>84</v>
      </c>
      <c r="C65" s="68">
        <f>Miami!$B$18*10^6/3600</f>
        <v>0</v>
      </c>
      <c r="D65" s="68">
        <f>Houston!$B$18*10^6/3600</f>
        <v>0</v>
      </c>
      <c r="E65" s="68">
        <f>Phoenix!$B$18*10^6/3600</f>
        <v>0</v>
      </c>
      <c r="F65" s="68">
        <f>Atlanta!$B$18*10^6/3600</f>
        <v>0</v>
      </c>
      <c r="G65" s="68">
        <f>LosAngeles!$B$18*10^6/3600</f>
        <v>0</v>
      </c>
      <c r="H65" s="68">
        <f>LasVegas!$B$18*10^6/3600</f>
        <v>0</v>
      </c>
      <c r="I65" s="68">
        <f>SanFrancisco!$B$18*10^6/3600</f>
        <v>0</v>
      </c>
      <c r="J65" s="68">
        <f>Baltimore!$B$18*10^6/3600</f>
        <v>0</v>
      </c>
      <c r="K65" s="68">
        <f>Albuquerque!$B$18*10^6/3600</f>
        <v>0</v>
      </c>
      <c r="L65" s="68">
        <f>Seattle!$B$18*10^6/3600</f>
        <v>0</v>
      </c>
      <c r="M65" s="68">
        <f>Chicago!$B$18*10^6/3600</f>
        <v>0</v>
      </c>
      <c r="N65" s="68">
        <f>Boulder!$B$18*10^6/3600</f>
        <v>0</v>
      </c>
      <c r="O65" s="68">
        <f>Minneapolis!$B$18*10^6/3600</f>
        <v>0</v>
      </c>
      <c r="P65" s="68">
        <f>Helena!$B$18*10^6/3600</f>
        <v>0</v>
      </c>
      <c r="Q65" s="68">
        <f>Duluth!$B$18*10^6/3600</f>
        <v>0</v>
      </c>
      <c r="R65" s="68">
        <f>Fairbanks!$B$18*10^6/3600</f>
        <v>0</v>
      </c>
    </row>
    <row r="66" spans="1:18">
      <c r="A66" s="38"/>
      <c r="B66" s="39" t="s">
        <v>85</v>
      </c>
      <c r="C66" s="68">
        <f>Miami!$B$19*10^6/3600</f>
        <v>19961.111111111109</v>
      </c>
      <c r="D66" s="68">
        <f>Houston!$B$19*10^6/3600</f>
        <v>20572.222222222223</v>
      </c>
      <c r="E66" s="68">
        <f>Phoenix!$B$19*10^6/3600</f>
        <v>20983.333333333332</v>
      </c>
      <c r="F66" s="68">
        <f>Atlanta!$B$19*10^6/3600</f>
        <v>21100</v>
      </c>
      <c r="G66" s="68">
        <f>LosAngeles!$B$19*10^6/3600</f>
        <v>19208.333333333332</v>
      </c>
      <c r="H66" s="68">
        <f>LasVegas!$B$19*10^6/3600</f>
        <v>20961.111111111109</v>
      </c>
      <c r="I66" s="68">
        <f>SanFrancisco!$B$19*10^6/3600</f>
        <v>18661.111111111109</v>
      </c>
      <c r="J66" s="68">
        <f>Baltimore!$B$19*10^6/3600</f>
        <v>20633.333333333332</v>
      </c>
      <c r="K66" s="68">
        <f>Albuquerque!$B$19*10^6/3600</f>
        <v>21041.666666666668</v>
      </c>
      <c r="L66" s="68">
        <f>Seattle!$B$19*10^6/3600</f>
        <v>19716.666666666668</v>
      </c>
      <c r="M66" s="68">
        <f>Chicago!$B$19*10^6/3600</f>
        <v>20411.111111111109</v>
      </c>
      <c r="N66" s="68">
        <f>Boulder!$B$19*10^6/3600</f>
        <v>21286.111111111109</v>
      </c>
      <c r="O66" s="68">
        <f>Minneapolis!$B$19*10^6/3600</f>
        <v>20986.111111111109</v>
      </c>
      <c r="P66" s="68">
        <f>Helena!$B$19*10^6/3600</f>
        <v>21666.666666666668</v>
      </c>
      <c r="Q66" s="68">
        <f>Duluth!$B$19*10^6/3600</f>
        <v>20858.333333333332</v>
      </c>
      <c r="R66" s="68">
        <f>Fairbanks!$B$19*10^6/3600</f>
        <v>26544.444444444445</v>
      </c>
    </row>
    <row r="67" spans="1:18">
      <c r="A67" s="38"/>
      <c r="B67" s="39" t="s">
        <v>86</v>
      </c>
      <c r="C67" s="68">
        <f>Miami!$B$20*10^6/3600</f>
        <v>0</v>
      </c>
      <c r="D67" s="68">
        <f>Houston!$B$20*10^6/3600</f>
        <v>0</v>
      </c>
      <c r="E67" s="68">
        <f>Phoenix!$B$20*10^6/3600</f>
        <v>0</v>
      </c>
      <c r="F67" s="68">
        <f>Atlanta!$B$20*10^6/3600</f>
        <v>0</v>
      </c>
      <c r="G67" s="68">
        <f>LosAngeles!$B$20*10^6/3600</f>
        <v>0</v>
      </c>
      <c r="H67" s="68">
        <f>LasVegas!$B$20*10^6/3600</f>
        <v>0</v>
      </c>
      <c r="I67" s="68">
        <f>SanFrancisco!$B$20*10^6/3600</f>
        <v>0</v>
      </c>
      <c r="J67" s="68">
        <f>Baltimore!$B$20*10^6/3600</f>
        <v>0</v>
      </c>
      <c r="K67" s="68">
        <f>Albuquerque!$B$20*10^6/3600</f>
        <v>0</v>
      </c>
      <c r="L67" s="68">
        <f>Seattle!$B$20*10^6/3600</f>
        <v>0</v>
      </c>
      <c r="M67" s="68">
        <f>Chicago!$B$20*10^6/3600</f>
        <v>0</v>
      </c>
      <c r="N67" s="68">
        <f>Boulder!$B$20*10^6/3600</f>
        <v>0</v>
      </c>
      <c r="O67" s="68">
        <f>Minneapolis!$B$20*10^6/3600</f>
        <v>0</v>
      </c>
      <c r="P67" s="68">
        <f>Helena!$B$20*10^6/3600</f>
        <v>0</v>
      </c>
      <c r="Q67" s="68">
        <f>Duluth!$B$20*10^6/3600</f>
        <v>0</v>
      </c>
      <c r="R67" s="68">
        <f>Fairbanks!$B$20*10^6/3600</f>
        <v>0</v>
      </c>
    </row>
    <row r="68" spans="1:18">
      <c r="A68" s="38"/>
      <c r="B68" s="39" t="s">
        <v>87</v>
      </c>
      <c r="C68" s="68">
        <f>Miami!$B$21*10^6/3600</f>
        <v>0</v>
      </c>
      <c r="D68" s="68">
        <f>Houston!$B$21*10^6/3600</f>
        <v>0</v>
      </c>
      <c r="E68" s="68">
        <f>Phoenix!$B$21*10^6/3600</f>
        <v>0</v>
      </c>
      <c r="F68" s="68">
        <f>Atlanta!$B$21*10^6/3600</f>
        <v>0</v>
      </c>
      <c r="G68" s="68">
        <f>LosAngeles!$B$21*10^6/3600</f>
        <v>0</v>
      </c>
      <c r="H68" s="68">
        <f>LasVegas!$B$21*10^6/3600</f>
        <v>0</v>
      </c>
      <c r="I68" s="68">
        <f>SanFrancisco!$B$21*10^6/3600</f>
        <v>0</v>
      </c>
      <c r="J68" s="68">
        <f>Baltimore!$B$21*10^6/3600</f>
        <v>0</v>
      </c>
      <c r="K68" s="68">
        <f>Albuquerque!$B$21*10^6/3600</f>
        <v>0</v>
      </c>
      <c r="L68" s="68">
        <f>Seattle!$B$21*10^6/3600</f>
        <v>0</v>
      </c>
      <c r="M68" s="68">
        <f>Chicago!$B$21*10^6/3600</f>
        <v>0</v>
      </c>
      <c r="N68" s="68">
        <f>Boulder!$B$21*10^6/3600</f>
        <v>0</v>
      </c>
      <c r="O68" s="68">
        <f>Minneapolis!$B$21*10^6/3600</f>
        <v>0</v>
      </c>
      <c r="P68" s="68">
        <f>Helena!$B$21*10^6/3600</f>
        <v>0</v>
      </c>
      <c r="Q68" s="68">
        <f>Duluth!$B$21*10^6/3600</f>
        <v>0</v>
      </c>
      <c r="R68" s="68">
        <f>Fairbanks!$B$21*10^6/3600</f>
        <v>0</v>
      </c>
    </row>
    <row r="69" spans="1:18">
      <c r="A69" s="38"/>
      <c r="B69" s="39" t="s">
        <v>88</v>
      </c>
      <c r="C69" s="68">
        <f>Miami!$B$22*10^6/3600</f>
        <v>0</v>
      </c>
      <c r="D69" s="68">
        <f>Houston!$B$22*10^6/3600</f>
        <v>0</v>
      </c>
      <c r="E69" s="68">
        <f>Phoenix!$B$22*10^6/3600</f>
        <v>0</v>
      </c>
      <c r="F69" s="68">
        <f>Atlanta!$B$22*10^6/3600</f>
        <v>0</v>
      </c>
      <c r="G69" s="68">
        <f>LosAngeles!$B$22*10^6/3600</f>
        <v>0</v>
      </c>
      <c r="H69" s="68">
        <f>LasVegas!$B$22*10^6/3600</f>
        <v>0</v>
      </c>
      <c r="I69" s="68">
        <f>SanFrancisco!$B$22*10^6/3600</f>
        <v>0</v>
      </c>
      <c r="J69" s="68">
        <f>Baltimore!$B$22*10^6/3600</f>
        <v>0</v>
      </c>
      <c r="K69" s="68">
        <f>Albuquerque!$B$22*10^6/3600</f>
        <v>0</v>
      </c>
      <c r="L69" s="68">
        <f>Seattle!$B$22*10^6/3600</f>
        <v>0</v>
      </c>
      <c r="M69" s="68">
        <f>Chicago!$B$22*10^6/3600</f>
        <v>0</v>
      </c>
      <c r="N69" s="68">
        <f>Boulder!$B$22*10^6/3600</f>
        <v>0</v>
      </c>
      <c r="O69" s="68">
        <f>Minneapolis!$B$22*10^6/3600</f>
        <v>0</v>
      </c>
      <c r="P69" s="68">
        <f>Helena!$B$22*10^6/3600</f>
        <v>0</v>
      </c>
      <c r="Q69" s="68">
        <f>Duluth!$B$22*10^6/3600</f>
        <v>0</v>
      </c>
      <c r="R69" s="68">
        <f>Fairbanks!$B$22*10^6/3600</f>
        <v>0</v>
      </c>
    </row>
    <row r="70" spans="1:18">
      <c r="A70" s="38"/>
      <c r="B70" s="39" t="s">
        <v>67</v>
      </c>
      <c r="C70" s="68">
        <f>Miami!$B$23*10^6/3600</f>
        <v>0</v>
      </c>
      <c r="D70" s="68">
        <f>Houston!$B$23*10^6/3600</f>
        <v>0</v>
      </c>
      <c r="E70" s="68">
        <f>Phoenix!$B$23*10^6/3600</f>
        <v>0</v>
      </c>
      <c r="F70" s="68">
        <f>Atlanta!$B$23*10^6/3600</f>
        <v>0</v>
      </c>
      <c r="G70" s="68">
        <f>LosAngeles!$B$23*10^6/3600</f>
        <v>0</v>
      </c>
      <c r="H70" s="68">
        <f>LasVegas!$B$23*10^6/3600</f>
        <v>0</v>
      </c>
      <c r="I70" s="68">
        <f>SanFrancisco!$B$23*10^6/3600</f>
        <v>0</v>
      </c>
      <c r="J70" s="68">
        <f>Baltimore!$B$23*10^6/3600</f>
        <v>0</v>
      </c>
      <c r="K70" s="68">
        <f>Albuquerque!$B$23*10^6/3600</f>
        <v>0</v>
      </c>
      <c r="L70" s="68">
        <f>Seattle!$B$23*10^6/3600</f>
        <v>0</v>
      </c>
      <c r="M70" s="68">
        <f>Chicago!$B$23*10^6/3600</f>
        <v>0</v>
      </c>
      <c r="N70" s="68">
        <f>Boulder!$B$23*10^6/3600</f>
        <v>0</v>
      </c>
      <c r="O70" s="68">
        <f>Minneapolis!$B$23*10^6/3600</f>
        <v>0</v>
      </c>
      <c r="P70" s="68">
        <f>Helena!$B$23*10^6/3600</f>
        <v>0</v>
      </c>
      <c r="Q70" s="68">
        <f>Duluth!$B$23*10^6/3600</f>
        <v>0</v>
      </c>
      <c r="R70" s="68">
        <f>Fairbanks!$B$23*10^6/3600</f>
        <v>0</v>
      </c>
    </row>
    <row r="71" spans="1:18">
      <c r="A71" s="38"/>
      <c r="B71" s="39" t="s">
        <v>89</v>
      </c>
      <c r="C71" s="68">
        <f>Miami!$B$24*10^6/3600</f>
        <v>0</v>
      </c>
      <c r="D71" s="68">
        <f>Houston!$B$24*10^6/3600</f>
        <v>0</v>
      </c>
      <c r="E71" s="68">
        <f>Phoenix!$B$24*10^6/3600</f>
        <v>0</v>
      </c>
      <c r="F71" s="68">
        <f>Atlanta!$B$24*10^6/3600</f>
        <v>0</v>
      </c>
      <c r="G71" s="68">
        <f>LosAngeles!$B$24*10^6/3600</f>
        <v>0</v>
      </c>
      <c r="H71" s="68">
        <f>LasVegas!$B$24*10^6/3600</f>
        <v>0</v>
      </c>
      <c r="I71" s="68">
        <f>SanFrancisco!$B$24*10^6/3600</f>
        <v>0</v>
      </c>
      <c r="J71" s="68">
        <f>Baltimore!$B$24*10^6/3600</f>
        <v>0</v>
      </c>
      <c r="K71" s="68">
        <f>Albuquerque!$B$24*10^6/3600</f>
        <v>0</v>
      </c>
      <c r="L71" s="68">
        <f>Seattle!$B$24*10^6/3600</f>
        <v>0</v>
      </c>
      <c r="M71" s="68">
        <f>Chicago!$B$24*10^6/3600</f>
        <v>0</v>
      </c>
      <c r="N71" s="68">
        <f>Boulder!$B$24*10^6/3600</f>
        <v>0</v>
      </c>
      <c r="O71" s="68">
        <f>Minneapolis!$B$24*10^6/3600</f>
        <v>0</v>
      </c>
      <c r="P71" s="68">
        <f>Helena!$B$24*10^6/3600</f>
        <v>0</v>
      </c>
      <c r="Q71" s="68">
        <f>Duluth!$B$24*10^6/3600</f>
        <v>0</v>
      </c>
      <c r="R71" s="68">
        <f>Fairbanks!$B$24*10^6/3600</f>
        <v>0</v>
      </c>
    </row>
    <row r="72" spans="1:18">
      <c r="A72" s="38"/>
      <c r="B72" s="39" t="s">
        <v>90</v>
      </c>
      <c r="C72" s="68">
        <f>Miami!$B$25*10^6/3600</f>
        <v>19116.666666666668</v>
      </c>
      <c r="D72" s="68">
        <f>Houston!$B$25*10^6/3600</f>
        <v>18216.666666666668</v>
      </c>
      <c r="E72" s="68">
        <f>Phoenix!$B$25*10^6/3600</f>
        <v>18130.555555555555</v>
      </c>
      <c r="F72" s="68">
        <f>Atlanta!$B$25*10^6/3600</f>
        <v>17338.888888888891</v>
      </c>
      <c r="G72" s="68">
        <f>LosAngeles!$B$25*10^6/3600</f>
        <v>17400</v>
      </c>
      <c r="H72" s="68">
        <f>LasVegas!$B$25*10^6/3600</f>
        <v>17508.333333333332</v>
      </c>
      <c r="I72" s="68">
        <f>SanFrancisco!$B$25*10^6/3600</f>
        <v>16569.444444444445</v>
      </c>
      <c r="J72" s="68">
        <f>Baltimore!$B$25*10^6/3600</f>
        <v>16772.222222222223</v>
      </c>
      <c r="K72" s="68">
        <f>Albuquerque!$B$25*10^6/3600</f>
        <v>16680.555555555555</v>
      </c>
      <c r="L72" s="68">
        <f>Seattle!$B$25*10^6/3600</f>
        <v>16216.666666666666</v>
      </c>
      <c r="M72" s="68">
        <f>Chicago!$B$25*10^6/3600</f>
        <v>16397.222222222223</v>
      </c>
      <c r="N72" s="68">
        <f>Boulder!$B$25*10^6/3600</f>
        <v>16238.888888888889</v>
      </c>
      <c r="O72" s="68">
        <f>Minneapolis!$B$25*10^6/3600</f>
        <v>16241.666666666666</v>
      </c>
      <c r="P72" s="68">
        <f>Helena!$B$25*10^6/3600</f>
        <v>15877.777777777777</v>
      </c>
      <c r="Q72" s="68">
        <f>Duluth!$B$25*10^6/3600</f>
        <v>15644.444444444445</v>
      </c>
      <c r="R72" s="68">
        <f>Fairbanks!$B$25*10^6/3600</f>
        <v>15302.777777777777</v>
      </c>
    </row>
    <row r="73" spans="1:18">
      <c r="A73" s="38"/>
      <c r="B73" s="39" t="s">
        <v>91</v>
      </c>
      <c r="C73" s="68">
        <f>Miami!$B$26*10^6/3600</f>
        <v>0</v>
      </c>
      <c r="D73" s="68">
        <f>Houston!$B$26*10^6/3600</f>
        <v>0</v>
      </c>
      <c r="E73" s="68">
        <f>Phoenix!$B$26*10^6/3600</f>
        <v>0</v>
      </c>
      <c r="F73" s="68">
        <f>Atlanta!$B$26*10^6/3600</f>
        <v>0</v>
      </c>
      <c r="G73" s="68">
        <f>LosAngeles!$B$26*10^6/3600</f>
        <v>0</v>
      </c>
      <c r="H73" s="68">
        <f>LasVegas!$B$26*10^6/3600</f>
        <v>0</v>
      </c>
      <c r="I73" s="68">
        <f>SanFrancisco!$B$26*10^6/3600</f>
        <v>0</v>
      </c>
      <c r="J73" s="68">
        <f>Baltimore!$B$26*10^6/3600</f>
        <v>0</v>
      </c>
      <c r="K73" s="68">
        <f>Albuquerque!$B$26*10^6/3600</f>
        <v>0</v>
      </c>
      <c r="L73" s="68">
        <f>Seattle!$B$26*10^6/3600</f>
        <v>0</v>
      </c>
      <c r="M73" s="68">
        <f>Chicago!$B$26*10^6/3600</f>
        <v>0</v>
      </c>
      <c r="N73" s="68">
        <f>Boulder!$B$26*10^6/3600</f>
        <v>0</v>
      </c>
      <c r="O73" s="68">
        <f>Minneapolis!$B$26*10^6/3600</f>
        <v>0</v>
      </c>
      <c r="P73" s="68">
        <f>Helena!$B$26*10^6/3600</f>
        <v>0</v>
      </c>
      <c r="Q73" s="68">
        <f>Duluth!$B$26*10^6/3600</f>
        <v>0</v>
      </c>
      <c r="R73" s="68">
        <f>Fairbanks!$B$26*10^6/3600</f>
        <v>0</v>
      </c>
    </row>
    <row r="74" spans="1:18">
      <c r="A74" s="38"/>
      <c r="B74" s="39" t="s">
        <v>92</v>
      </c>
      <c r="C74" s="68">
        <f>Miami!$B$28*10^6/3600</f>
        <v>264683.33333333331</v>
      </c>
      <c r="D74" s="68">
        <f>Houston!$B$28*10^6/3600</f>
        <v>247602.77777777778</v>
      </c>
      <c r="E74" s="68">
        <f>Phoenix!$B$28*10^6/3600</f>
        <v>249661.11111111112</v>
      </c>
      <c r="F74" s="68">
        <f>Atlanta!$B$28*10^6/3600</f>
        <v>229136.11111111112</v>
      </c>
      <c r="G74" s="68">
        <f>LosAngeles!$B$28*10^6/3600</f>
        <v>209386.11111111112</v>
      </c>
      <c r="H74" s="68">
        <f>LasVegas!$B$28*10^6/3600</f>
        <v>236588.88888888888</v>
      </c>
      <c r="I74" s="68">
        <f>SanFrancisco!$B$28*10^6/3600</f>
        <v>203419.44444444444</v>
      </c>
      <c r="J74" s="68">
        <f>Baltimore!$B$28*10^6/3600</f>
        <v>221816.66666666666</v>
      </c>
      <c r="K74" s="68">
        <f>Albuquerque!$B$28*10^6/3600</f>
        <v>217366.66666666666</v>
      </c>
      <c r="L74" s="68">
        <f>Seattle!$B$28*10^6/3600</f>
        <v>205008.33333333334</v>
      </c>
      <c r="M74" s="68">
        <f>Chicago!$B$28*10^6/3600</f>
        <v>215027.77777777778</v>
      </c>
      <c r="N74" s="68">
        <f>Boulder!$B$28*10^6/3600</f>
        <v>211825</v>
      </c>
      <c r="O74" s="68">
        <f>Minneapolis!$B$28*10^6/3600</f>
        <v>214047.22222222222</v>
      </c>
      <c r="P74" s="68">
        <f>Helena!$B$28*10^6/3600</f>
        <v>208313.88888888888</v>
      </c>
      <c r="Q74" s="68">
        <f>Duluth!$B$28*10^6/3600</f>
        <v>206652.77777777778</v>
      </c>
      <c r="R74" s="68">
        <f>Fairbanks!$B$28*10^6/3600</f>
        <v>209744.44444444444</v>
      </c>
    </row>
    <row r="75" spans="1:18">
      <c r="A75" s="38"/>
      <c r="B75" s="36" t="s">
        <v>210</v>
      </c>
    </row>
    <row r="76" spans="1:18">
      <c r="A76" s="38"/>
      <c r="B76" s="39" t="s">
        <v>72</v>
      </c>
      <c r="C76" s="68">
        <f>Miami!$C$13*10^3</f>
        <v>3960</v>
      </c>
      <c r="D76" s="68">
        <f>Houston!$C$13*10^3</f>
        <v>100390</v>
      </c>
      <c r="E76" s="68">
        <f>Phoenix!$C$13*10^3</f>
        <v>61470</v>
      </c>
      <c r="F76" s="68">
        <f>Atlanta!$C$13*10^3</f>
        <v>208720</v>
      </c>
      <c r="G76" s="68">
        <f>LosAngeles!$C$13*10^3</f>
        <v>36160</v>
      </c>
      <c r="H76" s="68">
        <f>LasVegas!$C$13*10^3</f>
        <v>118340</v>
      </c>
      <c r="I76" s="68">
        <f>SanFrancisco!$C$13*10^3</f>
        <v>134520</v>
      </c>
      <c r="J76" s="68">
        <f>Baltimore!$C$13*10^3</f>
        <v>394820</v>
      </c>
      <c r="K76" s="68">
        <f>Albuquerque!$C$13*10^3</f>
        <v>254690</v>
      </c>
      <c r="L76" s="68">
        <f>Seattle!$C$13*10^3</f>
        <v>314770</v>
      </c>
      <c r="M76" s="68">
        <f>Chicago!$C$13*10^3</f>
        <v>552910</v>
      </c>
      <c r="N76" s="68">
        <f>Boulder!$C$13*10^3</f>
        <v>388460</v>
      </c>
      <c r="O76" s="68">
        <f>Minneapolis!$C$13*10^3</f>
        <v>736570</v>
      </c>
      <c r="P76" s="68">
        <f>Helena!$C$13*10^3</f>
        <v>575270</v>
      </c>
      <c r="Q76" s="68">
        <f>Duluth!$C$13*10^3</f>
        <v>924830</v>
      </c>
      <c r="R76" s="68">
        <f>Fairbanks!$C$13*10^3</f>
        <v>1519640</v>
      </c>
    </row>
    <row r="77" spans="1:18">
      <c r="A77" s="38"/>
      <c r="B77" s="39" t="s">
        <v>73</v>
      </c>
      <c r="C77" s="68">
        <f>Miami!$C$14*10^3</f>
        <v>0</v>
      </c>
      <c r="D77" s="68">
        <f>Houston!$C$14*10^3</f>
        <v>0</v>
      </c>
      <c r="E77" s="68">
        <f>Phoenix!$C$14*10^3</f>
        <v>0</v>
      </c>
      <c r="F77" s="68">
        <f>Atlanta!$C$14*10^3</f>
        <v>0</v>
      </c>
      <c r="G77" s="68">
        <f>LosAngeles!$C$14*10^3</f>
        <v>0</v>
      </c>
      <c r="H77" s="68">
        <f>LasVegas!$C$14*10^3</f>
        <v>0</v>
      </c>
      <c r="I77" s="68">
        <f>SanFrancisco!$C$14*10^3</f>
        <v>0</v>
      </c>
      <c r="J77" s="68">
        <f>Baltimore!$C$14*10^3</f>
        <v>0</v>
      </c>
      <c r="K77" s="68">
        <f>Albuquerque!$C$14*10^3</f>
        <v>0</v>
      </c>
      <c r="L77" s="68">
        <f>Seattle!$C$14*10^3</f>
        <v>0</v>
      </c>
      <c r="M77" s="68">
        <f>Chicago!$C$14*10^3</f>
        <v>0</v>
      </c>
      <c r="N77" s="68">
        <f>Boulder!$C$14*10^3</f>
        <v>0</v>
      </c>
      <c r="O77" s="68">
        <f>Minneapolis!$C$14*10^3</f>
        <v>0</v>
      </c>
      <c r="P77" s="68">
        <f>Helena!$C$14*10^3</f>
        <v>0</v>
      </c>
      <c r="Q77" s="68">
        <f>Duluth!$C$14*10^3</f>
        <v>0</v>
      </c>
      <c r="R77" s="68">
        <f>Fairbanks!$C$14*10^3</f>
        <v>0</v>
      </c>
    </row>
    <row r="78" spans="1:18">
      <c r="A78" s="38"/>
      <c r="B78" s="39" t="s">
        <v>81</v>
      </c>
      <c r="C78" s="68">
        <f>Miami!$C$15*10^3</f>
        <v>0</v>
      </c>
      <c r="D78" s="68">
        <f>Houston!$C$15*10^3</f>
        <v>0</v>
      </c>
      <c r="E78" s="68">
        <f>Phoenix!$C$15*10^3</f>
        <v>0</v>
      </c>
      <c r="F78" s="68">
        <f>Atlanta!$C$15*10^3</f>
        <v>0</v>
      </c>
      <c r="G78" s="68">
        <f>LosAngeles!$C$15*10^3</f>
        <v>0</v>
      </c>
      <c r="H78" s="68">
        <f>LasVegas!$C$15*10^3</f>
        <v>0</v>
      </c>
      <c r="I78" s="68">
        <f>SanFrancisco!$C$15*10^3</f>
        <v>0</v>
      </c>
      <c r="J78" s="68">
        <f>Baltimore!$C$15*10^3</f>
        <v>0</v>
      </c>
      <c r="K78" s="68">
        <f>Albuquerque!$C$15*10^3</f>
        <v>0</v>
      </c>
      <c r="L78" s="68">
        <f>Seattle!$C$15*10^3</f>
        <v>0</v>
      </c>
      <c r="M78" s="68">
        <f>Chicago!$C$15*10^3</f>
        <v>0</v>
      </c>
      <c r="N78" s="68">
        <f>Boulder!$C$15*10^3</f>
        <v>0</v>
      </c>
      <c r="O78" s="68">
        <f>Minneapolis!$C$15*10^3</f>
        <v>0</v>
      </c>
      <c r="P78" s="68">
        <f>Helena!$C$15*10^3</f>
        <v>0</v>
      </c>
      <c r="Q78" s="68">
        <f>Duluth!$C$15*10^3</f>
        <v>0</v>
      </c>
      <c r="R78" s="68">
        <f>Fairbanks!$C$15*10^3</f>
        <v>0</v>
      </c>
    </row>
    <row r="79" spans="1:18">
      <c r="A79" s="38"/>
      <c r="B79" s="39" t="s">
        <v>82</v>
      </c>
      <c r="C79" s="68">
        <f>Miami!$C$16*10^3</f>
        <v>0</v>
      </c>
      <c r="D79" s="68">
        <f>Houston!$C$16*10^3</f>
        <v>0</v>
      </c>
      <c r="E79" s="68">
        <f>Phoenix!$C$16*10^3</f>
        <v>0</v>
      </c>
      <c r="F79" s="68">
        <f>Atlanta!$C$16*10^3</f>
        <v>0</v>
      </c>
      <c r="G79" s="68">
        <f>LosAngeles!$C$16*10^3</f>
        <v>0</v>
      </c>
      <c r="H79" s="68">
        <f>LasVegas!$C$16*10^3</f>
        <v>0</v>
      </c>
      <c r="I79" s="68">
        <f>SanFrancisco!$C$16*10^3</f>
        <v>0</v>
      </c>
      <c r="J79" s="68">
        <f>Baltimore!$C$16*10^3</f>
        <v>0</v>
      </c>
      <c r="K79" s="68">
        <f>Albuquerque!$C$16*10^3</f>
        <v>0</v>
      </c>
      <c r="L79" s="68">
        <f>Seattle!$C$16*10^3</f>
        <v>0</v>
      </c>
      <c r="M79" s="68">
        <f>Chicago!$C$16*10^3</f>
        <v>0</v>
      </c>
      <c r="N79" s="68">
        <f>Boulder!$C$16*10^3</f>
        <v>0</v>
      </c>
      <c r="O79" s="68">
        <f>Minneapolis!$C$16*10^3</f>
        <v>0</v>
      </c>
      <c r="P79" s="68">
        <f>Helena!$C$16*10^3</f>
        <v>0</v>
      </c>
      <c r="Q79" s="68">
        <f>Duluth!$C$16*10^3</f>
        <v>0</v>
      </c>
      <c r="R79" s="68">
        <f>Fairbanks!$C$16*10^3</f>
        <v>0</v>
      </c>
    </row>
    <row r="80" spans="1:18">
      <c r="A80" s="38"/>
      <c r="B80" s="39" t="s">
        <v>83</v>
      </c>
      <c r="C80" s="68">
        <f>Miami!$C$17*10^3</f>
        <v>563910</v>
      </c>
      <c r="D80" s="68">
        <f>Houston!$C$17*10^3</f>
        <v>563910</v>
      </c>
      <c r="E80" s="68">
        <f>Phoenix!$C$17*10^3</f>
        <v>563910</v>
      </c>
      <c r="F80" s="68">
        <f>Atlanta!$C$17*10^3</f>
        <v>563910</v>
      </c>
      <c r="G80" s="68">
        <f>LosAngeles!$C$17*10^3</f>
        <v>563910</v>
      </c>
      <c r="H80" s="68">
        <f>LasVegas!$C$17*10^3</f>
        <v>563910</v>
      </c>
      <c r="I80" s="68">
        <f>SanFrancisco!$C$17*10^3</f>
        <v>563910</v>
      </c>
      <c r="J80" s="68">
        <f>Baltimore!$C$17*10^3</f>
        <v>563910</v>
      </c>
      <c r="K80" s="68">
        <f>Albuquerque!$C$17*10^3</f>
        <v>563910</v>
      </c>
      <c r="L80" s="68">
        <f>Seattle!$C$17*10^3</f>
        <v>563910</v>
      </c>
      <c r="M80" s="68">
        <f>Chicago!$C$17*10^3</f>
        <v>563910</v>
      </c>
      <c r="N80" s="68">
        <f>Boulder!$C$17*10^3</f>
        <v>563910</v>
      </c>
      <c r="O80" s="68">
        <f>Minneapolis!$C$17*10^3</f>
        <v>563910</v>
      </c>
      <c r="P80" s="68">
        <f>Helena!$C$17*10^3</f>
        <v>563910</v>
      </c>
      <c r="Q80" s="68">
        <f>Duluth!$C$17*10^3</f>
        <v>563910</v>
      </c>
      <c r="R80" s="68">
        <f>Fairbanks!$C$17*10^3</f>
        <v>563910</v>
      </c>
    </row>
    <row r="81" spans="1:18">
      <c r="A81" s="38"/>
      <c r="B81" s="39" t="s">
        <v>84</v>
      </c>
      <c r="C81" s="68">
        <f>Miami!$C$18*10^3</f>
        <v>0</v>
      </c>
      <c r="D81" s="68">
        <f>Houston!$C$18*10^3</f>
        <v>0</v>
      </c>
      <c r="E81" s="68">
        <f>Phoenix!$C$18*10^3</f>
        <v>0</v>
      </c>
      <c r="F81" s="68">
        <f>Atlanta!$C$18*10^3</f>
        <v>0</v>
      </c>
      <c r="G81" s="68">
        <f>LosAngeles!$C$18*10^3</f>
        <v>0</v>
      </c>
      <c r="H81" s="68">
        <f>LasVegas!$C$18*10^3</f>
        <v>0</v>
      </c>
      <c r="I81" s="68">
        <f>SanFrancisco!$C$18*10^3</f>
        <v>0</v>
      </c>
      <c r="J81" s="68">
        <f>Baltimore!$C$18*10^3</f>
        <v>0</v>
      </c>
      <c r="K81" s="68">
        <f>Albuquerque!$C$18*10^3</f>
        <v>0</v>
      </c>
      <c r="L81" s="68">
        <f>Seattle!$C$18*10^3</f>
        <v>0</v>
      </c>
      <c r="M81" s="68">
        <f>Chicago!$C$18*10^3</f>
        <v>0</v>
      </c>
      <c r="N81" s="68">
        <f>Boulder!$C$18*10^3</f>
        <v>0</v>
      </c>
      <c r="O81" s="68">
        <f>Minneapolis!$C$18*10^3</f>
        <v>0</v>
      </c>
      <c r="P81" s="68">
        <f>Helena!$C$18*10^3</f>
        <v>0</v>
      </c>
      <c r="Q81" s="68">
        <f>Duluth!$C$18*10^3</f>
        <v>0</v>
      </c>
      <c r="R81" s="68">
        <f>Fairbanks!$C$18*10^3</f>
        <v>0</v>
      </c>
    </row>
    <row r="82" spans="1:18">
      <c r="A82" s="38"/>
      <c r="B82" s="39" t="s">
        <v>85</v>
      </c>
      <c r="C82" s="68">
        <f>Miami!$C$19*10^3</f>
        <v>0</v>
      </c>
      <c r="D82" s="68">
        <f>Houston!$C$19*10^3</f>
        <v>0</v>
      </c>
      <c r="E82" s="68">
        <f>Phoenix!$C$19*10^3</f>
        <v>0</v>
      </c>
      <c r="F82" s="68">
        <f>Atlanta!$C$19*10^3</f>
        <v>0</v>
      </c>
      <c r="G82" s="68">
        <f>LosAngeles!$C$19*10^3</f>
        <v>0</v>
      </c>
      <c r="H82" s="68">
        <f>LasVegas!$C$19*10^3</f>
        <v>0</v>
      </c>
      <c r="I82" s="68">
        <f>SanFrancisco!$C$19*10^3</f>
        <v>0</v>
      </c>
      <c r="J82" s="68">
        <f>Baltimore!$C$19*10^3</f>
        <v>0</v>
      </c>
      <c r="K82" s="68">
        <f>Albuquerque!$C$19*10^3</f>
        <v>0</v>
      </c>
      <c r="L82" s="68">
        <f>Seattle!$C$19*10^3</f>
        <v>0</v>
      </c>
      <c r="M82" s="68">
        <f>Chicago!$C$19*10^3</f>
        <v>0</v>
      </c>
      <c r="N82" s="68">
        <f>Boulder!$C$19*10^3</f>
        <v>0</v>
      </c>
      <c r="O82" s="68">
        <f>Minneapolis!$C$19*10^3</f>
        <v>0</v>
      </c>
      <c r="P82" s="68">
        <f>Helena!$C$19*10^3</f>
        <v>0</v>
      </c>
      <c r="Q82" s="68">
        <f>Duluth!$C$19*10^3</f>
        <v>0</v>
      </c>
      <c r="R82" s="68">
        <f>Fairbanks!$C$19*10^3</f>
        <v>0</v>
      </c>
    </row>
    <row r="83" spans="1:18">
      <c r="A83" s="38"/>
      <c r="B83" s="39" t="s">
        <v>86</v>
      </c>
      <c r="C83" s="68">
        <f>Miami!$C$20*10^3</f>
        <v>0</v>
      </c>
      <c r="D83" s="68">
        <f>Houston!$C$20*10^3</f>
        <v>0</v>
      </c>
      <c r="E83" s="68">
        <f>Phoenix!$C$20*10^3</f>
        <v>0</v>
      </c>
      <c r="F83" s="68">
        <f>Atlanta!$C$20*10^3</f>
        <v>0</v>
      </c>
      <c r="G83" s="68">
        <f>LosAngeles!$C$20*10^3</f>
        <v>0</v>
      </c>
      <c r="H83" s="68">
        <f>LasVegas!$C$20*10^3</f>
        <v>0</v>
      </c>
      <c r="I83" s="68">
        <f>SanFrancisco!$C$20*10^3</f>
        <v>0</v>
      </c>
      <c r="J83" s="68">
        <f>Baltimore!$C$20*10^3</f>
        <v>0</v>
      </c>
      <c r="K83" s="68">
        <f>Albuquerque!$C$20*10^3</f>
        <v>0</v>
      </c>
      <c r="L83" s="68">
        <f>Seattle!$C$20*10^3</f>
        <v>0</v>
      </c>
      <c r="M83" s="68">
        <f>Chicago!$C$20*10^3</f>
        <v>0</v>
      </c>
      <c r="N83" s="68">
        <f>Boulder!$C$20*10^3</f>
        <v>0</v>
      </c>
      <c r="O83" s="68">
        <f>Minneapolis!$C$20*10^3</f>
        <v>0</v>
      </c>
      <c r="P83" s="68">
        <f>Helena!$C$20*10^3</f>
        <v>0</v>
      </c>
      <c r="Q83" s="68">
        <f>Duluth!$C$20*10^3</f>
        <v>0</v>
      </c>
      <c r="R83" s="68">
        <f>Fairbanks!$C$20*10^3</f>
        <v>0</v>
      </c>
    </row>
    <row r="84" spans="1:18">
      <c r="A84" s="38"/>
      <c r="B84" s="39" t="s">
        <v>87</v>
      </c>
      <c r="C84" s="68">
        <f>Miami!$C$21*10^3</f>
        <v>0</v>
      </c>
      <c r="D84" s="68">
        <f>Houston!$C$21*10^3</f>
        <v>0</v>
      </c>
      <c r="E84" s="68">
        <f>Phoenix!$C$21*10^3</f>
        <v>0</v>
      </c>
      <c r="F84" s="68">
        <f>Atlanta!$C$21*10^3</f>
        <v>0</v>
      </c>
      <c r="G84" s="68">
        <f>LosAngeles!$C$21*10^3</f>
        <v>0</v>
      </c>
      <c r="H84" s="68">
        <f>LasVegas!$C$21*10^3</f>
        <v>0</v>
      </c>
      <c r="I84" s="68">
        <f>SanFrancisco!$C$21*10^3</f>
        <v>0</v>
      </c>
      <c r="J84" s="68">
        <f>Baltimore!$C$21*10^3</f>
        <v>0</v>
      </c>
      <c r="K84" s="68">
        <f>Albuquerque!$C$21*10^3</f>
        <v>0</v>
      </c>
      <c r="L84" s="68">
        <f>Seattle!$C$21*10^3</f>
        <v>0</v>
      </c>
      <c r="M84" s="68">
        <f>Chicago!$C$21*10^3</f>
        <v>0</v>
      </c>
      <c r="N84" s="68">
        <f>Boulder!$C$21*10^3</f>
        <v>0</v>
      </c>
      <c r="O84" s="68">
        <f>Minneapolis!$C$21*10^3</f>
        <v>0</v>
      </c>
      <c r="P84" s="68">
        <f>Helena!$C$21*10^3</f>
        <v>0</v>
      </c>
      <c r="Q84" s="68">
        <f>Duluth!$C$21*10^3</f>
        <v>0</v>
      </c>
      <c r="R84" s="68">
        <f>Fairbanks!$C$21*10^3</f>
        <v>0</v>
      </c>
    </row>
    <row r="85" spans="1:18">
      <c r="A85" s="38"/>
      <c r="B85" s="39" t="s">
        <v>88</v>
      </c>
      <c r="C85" s="68">
        <f>Miami!$C$22*10^3</f>
        <v>0</v>
      </c>
      <c r="D85" s="68">
        <f>Houston!$C$22*10^3</f>
        <v>0</v>
      </c>
      <c r="E85" s="68">
        <f>Phoenix!$C$22*10^3</f>
        <v>0</v>
      </c>
      <c r="F85" s="68">
        <f>Atlanta!$C$22*10^3</f>
        <v>0</v>
      </c>
      <c r="G85" s="68">
        <f>LosAngeles!$C$22*10^3</f>
        <v>0</v>
      </c>
      <c r="H85" s="68">
        <f>LasVegas!$C$22*10^3</f>
        <v>0</v>
      </c>
      <c r="I85" s="68">
        <f>SanFrancisco!$C$22*10^3</f>
        <v>0</v>
      </c>
      <c r="J85" s="68">
        <f>Baltimore!$C$22*10^3</f>
        <v>0</v>
      </c>
      <c r="K85" s="68">
        <f>Albuquerque!$C$22*10^3</f>
        <v>0</v>
      </c>
      <c r="L85" s="68">
        <f>Seattle!$C$22*10^3</f>
        <v>0</v>
      </c>
      <c r="M85" s="68">
        <f>Chicago!$C$22*10^3</f>
        <v>0</v>
      </c>
      <c r="N85" s="68">
        <f>Boulder!$C$22*10^3</f>
        <v>0</v>
      </c>
      <c r="O85" s="68">
        <f>Minneapolis!$C$22*10^3</f>
        <v>0</v>
      </c>
      <c r="P85" s="68">
        <f>Helena!$C$22*10^3</f>
        <v>0</v>
      </c>
      <c r="Q85" s="68">
        <f>Duluth!$C$22*10^3</f>
        <v>0</v>
      </c>
      <c r="R85" s="68">
        <f>Fairbanks!$C$22*10^3</f>
        <v>0</v>
      </c>
    </row>
    <row r="86" spans="1:18">
      <c r="A86" s="38"/>
      <c r="B86" s="39" t="s">
        <v>67</v>
      </c>
      <c r="C86" s="68">
        <f>Miami!$C$23*10^3</f>
        <v>0</v>
      </c>
      <c r="D86" s="68">
        <f>Houston!$C$23*10^3</f>
        <v>0</v>
      </c>
      <c r="E86" s="68">
        <f>Phoenix!$C$23*10^3</f>
        <v>0</v>
      </c>
      <c r="F86" s="68">
        <f>Atlanta!$C$23*10^3</f>
        <v>0</v>
      </c>
      <c r="G86" s="68">
        <f>LosAngeles!$C$23*10^3</f>
        <v>0</v>
      </c>
      <c r="H86" s="68">
        <f>LasVegas!$C$23*10^3</f>
        <v>0</v>
      </c>
      <c r="I86" s="68">
        <f>SanFrancisco!$C$23*10^3</f>
        <v>0</v>
      </c>
      <c r="J86" s="68">
        <f>Baltimore!$C$23*10^3</f>
        <v>0</v>
      </c>
      <c r="K86" s="68">
        <f>Albuquerque!$C$23*10^3</f>
        <v>0</v>
      </c>
      <c r="L86" s="68">
        <f>Seattle!$C$23*10^3</f>
        <v>0</v>
      </c>
      <c r="M86" s="68">
        <f>Chicago!$C$23*10^3</f>
        <v>0</v>
      </c>
      <c r="N86" s="68">
        <f>Boulder!$C$23*10^3</f>
        <v>0</v>
      </c>
      <c r="O86" s="68">
        <f>Minneapolis!$C$23*10^3</f>
        <v>0</v>
      </c>
      <c r="P86" s="68">
        <f>Helena!$C$23*10^3</f>
        <v>0</v>
      </c>
      <c r="Q86" s="68">
        <f>Duluth!$C$23*10^3</f>
        <v>0</v>
      </c>
      <c r="R86" s="68">
        <f>Fairbanks!$C$23*10^3</f>
        <v>0</v>
      </c>
    </row>
    <row r="87" spans="1:18">
      <c r="A87" s="38"/>
      <c r="B87" s="39" t="s">
        <v>89</v>
      </c>
      <c r="C87" s="68">
        <f>Miami!$C$24*10^3</f>
        <v>42620</v>
      </c>
      <c r="D87" s="68">
        <f>Houston!$C$24*10^3</f>
        <v>51960</v>
      </c>
      <c r="E87" s="68">
        <f>Phoenix!$C$24*10^3</f>
        <v>46590</v>
      </c>
      <c r="F87" s="68">
        <f>Atlanta!$C$24*10^3</f>
        <v>60970</v>
      </c>
      <c r="G87" s="68">
        <f>LosAngeles!$C$24*10^3</f>
        <v>59220</v>
      </c>
      <c r="H87" s="68">
        <f>LasVegas!$C$24*10^3</f>
        <v>53060</v>
      </c>
      <c r="I87" s="68">
        <f>SanFrancisco!$C$24*10^3</f>
        <v>66930</v>
      </c>
      <c r="J87" s="68">
        <f>Baltimore!$C$24*10^3</f>
        <v>68050</v>
      </c>
      <c r="K87" s="68">
        <f>Albuquerque!$C$24*10^3</f>
        <v>66700</v>
      </c>
      <c r="L87" s="68">
        <f>Seattle!$C$24*10^3</f>
        <v>71730</v>
      </c>
      <c r="M87" s="68">
        <f>Chicago!$C$24*10^3</f>
        <v>74260</v>
      </c>
      <c r="N87" s="68">
        <f>Boulder!$C$24*10^3</f>
        <v>73940</v>
      </c>
      <c r="O87" s="68">
        <f>Minneapolis!$C$24*10^3</f>
        <v>79630</v>
      </c>
      <c r="P87" s="68">
        <f>Helena!$C$24*10^3</f>
        <v>80600</v>
      </c>
      <c r="Q87" s="68">
        <f>Duluth!$C$24*10^3</f>
        <v>88480</v>
      </c>
      <c r="R87" s="68">
        <f>Fairbanks!$C$24*10^3</f>
        <v>99200</v>
      </c>
    </row>
    <row r="88" spans="1:18">
      <c r="A88" s="38"/>
      <c r="B88" s="39" t="s">
        <v>90</v>
      </c>
      <c r="C88" s="68">
        <f>Miami!$C$25*10^3</f>
        <v>0</v>
      </c>
      <c r="D88" s="68">
        <f>Houston!$C$25*10^3</f>
        <v>0</v>
      </c>
      <c r="E88" s="68">
        <f>Phoenix!$C$25*10^3</f>
        <v>0</v>
      </c>
      <c r="F88" s="68">
        <f>Atlanta!$C$25*10^3</f>
        <v>0</v>
      </c>
      <c r="G88" s="68">
        <f>LosAngeles!$C$25*10^3</f>
        <v>0</v>
      </c>
      <c r="H88" s="68">
        <f>LasVegas!$C$25*10^3</f>
        <v>0</v>
      </c>
      <c r="I88" s="68">
        <f>SanFrancisco!$C$25*10^3</f>
        <v>0</v>
      </c>
      <c r="J88" s="68">
        <f>Baltimore!$C$25*10^3</f>
        <v>0</v>
      </c>
      <c r="K88" s="68">
        <f>Albuquerque!$C$25*10^3</f>
        <v>0</v>
      </c>
      <c r="L88" s="68">
        <f>Seattle!$C$25*10^3</f>
        <v>0</v>
      </c>
      <c r="M88" s="68">
        <f>Chicago!$C$25*10^3</f>
        <v>0</v>
      </c>
      <c r="N88" s="68">
        <f>Boulder!$C$25*10^3</f>
        <v>0</v>
      </c>
      <c r="O88" s="68">
        <f>Minneapolis!$C$25*10^3</f>
        <v>0</v>
      </c>
      <c r="P88" s="68">
        <f>Helena!$C$25*10^3</f>
        <v>0</v>
      </c>
      <c r="Q88" s="68">
        <f>Duluth!$C$25*10^3</f>
        <v>0</v>
      </c>
      <c r="R88" s="68">
        <f>Fairbanks!$C$25*10^3</f>
        <v>0</v>
      </c>
    </row>
    <row r="89" spans="1:18">
      <c r="A89" s="38"/>
      <c r="B89" s="39" t="s">
        <v>91</v>
      </c>
      <c r="C89" s="68">
        <f>Miami!$C$26*10^3</f>
        <v>0</v>
      </c>
      <c r="D89" s="68">
        <f>Houston!$C$26*10^3</f>
        <v>0</v>
      </c>
      <c r="E89" s="68">
        <f>Phoenix!$C$26*10^3</f>
        <v>0</v>
      </c>
      <c r="F89" s="68">
        <f>Atlanta!$C$26*10^3</f>
        <v>0</v>
      </c>
      <c r="G89" s="68">
        <f>LosAngeles!$C$26*10^3</f>
        <v>0</v>
      </c>
      <c r="H89" s="68">
        <f>LasVegas!$C$26*10^3</f>
        <v>0</v>
      </c>
      <c r="I89" s="68">
        <f>SanFrancisco!$C$26*10^3</f>
        <v>0</v>
      </c>
      <c r="J89" s="68">
        <f>Baltimore!$C$26*10^3</f>
        <v>0</v>
      </c>
      <c r="K89" s="68">
        <f>Albuquerque!$C$26*10^3</f>
        <v>0</v>
      </c>
      <c r="L89" s="68">
        <f>Seattle!$C$26*10^3</f>
        <v>0</v>
      </c>
      <c r="M89" s="68">
        <f>Chicago!$C$26*10^3</f>
        <v>0</v>
      </c>
      <c r="N89" s="68">
        <f>Boulder!$C$26*10^3</f>
        <v>0</v>
      </c>
      <c r="O89" s="68">
        <f>Minneapolis!$C$26*10^3</f>
        <v>0</v>
      </c>
      <c r="P89" s="68">
        <f>Helena!$C$26*10^3</f>
        <v>0</v>
      </c>
      <c r="Q89" s="68">
        <f>Duluth!$C$26*10^3</f>
        <v>0</v>
      </c>
      <c r="R89" s="68">
        <f>Fairbanks!$C$26*10^3</f>
        <v>0</v>
      </c>
    </row>
    <row r="90" spans="1:18">
      <c r="A90" s="38"/>
      <c r="B90" s="39" t="s">
        <v>92</v>
      </c>
      <c r="C90" s="68">
        <f>Miami!$C$28*10^3</f>
        <v>610490</v>
      </c>
      <c r="D90" s="68">
        <f>Houston!$C$28*10^3</f>
        <v>716260</v>
      </c>
      <c r="E90" s="68">
        <f>Phoenix!$C$28*10^3</f>
        <v>671970</v>
      </c>
      <c r="F90" s="68">
        <f>Atlanta!$C$28*10^3</f>
        <v>833600</v>
      </c>
      <c r="G90" s="68">
        <f>LosAngeles!$C$28*10^3</f>
        <v>659290</v>
      </c>
      <c r="H90" s="68">
        <f>LasVegas!$C$28*10^3</f>
        <v>735310</v>
      </c>
      <c r="I90" s="68">
        <f>SanFrancisco!$C$28*10^3</f>
        <v>765360</v>
      </c>
      <c r="J90" s="68">
        <f>Baltimore!$C$28*10^3</f>
        <v>1026770</v>
      </c>
      <c r="K90" s="68">
        <f>Albuquerque!$C$28*10^3</f>
        <v>885300</v>
      </c>
      <c r="L90" s="68">
        <f>Seattle!$C$28*10^3</f>
        <v>950410</v>
      </c>
      <c r="M90" s="68">
        <f>Chicago!$C$28*10^3</f>
        <v>1191090</v>
      </c>
      <c r="N90" s="68">
        <f>Boulder!$C$28*10^3</f>
        <v>1026310</v>
      </c>
      <c r="O90" s="68">
        <f>Minneapolis!$C$28*10^3</f>
        <v>1380110</v>
      </c>
      <c r="P90" s="68">
        <f>Helena!$C$28*10^3</f>
        <v>1219790</v>
      </c>
      <c r="Q90" s="68">
        <f>Duluth!$C$28*10^3</f>
        <v>1577220</v>
      </c>
      <c r="R90" s="68">
        <f>Fairbanks!$C$28*10^3</f>
        <v>2182750</v>
      </c>
    </row>
    <row r="91" spans="1:18">
      <c r="A91" s="38"/>
      <c r="B91" s="36" t="s">
        <v>211</v>
      </c>
    </row>
    <row r="92" spans="1:18">
      <c r="A92" s="38"/>
      <c r="B92" s="39" t="s">
        <v>72</v>
      </c>
      <c r="C92" s="68">
        <f>Miami!$E$13*10^3</f>
        <v>0</v>
      </c>
      <c r="D92" s="68">
        <f>Houston!$E$13*10^3</f>
        <v>0</v>
      </c>
      <c r="E92" s="68">
        <f>Phoenix!$E$13*10^3</f>
        <v>0</v>
      </c>
      <c r="F92" s="68">
        <f>Atlanta!$E$13*10^3</f>
        <v>0</v>
      </c>
      <c r="G92" s="68">
        <f>LosAngeles!$E$13*10^3</f>
        <v>0</v>
      </c>
      <c r="H92" s="68">
        <f>LasVegas!$E$13*10^3</f>
        <v>0</v>
      </c>
      <c r="I92" s="68">
        <f>SanFrancisco!$E$13*10^3</f>
        <v>0</v>
      </c>
      <c r="J92" s="68">
        <f>Baltimore!$E$13*10^3</f>
        <v>0</v>
      </c>
      <c r="K92" s="68">
        <f>Albuquerque!$E$13*10^3</f>
        <v>0</v>
      </c>
      <c r="L92" s="68">
        <f>Seattle!$E$13*10^3</f>
        <v>0</v>
      </c>
      <c r="M92" s="68">
        <f>Chicago!$E$13*10^3</f>
        <v>0</v>
      </c>
      <c r="N92" s="68">
        <f>Boulder!$E$13*10^3</f>
        <v>0</v>
      </c>
      <c r="O92" s="68">
        <f>Minneapolis!$E$13*10^3</f>
        <v>0</v>
      </c>
      <c r="P92" s="68">
        <f>Helena!$E$13*10^3</f>
        <v>0</v>
      </c>
      <c r="Q92" s="68">
        <f>Duluth!$E$13*10^3</f>
        <v>0</v>
      </c>
      <c r="R92" s="68">
        <f>Fairbanks!$E$13*10^3</f>
        <v>0</v>
      </c>
    </row>
    <row r="93" spans="1:18">
      <c r="A93" s="38"/>
      <c r="B93" s="39" t="s">
        <v>73</v>
      </c>
      <c r="C93" s="68">
        <f>Miami!$E$14*10^3</f>
        <v>0</v>
      </c>
      <c r="D93" s="68">
        <f>Houston!$E$14*10^3</f>
        <v>0</v>
      </c>
      <c r="E93" s="68">
        <f>Phoenix!$E$14*10^3</f>
        <v>0</v>
      </c>
      <c r="F93" s="68">
        <f>Atlanta!$E$14*10^3</f>
        <v>0</v>
      </c>
      <c r="G93" s="68">
        <f>LosAngeles!$E$14*10^3</f>
        <v>0</v>
      </c>
      <c r="H93" s="68">
        <f>LasVegas!$E$14*10^3</f>
        <v>0</v>
      </c>
      <c r="I93" s="68">
        <f>SanFrancisco!$E$14*10^3</f>
        <v>0</v>
      </c>
      <c r="J93" s="68">
        <f>Baltimore!$E$14*10^3</f>
        <v>0</v>
      </c>
      <c r="K93" s="68">
        <f>Albuquerque!$E$14*10^3</f>
        <v>0</v>
      </c>
      <c r="L93" s="68">
        <f>Seattle!$E$14*10^3</f>
        <v>0</v>
      </c>
      <c r="M93" s="68">
        <f>Chicago!$E$14*10^3</f>
        <v>0</v>
      </c>
      <c r="N93" s="68">
        <f>Boulder!$E$14*10^3</f>
        <v>0</v>
      </c>
      <c r="O93" s="68">
        <f>Minneapolis!$E$14*10^3</f>
        <v>0</v>
      </c>
      <c r="P93" s="68">
        <f>Helena!$E$14*10^3</f>
        <v>0</v>
      </c>
      <c r="Q93" s="68">
        <f>Duluth!$E$14*10^3</f>
        <v>0</v>
      </c>
      <c r="R93" s="68">
        <f>Fairbanks!$E$14*10^3</f>
        <v>0</v>
      </c>
    </row>
    <row r="94" spans="1:18">
      <c r="A94" s="38"/>
      <c r="B94" s="39" t="s">
        <v>81</v>
      </c>
      <c r="C94" s="68">
        <f>Miami!$E$15*10^3</f>
        <v>0</v>
      </c>
      <c r="D94" s="68">
        <f>Houston!$E$15*10^3</f>
        <v>0</v>
      </c>
      <c r="E94" s="68">
        <f>Phoenix!$E$15*10^3</f>
        <v>0</v>
      </c>
      <c r="F94" s="68">
        <f>Atlanta!$E$15*10^3</f>
        <v>0</v>
      </c>
      <c r="G94" s="68">
        <f>LosAngeles!$E$15*10^3</f>
        <v>0</v>
      </c>
      <c r="H94" s="68">
        <f>LasVegas!$E$15*10^3</f>
        <v>0</v>
      </c>
      <c r="I94" s="68">
        <f>SanFrancisco!$E$15*10^3</f>
        <v>0</v>
      </c>
      <c r="J94" s="68">
        <f>Baltimore!$E$15*10^3</f>
        <v>0</v>
      </c>
      <c r="K94" s="68">
        <f>Albuquerque!$E$15*10^3</f>
        <v>0</v>
      </c>
      <c r="L94" s="68">
        <f>Seattle!$E$15*10^3</f>
        <v>0</v>
      </c>
      <c r="M94" s="68">
        <f>Chicago!$E$15*10^3</f>
        <v>0</v>
      </c>
      <c r="N94" s="68">
        <f>Boulder!$E$15*10^3</f>
        <v>0</v>
      </c>
      <c r="O94" s="68">
        <f>Minneapolis!$E$15*10^3</f>
        <v>0</v>
      </c>
      <c r="P94" s="68">
        <f>Helena!$E$15*10^3</f>
        <v>0</v>
      </c>
      <c r="Q94" s="68">
        <f>Duluth!$E$15*10^3</f>
        <v>0</v>
      </c>
      <c r="R94" s="68">
        <f>Fairbanks!$E$15*10^3</f>
        <v>0</v>
      </c>
    </row>
    <row r="95" spans="1:18">
      <c r="A95" s="38"/>
      <c r="B95" s="39" t="s">
        <v>82</v>
      </c>
      <c r="C95" s="68">
        <f>Miami!$E$16*10^3</f>
        <v>0</v>
      </c>
      <c r="D95" s="68">
        <f>Houston!$E$16*10^3</f>
        <v>0</v>
      </c>
      <c r="E95" s="68">
        <f>Phoenix!$E$16*10^3</f>
        <v>0</v>
      </c>
      <c r="F95" s="68">
        <f>Atlanta!$E$16*10^3</f>
        <v>0</v>
      </c>
      <c r="G95" s="68">
        <f>LosAngeles!$E$16*10^3</f>
        <v>0</v>
      </c>
      <c r="H95" s="68">
        <f>LasVegas!$E$16*10^3</f>
        <v>0</v>
      </c>
      <c r="I95" s="68">
        <f>SanFrancisco!$E$16*10^3</f>
        <v>0</v>
      </c>
      <c r="J95" s="68">
        <f>Baltimore!$E$16*10^3</f>
        <v>0</v>
      </c>
      <c r="K95" s="68">
        <f>Albuquerque!$E$16*10^3</f>
        <v>0</v>
      </c>
      <c r="L95" s="68">
        <f>Seattle!$E$16*10^3</f>
        <v>0</v>
      </c>
      <c r="M95" s="68">
        <f>Chicago!$E$16*10^3</f>
        <v>0</v>
      </c>
      <c r="N95" s="68">
        <f>Boulder!$E$16*10^3</f>
        <v>0</v>
      </c>
      <c r="O95" s="68">
        <f>Minneapolis!$E$16*10^3</f>
        <v>0</v>
      </c>
      <c r="P95" s="68">
        <f>Helena!$E$16*10^3</f>
        <v>0</v>
      </c>
      <c r="Q95" s="68">
        <f>Duluth!$E$16*10^3</f>
        <v>0</v>
      </c>
      <c r="R95" s="68">
        <f>Fairbanks!$E$16*10^3</f>
        <v>0</v>
      </c>
    </row>
    <row r="96" spans="1:18">
      <c r="A96" s="38"/>
      <c r="B96" s="39" t="s">
        <v>83</v>
      </c>
      <c r="C96" s="68">
        <f>Miami!$E$17*10^3</f>
        <v>0</v>
      </c>
      <c r="D96" s="68">
        <f>Houston!$E$17*10^3</f>
        <v>0</v>
      </c>
      <c r="E96" s="68">
        <f>Phoenix!$E$17*10^3</f>
        <v>0</v>
      </c>
      <c r="F96" s="68">
        <f>Atlanta!$E$17*10^3</f>
        <v>0</v>
      </c>
      <c r="G96" s="68">
        <f>LosAngeles!$E$17*10^3</f>
        <v>0</v>
      </c>
      <c r="H96" s="68">
        <f>LasVegas!$E$17*10^3</f>
        <v>0</v>
      </c>
      <c r="I96" s="68">
        <f>SanFrancisco!$E$17*10^3</f>
        <v>0</v>
      </c>
      <c r="J96" s="68">
        <f>Baltimore!$E$17*10^3</f>
        <v>0</v>
      </c>
      <c r="K96" s="68">
        <f>Albuquerque!$E$17*10^3</f>
        <v>0</v>
      </c>
      <c r="L96" s="68">
        <f>Seattle!$E$17*10^3</f>
        <v>0</v>
      </c>
      <c r="M96" s="68">
        <f>Chicago!$E$17*10^3</f>
        <v>0</v>
      </c>
      <c r="N96" s="68">
        <f>Boulder!$E$17*10^3</f>
        <v>0</v>
      </c>
      <c r="O96" s="68">
        <f>Minneapolis!$E$17*10^3</f>
        <v>0</v>
      </c>
      <c r="P96" s="68">
        <f>Helena!$E$17*10^3</f>
        <v>0</v>
      </c>
      <c r="Q96" s="68">
        <f>Duluth!$E$17*10^3</f>
        <v>0</v>
      </c>
      <c r="R96" s="68">
        <f>Fairbanks!$E$17*10^3</f>
        <v>0</v>
      </c>
    </row>
    <row r="97" spans="1:18">
      <c r="A97" s="38"/>
      <c r="B97" s="39" t="s">
        <v>84</v>
      </c>
      <c r="C97" s="68">
        <f>Miami!$E$18*10^3</f>
        <v>0</v>
      </c>
      <c r="D97" s="68">
        <f>Houston!$E$18*10^3</f>
        <v>0</v>
      </c>
      <c r="E97" s="68">
        <f>Phoenix!$E$18*10^3</f>
        <v>0</v>
      </c>
      <c r="F97" s="68">
        <f>Atlanta!$E$18*10^3</f>
        <v>0</v>
      </c>
      <c r="G97" s="68">
        <f>LosAngeles!$E$18*10^3</f>
        <v>0</v>
      </c>
      <c r="H97" s="68">
        <f>LasVegas!$E$18*10^3</f>
        <v>0</v>
      </c>
      <c r="I97" s="68">
        <f>SanFrancisco!$E$18*10^3</f>
        <v>0</v>
      </c>
      <c r="J97" s="68">
        <f>Baltimore!$E$18*10^3</f>
        <v>0</v>
      </c>
      <c r="K97" s="68">
        <f>Albuquerque!$E$18*10^3</f>
        <v>0</v>
      </c>
      <c r="L97" s="68">
        <f>Seattle!$E$18*10^3</f>
        <v>0</v>
      </c>
      <c r="M97" s="68">
        <f>Chicago!$E$18*10^3</f>
        <v>0</v>
      </c>
      <c r="N97" s="68">
        <f>Boulder!$E$18*10^3</f>
        <v>0</v>
      </c>
      <c r="O97" s="68">
        <f>Minneapolis!$E$18*10^3</f>
        <v>0</v>
      </c>
      <c r="P97" s="68">
        <f>Helena!$E$18*10^3</f>
        <v>0</v>
      </c>
      <c r="Q97" s="68">
        <f>Duluth!$E$18*10^3</f>
        <v>0</v>
      </c>
      <c r="R97" s="68">
        <f>Fairbanks!$E$18*10^3</f>
        <v>0</v>
      </c>
    </row>
    <row r="98" spans="1:18">
      <c r="A98" s="38"/>
      <c r="B98" s="39" t="s">
        <v>85</v>
      </c>
      <c r="C98" s="68">
        <f>Miami!$E$19*10^3</f>
        <v>0</v>
      </c>
      <c r="D98" s="68">
        <f>Houston!$E$19*10^3</f>
        <v>0</v>
      </c>
      <c r="E98" s="68">
        <f>Phoenix!$E$19*10^3</f>
        <v>0</v>
      </c>
      <c r="F98" s="68">
        <f>Atlanta!$E$19*10^3</f>
        <v>0</v>
      </c>
      <c r="G98" s="68">
        <f>LosAngeles!$E$19*10^3</f>
        <v>0</v>
      </c>
      <c r="H98" s="68">
        <f>LasVegas!$E$19*10^3</f>
        <v>0</v>
      </c>
      <c r="I98" s="68">
        <f>SanFrancisco!$E$19*10^3</f>
        <v>0</v>
      </c>
      <c r="J98" s="68">
        <f>Baltimore!$E$19*10^3</f>
        <v>0</v>
      </c>
      <c r="K98" s="68">
        <f>Albuquerque!$E$19*10^3</f>
        <v>0</v>
      </c>
      <c r="L98" s="68">
        <f>Seattle!$E$19*10^3</f>
        <v>0</v>
      </c>
      <c r="M98" s="68">
        <f>Chicago!$E$19*10^3</f>
        <v>0</v>
      </c>
      <c r="N98" s="68">
        <f>Boulder!$E$19*10^3</f>
        <v>0</v>
      </c>
      <c r="O98" s="68">
        <f>Minneapolis!$E$19*10^3</f>
        <v>0</v>
      </c>
      <c r="P98" s="68">
        <f>Helena!$E$19*10^3</f>
        <v>0</v>
      </c>
      <c r="Q98" s="68">
        <f>Duluth!$E$19*10^3</f>
        <v>0</v>
      </c>
      <c r="R98" s="68">
        <f>Fairbanks!$E$19*10^3</f>
        <v>0</v>
      </c>
    </row>
    <row r="99" spans="1:18">
      <c r="A99" s="38"/>
      <c r="B99" s="39" t="s">
        <v>86</v>
      </c>
      <c r="C99" s="68">
        <f>Miami!$E$20*10^3</f>
        <v>0</v>
      </c>
      <c r="D99" s="68">
        <f>Houston!$E$20*10^3</f>
        <v>0</v>
      </c>
      <c r="E99" s="68">
        <f>Phoenix!$E$20*10^3</f>
        <v>0</v>
      </c>
      <c r="F99" s="68">
        <f>Atlanta!$E$20*10^3</f>
        <v>0</v>
      </c>
      <c r="G99" s="68">
        <f>LosAngeles!$E$20*10^3</f>
        <v>0</v>
      </c>
      <c r="H99" s="68">
        <f>LasVegas!$E$20*10^3</f>
        <v>0</v>
      </c>
      <c r="I99" s="68">
        <f>SanFrancisco!$E$20*10^3</f>
        <v>0</v>
      </c>
      <c r="J99" s="68">
        <f>Baltimore!$E$20*10^3</f>
        <v>0</v>
      </c>
      <c r="K99" s="68">
        <f>Albuquerque!$E$20*10^3</f>
        <v>0</v>
      </c>
      <c r="L99" s="68">
        <f>Seattle!$E$20*10^3</f>
        <v>0</v>
      </c>
      <c r="M99" s="68">
        <f>Chicago!$E$20*10^3</f>
        <v>0</v>
      </c>
      <c r="N99" s="68">
        <f>Boulder!$E$20*10^3</f>
        <v>0</v>
      </c>
      <c r="O99" s="68">
        <f>Minneapolis!$E$20*10^3</f>
        <v>0</v>
      </c>
      <c r="P99" s="68">
        <f>Helena!$E$20*10^3</f>
        <v>0</v>
      </c>
      <c r="Q99" s="68">
        <f>Duluth!$E$20*10^3</f>
        <v>0</v>
      </c>
      <c r="R99" s="68">
        <f>Fairbanks!$E$20*10^3</f>
        <v>0</v>
      </c>
    </row>
    <row r="100" spans="1:18">
      <c r="A100" s="38"/>
      <c r="B100" s="39" t="s">
        <v>87</v>
      </c>
      <c r="C100" s="68">
        <f>Miami!$E$21*10^3</f>
        <v>0</v>
      </c>
      <c r="D100" s="68">
        <f>Houston!$E$21*10^3</f>
        <v>0</v>
      </c>
      <c r="E100" s="68">
        <f>Phoenix!$E$21*10^3</f>
        <v>0</v>
      </c>
      <c r="F100" s="68">
        <f>Atlanta!$E$21*10^3</f>
        <v>0</v>
      </c>
      <c r="G100" s="68">
        <f>LosAngeles!$E$21*10^3</f>
        <v>0</v>
      </c>
      <c r="H100" s="68">
        <f>LasVegas!$E$21*10^3</f>
        <v>0</v>
      </c>
      <c r="I100" s="68">
        <f>SanFrancisco!$E$21*10^3</f>
        <v>0</v>
      </c>
      <c r="J100" s="68">
        <f>Baltimore!$E$21*10^3</f>
        <v>0</v>
      </c>
      <c r="K100" s="68">
        <f>Albuquerque!$E$21*10^3</f>
        <v>0</v>
      </c>
      <c r="L100" s="68">
        <f>Seattle!$E$21*10^3</f>
        <v>0</v>
      </c>
      <c r="M100" s="68">
        <f>Chicago!$E$21*10^3</f>
        <v>0</v>
      </c>
      <c r="N100" s="68">
        <f>Boulder!$E$21*10^3</f>
        <v>0</v>
      </c>
      <c r="O100" s="68">
        <f>Minneapolis!$E$21*10^3</f>
        <v>0</v>
      </c>
      <c r="P100" s="68">
        <f>Helena!$E$21*10^3</f>
        <v>0</v>
      </c>
      <c r="Q100" s="68">
        <f>Duluth!$E$21*10^3</f>
        <v>0</v>
      </c>
      <c r="R100" s="68">
        <f>Fairbanks!$E$21*10^3</f>
        <v>0</v>
      </c>
    </row>
    <row r="101" spans="1:18">
      <c r="A101" s="38"/>
      <c r="B101" s="39" t="s">
        <v>88</v>
      </c>
      <c r="C101" s="68">
        <f>Miami!$E$22*10^3</f>
        <v>0</v>
      </c>
      <c r="D101" s="68">
        <f>Houston!$E$22*10^3</f>
        <v>0</v>
      </c>
      <c r="E101" s="68">
        <f>Phoenix!$E$22*10^3</f>
        <v>0</v>
      </c>
      <c r="F101" s="68">
        <f>Atlanta!$E$22*10^3</f>
        <v>0</v>
      </c>
      <c r="G101" s="68">
        <f>LosAngeles!$E$22*10^3</f>
        <v>0</v>
      </c>
      <c r="H101" s="68">
        <f>LasVegas!$E$22*10^3</f>
        <v>0</v>
      </c>
      <c r="I101" s="68">
        <f>SanFrancisco!$E$22*10^3</f>
        <v>0</v>
      </c>
      <c r="J101" s="68">
        <f>Baltimore!$E$22*10^3</f>
        <v>0</v>
      </c>
      <c r="K101" s="68">
        <f>Albuquerque!$E$22*10^3</f>
        <v>0</v>
      </c>
      <c r="L101" s="68">
        <f>Seattle!$E$22*10^3</f>
        <v>0</v>
      </c>
      <c r="M101" s="68">
        <f>Chicago!$E$22*10^3</f>
        <v>0</v>
      </c>
      <c r="N101" s="68">
        <f>Boulder!$E$22*10^3</f>
        <v>0</v>
      </c>
      <c r="O101" s="68">
        <f>Minneapolis!$E$22*10^3</f>
        <v>0</v>
      </c>
      <c r="P101" s="68">
        <f>Helena!$E$22*10^3</f>
        <v>0</v>
      </c>
      <c r="Q101" s="68">
        <f>Duluth!$E$22*10^3</f>
        <v>0</v>
      </c>
      <c r="R101" s="68">
        <f>Fairbanks!$E$22*10^3</f>
        <v>0</v>
      </c>
    </row>
    <row r="102" spans="1:18">
      <c r="A102" s="38"/>
      <c r="B102" s="39" t="s">
        <v>67</v>
      </c>
      <c r="C102" s="68">
        <f>Miami!$E$23*10^3</f>
        <v>0</v>
      </c>
      <c r="D102" s="68">
        <f>Houston!$E$23*10^3</f>
        <v>0</v>
      </c>
      <c r="E102" s="68">
        <f>Phoenix!$E$23*10^3</f>
        <v>0</v>
      </c>
      <c r="F102" s="68">
        <f>Atlanta!$E$23*10^3</f>
        <v>0</v>
      </c>
      <c r="G102" s="68">
        <f>LosAngeles!$E$23*10^3</f>
        <v>0</v>
      </c>
      <c r="H102" s="68">
        <f>LasVegas!$E$23*10^3</f>
        <v>0</v>
      </c>
      <c r="I102" s="68">
        <f>SanFrancisco!$E$23*10^3</f>
        <v>0</v>
      </c>
      <c r="J102" s="68">
        <f>Baltimore!$E$23*10^3</f>
        <v>0</v>
      </c>
      <c r="K102" s="68">
        <f>Albuquerque!$E$23*10^3</f>
        <v>0</v>
      </c>
      <c r="L102" s="68">
        <f>Seattle!$E$23*10^3</f>
        <v>0</v>
      </c>
      <c r="M102" s="68">
        <f>Chicago!$E$23*10^3</f>
        <v>0</v>
      </c>
      <c r="N102" s="68">
        <f>Boulder!$E$23*10^3</f>
        <v>0</v>
      </c>
      <c r="O102" s="68">
        <f>Minneapolis!$E$23*10^3</f>
        <v>0</v>
      </c>
      <c r="P102" s="68">
        <f>Helena!$E$23*10^3</f>
        <v>0</v>
      </c>
      <c r="Q102" s="68">
        <f>Duluth!$E$23*10^3</f>
        <v>0</v>
      </c>
      <c r="R102" s="68">
        <f>Fairbanks!$E$23*10^3</f>
        <v>0</v>
      </c>
    </row>
    <row r="103" spans="1:18">
      <c r="A103" s="38"/>
      <c r="B103" s="39" t="s">
        <v>89</v>
      </c>
      <c r="C103" s="68">
        <f>Miami!$E$24*10^3</f>
        <v>0</v>
      </c>
      <c r="D103" s="68">
        <f>Houston!$E$24*10^3</f>
        <v>0</v>
      </c>
      <c r="E103" s="68">
        <f>Phoenix!$E$24*10^3</f>
        <v>0</v>
      </c>
      <c r="F103" s="68">
        <f>Atlanta!$E$24*10^3</f>
        <v>0</v>
      </c>
      <c r="G103" s="68">
        <f>LosAngeles!$E$24*10^3</f>
        <v>0</v>
      </c>
      <c r="H103" s="68">
        <f>LasVegas!$E$24*10^3</f>
        <v>0</v>
      </c>
      <c r="I103" s="68">
        <f>SanFrancisco!$E$24*10^3</f>
        <v>0</v>
      </c>
      <c r="J103" s="68">
        <f>Baltimore!$E$24*10^3</f>
        <v>0</v>
      </c>
      <c r="K103" s="68">
        <f>Albuquerque!$E$24*10^3</f>
        <v>0</v>
      </c>
      <c r="L103" s="68">
        <f>Seattle!$E$24*10^3</f>
        <v>0</v>
      </c>
      <c r="M103" s="68">
        <f>Chicago!$E$24*10^3</f>
        <v>0</v>
      </c>
      <c r="N103" s="68">
        <f>Boulder!$E$24*10^3</f>
        <v>0</v>
      </c>
      <c r="O103" s="68">
        <f>Minneapolis!$E$24*10^3</f>
        <v>0</v>
      </c>
      <c r="P103" s="68">
        <f>Helena!$E$24*10^3</f>
        <v>0</v>
      </c>
      <c r="Q103" s="68">
        <f>Duluth!$E$24*10^3</f>
        <v>0</v>
      </c>
      <c r="R103" s="68">
        <f>Fairbanks!$E$24*10^3</f>
        <v>0</v>
      </c>
    </row>
    <row r="104" spans="1:18">
      <c r="A104" s="38"/>
      <c r="B104" s="39" t="s">
        <v>90</v>
      </c>
      <c r="C104" s="68">
        <f>Miami!$E$25*10^3</f>
        <v>0</v>
      </c>
      <c r="D104" s="68">
        <f>Houston!$E$25*10^3</f>
        <v>0</v>
      </c>
      <c r="E104" s="68">
        <f>Phoenix!$E$25*10^3</f>
        <v>0</v>
      </c>
      <c r="F104" s="68">
        <f>Atlanta!$E$25*10^3</f>
        <v>0</v>
      </c>
      <c r="G104" s="68">
        <f>LosAngeles!$E$25*10^3</f>
        <v>0</v>
      </c>
      <c r="H104" s="68">
        <f>LasVegas!$E$25*10^3</f>
        <v>0</v>
      </c>
      <c r="I104" s="68">
        <f>SanFrancisco!$E$25*10^3</f>
        <v>0</v>
      </c>
      <c r="J104" s="68">
        <f>Baltimore!$E$25*10^3</f>
        <v>0</v>
      </c>
      <c r="K104" s="68">
        <f>Albuquerque!$E$25*10^3</f>
        <v>0</v>
      </c>
      <c r="L104" s="68">
        <f>Seattle!$E$25*10^3</f>
        <v>0</v>
      </c>
      <c r="M104" s="68">
        <f>Chicago!$E$25*10^3</f>
        <v>0</v>
      </c>
      <c r="N104" s="68">
        <f>Boulder!$E$25*10^3</f>
        <v>0</v>
      </c>
      <c r="O104" s="68">
        <f>Minneapolis!$E$25*10^3</f>
        <v>0</v>
      </c>
      <c r="P104" s="68">
        <f>Helena!$E$25*10^3</f>
        <v>0</v>
      </c>
      <c r="Q104" s="68">
        <f>Duluth!$E$25*10^3</f>
        <v>0</v>
      </c>
      <c r="R104" s="68">
        <f>Fairbanks!$E$25*10^3</f>
        <v>0</v>
      </c>
    </row>
    <row r="105" spans="1:18">
      <c r="A105" s="38"/>
      <c r="B105" s="39" t="s">
        <v>91</v>
      </c>
      <c r="C105" s="68">
        <f>Miami!$E$26*10^3</f>
        <v>0</v>
      </c>
      <c r="D105" s="68">
        <f>Houston!$E$26*10^3</f>
        <v>0</v>
      </c>
      <c r="E105" s="68">
        <f>Phoenix!$E$26*10^3</f>
        <v>0</v>
      </c>
      <c r="F105" s="68">
        <f>Atlanta!$E$26*10^3</f>
        <v>0</v>
      </c>
      <c r="G105" s="68">
        <f>LosAngeles!$E$26*10^3</f>
        <v>0</v>
      </c>
      <c r="H105" s="68">
        <f>LasVegas!$E$26*10^3</f>
        <v>0</v>
      </c>
      <c r="I105" s="68">
        <f>SanFrancisco!$E$26*10^3</f>
        <v>0</v>
      </c>
      <c r="J105" s="68">
        <f>Baltimore!$E$26*10^3</f>
        <v>0</v>
      </c>
      <c r="K105" s="68">
        <f>Albuquerque!$E$26*10^3</f>
        <v>0</v>
      </c>
      <c r="L105" s="68">
        <f>Seattle!$E$26*10^3</f>
        <v>0</v>
      </c>
      <c r="M105" s="68">
        <f>Chicago!$E$26*10^3</f>
        <v>0</v>
      </c>
      <c r="N105" s="68">
        <f>Boulder!$E$26*10^3</f>
        <v>0</v>
      </c>
      <c r="O105" s="68">
        <f>Minneapolis!$E$26*10^3</f>
        <v>0</v>
      </c>
      <c r="P105" s="68">
        <f>Helena!$E$26*10^3</f>
        <v>0</v>
      </c>
      <c r="Q105" s="68">
        <f>Duluth!$E$26*10^3</f>
        <v>0</v>
      </c>
      <c r="R105" s="68">
        <f>Fairbanks!$E$26*10^3</f>
        <v>0</v>
      </c>
    </row>
    <row r="106" spans="1:18">
      <c r="A106" s="38"/>
      <c r="B106" s="39" t="s">
        <v>92</v>
      </c>
      <c r="C106" s="68">
        <f>Miami!$E$28*10^3</f>
        <v>0</v>
      </c>
      <c r="D106" s="68">
        <f>Houston!$E$28*10^3</f>
        <v>0</v>
      </c>
      <c r="E106" s="68">
        <f>Phoenix!$E$28*10^3</f>
        <v>0</v>
      </c>
      <c r="F106" s="68">
        <f>Atlanta!$E$28*10^3</f>
        <v>0</v>
      </c>
      <c r="G106" s="68">
        <f>LosAngeles!$E$28*10^3</f>
        <v>0</v>
      </c>
      <c r="H106" s="68">
        <f>LasVegas!$E$28*10^3</f>
        <v>0</v>
      </c>
      <c r="I106" s="68">
        <f>SanFrancisco!$E$28*10^3</f>
        <v>0</v>
      </c>
      <c r="J106" s="68">
        <f>Baltimore!$E$28*10^3</f>
        <v>0</v>
      </c>
      <c r="K106" s="68">
        <f>Albuquerque!$E$28*10^3</f>
        <v>0</v>
      </c>
      <c r="L106" s="68">
        <f>Seattle!$E$28*10^3</f>
        <v>0</v>
      </c>
      <c r="M106" s="68">
        <f>Chicago!$E$28*10^3</f>
        <v>0</v>
      </c>
      <c r="N106" s="68">
        <f>Boulder!$E$28*10^3</f>
        <v>0</v>
      </c>
      <c r="O106" s="68">
        <f>Minneapolis!$E$28*10^3</f>
        <v>0</v>
      </c>
      <c r="P106" s="68">
        <f>Helena!$E$28*10^3</f>
        <v>0</v>
      </c>
      <c r="Q106" s="68">
        <f>Duluth!$E$28*10^3</f>
        <v>0</v>
      </c>
      <c r="R106" s="68">
        <f>Fairbanks!$E$28*10^3</f>
        <v>0</v>
      </c>
    </row>
    <row r="107" spans="1:18">
      <c r="A107" s="38"/>
      <c r="B107" s="36" t="s">
        <v>212</v>
      </c>
    </row>
    <row r="108" spans="1:18">
      <c r="A108" s="38"/>
      <c r="B108" s="39" t="s">
        <v>72</v>
      </c>
      <c r="C108" s="68">
        <f>Miami!$F$13*10^3</f>
        <v>0</v>
      </c>
      <c r="D108" s="68">
        <f>Houston!$F$13*10^3</f>
        <v>0</v>
      </c>
      <c r="E108" s="68">
        <f>Phoenix!$F$13*10^3</f>
        <v>0</v>
      </c>
      <c r="F108" s="68">
        <f>Atlanta!$F$13*10^3</f>
        <v>0</v>
      </c>
      <c r="G108" s="68">
        <f>LosAngeles!$F$13*10^3</f>
        <v>0</v>
      </c>
      <c r="H108" s="68">
        <f>LasVegas!$F$13*10^3</f>
        <v>0</v>
      </c>
      <c r="I108" s="68">
        <f>SanFrancisco!$F$13*10^3</f>
        <v>0</v>
      </c>
      <c r="J108" s="68">
        <f>Baltimore!$F$13*10^3</f>
        <v>0</v>
      </c>
      <c r="K108" s="68">
        <f>Albuquerque!$F$13*10^3</f>
        <v>0</v>
      </c>
      <c r="L108" s="68">
        <f>Seattle!$F$13*10^3</f>
        <v>0</v>
      </c>
      <c r="M108" s="68">
        <f>Chicago!$F$13*10^3</f>
        <v>0</v>
      </c>
      <c r="N108" s="68">
        <f>Boulder!$F$13*10^3</f>
        <v>0</v>
      </c>
      <c r="O108" s="68">
        <f>Minneapolis!$F$13*10^3</f>
        <v>0</v>
      </c>
      <c r="P108" s="68">
        <f>Helena!$F$13*10^3</f>
        <v>0</v>
      </c>
      <c r="Q108" s="68">
        <f>Duluth!$F$13*10^3</f>
        <v>0</v>
      </c>
      <c r="R108" s="68">
        <f>Fairbanks!$F$13*10^3</f>
        <v>0</v>
      </c>
    </row>
    <row r="109" spans="1:18">
      <c r="A109" s="38"/>
      <c r="B109" s="39" t="s">
        <v>73</v>
      </c>
      <c r="C109" s="68">
        <f>Miami!$F$14*10^3</f>
        <v>0</v>
      </c>
      <c r="D109" s="68">
        <f>Houston!$F$14*10^3</f>
        <v>0</v>
      </c>
      <c r="E109" s="68">
        <f>Phoenix!$F$14*10^3</f>
        <v>0</v>
      </c>
      <c r="F109" s="68">
        <f>Atlanta!$F$14*10^3</f>
        <v>0</v>
      </c>
      <c r="G109" s="68">
        <f>LosAngeles!$F$14*10^3</f>
        <v>0</v>
      </c>
      <c r="H109" s="68">
        <f>LasVegas!$F$14*10^3</f>
        <v>0</v>
      </c>
      <c r="I109" s="68">
        <f>SanFrancisco!$F$14*10^3</f>
        <v>0</v>
      </c>
      <c r="J109" s="68">
        <f>Baltimore!$F$14*10^3</f>
        <v>0</v>
      </c>
      <c r="K109" s="68">
        <f>Albuquerque!$F$14*10^3</f>
        <v>0</v>
      </c>
      <c r="L109" s="68">
        <f>Seattle!$F$14*10^3</f>
        <v>0</v>
      </c>
      <c r="M109" s="68">
        <f>Chicago!$F$14*10^3</f>
        <v>0</v>
      </c>
      <c r="N109" s="68">
        <f>Boulder!$F$14*10^3</f>
        <v>0</v>
      </c>
      <c r="O109" s="68">
        <f>Minneapolis!$F$14*10^3</f>
        <v>0</v>
      </c>
      <c r="P109" s="68">
        <f>Helena!$F$14*10^3</f>
        <v>0</v>
      </c>
      <c r="Q109" s="68">
        <f>Duluth!$F$14*10^3</f>
        <v>0</v>
      </c>
      <c r="R109" s="68">
        <f>Fairbanks!$F$14*10^3</f>
        <v>0</v>
      </c>
    </row>
    <row r="110" spans="1:18">
      <c r="A110" s="38"/>
      <c r="B110" s="39" t="s">
        <v>81</v>
      </c>
      <c r="C110" s="68">
        <f>Miami!$F$15*10^3</f>
        <v>0</v>
      </c>
      <c r="D110" s="68">
        <f>Houston!$F$15*10^3</f>
        <v>0</v>
      </c>
      <c r="E110" s="68">
        <f>Phoenix!$F$15*10^3</f>
        <v>0</v>
      </c>
      <c r="F110" s="68">
        <f>Atlanta!$F$15*10^3</f>
        <v>0</v>
      </c>
      <c r="G110" s="68">
        <f>LosAngeles!$F$15*10^3</f>
        <v>0</v>
      </c>
      <c r="H110" s="68">
        <f>LasVegas!$F$15*10^3</f>
        <v>0</v>
      </c>
      <c r="I110" s="68">
        <f>SanFrancisco!$F$15*10^3</f>
        <v>0</v>
      </c>
      <c r="J110" s="68">
        <f>Baltimore!$F$15*10^3</f>
        <v>0</v>
      </c>
      <c r="K110" s="68">
        <f>Albuquerque!$F$15*10^3</f>
        <v>0</v>
      </c>
      <c r="L110" s="68">
        <f>Seattle!$F$15*10^3</f>
        <v>0</v>
      </c>
      <c r="M110" s="68">
        <f>Chicago!$F$15*10^3</f>
        <v>0</v>
      </c>
      <c r="N110" s="68">
        <f>Boulder!$F$15*10^3</f>
        <v>0</v>
      </c>
      <c r="O110" s="68">
        <f>Minneapolis!$F$15*10^3</f>
        <v>0</v>
      </c>
      <c r="P110" s="68">
        <f>Helena!$F$15*10^3</f>
        <v>0</v>
      </c>
      <c r="Q110" s="68">
        <f>Duluth!$F$15*10^3</f>
        <v>0</v>
      </c>
      <c r="R110" s="68">
        <f>Fairbanks!$F$15*10^3</f>
        <v>0</v>
      </c>
    </row>
    <row r="111" spans="1:18">
      <c r="A111" s="38"/>
      <c r="B111" s="39" t="s">
        <v>82</v>
      </c>
      <c r="C111" s="68">
        <f>Miami!$F$16*10^3</f>
        <v>0</v>
      </c>
      <c r="D111" s="68">
        <f>Houston!$F$16*10^3</f>
        <v>0</v>
      </c>
      <c r="E111" s="68">
        <f>Phoenix!$F$16*10^3</f>
        <v>0</v>
      </c>
      <c r="F111" s="68">
        <f>Atlanta!$F$16*10^3</f>
        <v>0</v>
      </c>
      <c r="G111" s="68">
        <f>LosAngeles!$F$16*10^3</f>
        <v>0</v>
      </c>
      <c r="H111" s="68">
        <f>LasVegas!$F$16*10^3</f>
        <v>0</v>
      </c>
      <c r="I111" s="68">
        <f>SanFrancisco!$F$16*10^3</f>
        <v>0</v>
      </c>
      <c r="J111" s="68">
        <f>Baltimore!$F$16*10^3</f>
        <v>0</v>
      </c>
      <c r="K111" s="68">
        <f>Albuquerque!$F$16*10^3</f>
        <v>0</v>
      </c>
      <c r="L111" s="68">
        <f>Seattle!$F$16*10^3</f>
        <v>0</v>
      </c>
      <c r="M111" s="68">
        <f>Chicago!$F$16*10^3</f>
        <v>0</v>
      </c>
      <c r="N111" s="68">
        <f>Boulder!$F$16*10^3</f>
        <v>0</v>
      </c>
      <c r="O111" s="68">
        <f>Minneapolis!$F$16*10^3</f>
        <v>0</v>
      </c>
      <c r="P111" s="68">
        <f>Helena!$F$16*10^3</f>
        <v>0</v>
      </c>
      <c r="Q111" s="68">
        <f>Duluth!$F$16*10^3</f>
        <v>0</v>
      </c>
      <c r="R111" s="68">
        <f>Fairbanks!$F$16*10^3</f>
        <v>0</v>
      </c>
    </row>
    <row r="112" spans="1:18">
      <c r="A112" s="38"/>
      <c r="B112" s="39" t="s">
        <v>83</v>
      </c>
      <c r="C112" s="68">
        <f>Miami!$F$17*10^3</f>
        <v>0</v>
      </c>
      <c r="D112" s="68">
        <f>Houston!$F$17*10^3</f>
        <v>0</v>
      </c>
      <c r="E112" s="68">
        <f>Phoenix!$F$17*10^3</f>
        <v>0</v>
      </c>
      <c r="F112" s="68">
        <f>Atlanta!$F$17*10^3</f>
        <v>0</v>
      </c>
      <c r="G112" s="68">
        <f>LosAngeles!$F$17*10^3</f>
        <v>0</v>
      </c>
      <c r="H112" s="68">
        <f>LasVegas!$F$17*10^3</f>
        <v>0</v>
      </c>
      <c r="I112" s="68">
        <f>SanFrancisco!$F$17*10^3</f>
        <v>0</v>
      </c>
      <c r="J112" s="68">
        <f>Baltimore!$F$17*10^3</f>
        <v>0</v>
      </c>
      <c r="K112" s="68">
        <f>Albuquerque!$F$17*10^3</f>
        <v>0</v>
      </c>
      <c r="L112" s="68">
        <f>Seattle!$F$17*10^3</f>
        <v>0</v>
      </c>
      <c r="M112" s="68">
        <f>Chicago!$F$17*10^3</f>
        <v>0</v>
      </c>
      <c r="N112" s="68">
        <f>Boulder!$F$17*10^3</f>
        <v>0</v>
      </c>
      <c r="O112" s="68">
        <f>Minneapolis!$F$17*10^3</f>
        <v>0</v>
      </c>
      <c r="P112" s="68">
        <f>Helena!$F$17*10^3</f>
        <v>0</v>
      </c>
      <c r="Q112" s="68">
        <f>Duluth!$F$17*10^3</f>
        <v>0</v>
      </c>
      <c r="R112" s="68">
        <f>Fairbanks!$F$17*10^3</f>
        <v>0</v>
      </c>
    </row>
    <row r="113" spans="1:18">
      <c r="A113" s="38"/>
      <c r="B113" s="39" t="s">
        <v>84</v>
      </c>
      <c r="C113" s="68">
        <f>Miami!$F$18*10^3</f>
        <v>0</v>
      </c>
      <c r="D113" s="68">
        <f>Houston!$F$18*10^3</f>
        <v>0</v>
      </c>
      <c r="E113" s="68">
        <f>Phoenix!$F$18*10^3</f>
        <v>0</v>
      </c>
      <c r="F113" s="68">
        <f>Atlanta!$F$18*10^3</f>
        <v>0</v>
      </c>
      <c r="G113" s="68">
        <f>LosAngeles!$F$18*10^3</f>
        <v>0</v>
      </c>
      <c r="H113" s="68">
        <f>LasVegas!$F$18*10^3</f>
        <v>0</v>
      </c>
      <c r="I113" s="68">
        <f>SanFrancisco!$F$18*10^3</f>
        <v>0</v>
      </c>
      <c r="J113" s="68">
        <f>Baltimore!$F$18*10^3</f>
        <v>0</v>
      </c>
      <c r="K113" s="68">
        <f>Albuquerque!$F$18*10^3</f>
        <v>0</v>
      </c>
      <c r="L113" s="68">
        <f>Seattle!$F$18*10^3</f>
        <v>0</v>
      </c>
      <c r="M113" s="68">
        <f>Chicago!$F$18*10^3</f>
        <v>0</v>
      </c>
      <c r="N113" s="68">
        <f>Boulder!$F$18*10^3</f>
        <v>0</v>
      </c>
      <c r="O113" s="68">
        <f>Minneapolis!$F$18*10^3</f>
        <v>0</v>
      </c>
      <c r="P113" s="68">
        <f>Helena!$F$18*10^3</f>
        <v>0</v>
      </c>
      <c r="Q113" s="68">
        <f>Duluth!$F$18*10^3</f>
        <v>0</v>
      </c>
      <c r="R113" s="68">
        <f>Fairbanks!$F$18*10^3</f>
        <v>0</v>
      </c>
    </row>
    <row r="114" spans="1:18">
      <c r="A114" s="38"/>
      <c r="B114" s="39" t="s">
        <v>85</v>
      </c>
      <c r="C114" s="68">
        <f>Miami!$F$19*10^3</f>
        <v>0</v>
      </c>
      <c r="D114" s="68">
        <f>Houston!$F$19*10^3</f>
        <v>0</v>
      </c>
      <c r="E114" s="68">
        <f>Phoenix!$F$19*10^3</f>
        <v>0</v>
      </c>
      <c r="F114" s="68">
        <f>Atlanta!$F$19*10^3</f>
        <v>0</v>
      </c>
      <c r="G114" s="68">
        <f>LosAngeles!$F$19*10^3</f>
        <v>0</v>
      </c>
      <c r="H114" s="68">
        <f>LasVegas!$F$19*10^3</f>
        <v>0</v>
      </c>
      <c r="I114" s="68">
        <f>SanFrancisco!$F$19*10^3</f>
        <v>0</v>
      </c>
      <c r="J114" s="68">
        <f>Baltimore!$F$19*10^3</f>
        <v>0</v>
      </c>
      <c r="K114" s="68">
        <f>Albuquerque!$F$19*10^3</f>
        <v>0</v>
      </c>
      <c r="L114" s="68">
        <f>Seattle!$F$19*10^3</f>
        <v>0</v>
      </c>
      <c r="M114" s="68">
        <f>Chicago!$F$19*10^3</f>
        <v>0</v>
      </c>
      <c r="N114" s="68">
        <f>Boulder!$F$19*10^3</f>
        <v>0</v>
      </c>
      <c r="O114" s="68">
        <f>Minneapolis!$F$19*10^3</f>
        <v>0</v>
      </c>
      <c r="P114" s="68">
        <f>Helena!$F$19*10^3</f>
        <v>0</v>
      </c>
      <c r="Q114" s="68">
        <f>Duluth!$F$19*10^3</f>
        <v>0</v>
      </c>
      <c r="R114" s="68">
        <f>Fairbanks!$F$19*10^3</f>
        <v>0</v>
      </c>
    </row>
    <row r="115" spans="1:18">
      <c r="A115" s="38"/>
      <c r="B115" s="39" t="s">
        <v>86</v>
      </c>
      <c r="C115" s="68">
        <f>Miami!$F$20*10^3</f>
        <v>0</v>
      </c>
      <c r="D115" s="68">
        <f>Houston!$F$20*10^3</f>
        <v>0</v>
      </c>
      <c r="E115" s="68">
        <f>Phoenix!$F$20*10^3</f>
        <v>0</v>
      </c>
      <c r="F115" s="68">
        <f>Atlanta!$F$20*10^3</f>
        <v>0</v>
      </c>
      <c r="G115" s="68">
        <f>LosAngeles!$F$20*10^3</f>
        <v>0</v>
      </c>
      <c r="H115" s="68">
        <f>LasVegas!$F$20*10^3</f>
        <v>0</v>
      </c>
      <c r="I115" s="68">
        <f>SanFrancisco!$F$20*10^3</f>
        <v>0</v>
      </c>
      <c r="J115" s="68">
        <f>Baltimore!$F$20*10^3</f>
        <v>0</v>
      </c>
      <c r="K115" s="68">
        <f>Albuquerque!$F$20*10^3</f>
        <v>0</v>
      </c>
      <c r="L115" s="68">
        <f>Seattle!$F$20*10^3</f>
        <v>0</v>
      </c>
      <c r="M115" s="68">
        <f>Chicago!$F$20*10^3</f>
        <v>0</v>
      </c>
      <c r="N115" s="68">
        <f>Boulder!$F$20*10^3</f>
        <v>0</v>
      </c>
      <c r="O115" s="68">
        <f>Minneapolis!$F$20*10^3</f>
        <v>0</v>
      </c>
      <c r="P115" s="68">
        <f>Helena!$F$20*10^3</f>
        <v>0</v>
      </c>
      <c r="Q115" s="68">
        <f>Duluth!$F$20*10^3</f>
        <v>0</v>
      </c>
      <c r="R115" s="68">
        <f>Fairbanks!$F$20*10^3</f>
        <v>0</v>
      </c>
    </row>
    <row r="116" spans="1:18">
      <c r="A116" s="38"/>
      <c r="B116" s="39" t="s">
        <v>87</v>
      </c>
      <c r="C116" s="68">
        <f>Miami!$F$21*10^3</f>
        <v>0</v>
      </c>
      <c r="D116" s="68">
        <f>Houston!$F$21*10^3</f>
        <v>0</v>
      </c>
      <c r="E116" s="68">
        <f>Phoenix!$F$21*10^3</f>
        <v>0</v>
      </c>
      <c r="F116" s="68">
        <f>Atlanta!$F$21*10^3</f>
        <v>0</v>
      </c>
      <c r="G116" s="68">
        <f>LosAngeles!$F$21*10^3</f>
        <v>0</v>
      </c>
      <c r="H116" s="68">
        <f>LasVegas!$F$21*10^3</f>
        <v>0</v>
      </c>
      <c r="I116" s="68">
        <f>SanFrancisco!$F$21*10^3</f>
        <v>0</v>
      </c>
      <c r="J116" s="68">
        <f>Baltimore!$F$21*10^3</f>
        <v>0</v>
      </c>
      <c r="K116" s="68">
        <f>Albuquerque!$F$21*10^3</f>
        <v>0</v>
      </c>
      <c r="L116" s="68">
        <f>Seattle!$F$21*10^3</f>
        <v>0</v>
      </c>
      <c r="M116" s="68">
        <f>Chicago!$F$21*10^3</f>
        <v>0</v>
      </c>
      <c r="N116" s="68">
        <f>Boulder!$F$21*10^3</f>
        <v>0</v>
      </c>
      <c r="O116" s="68">
        <f>Minneapolis!$F$21*10^3</f>
        <v>0</v>
      </c>
      <c r="P116" s="68">
        <f>Helena!$F$21*10^3</f>
        <v>0</v>
      </c>
      <c r="Q116" s="68">
        <f>Duluth!$F$21*10^3</f>
        <v>0</v>
      </c>
      <c r="R116" s="68">
        <f>Fairbanks!$F$21*10^3</f>
        <v>0</v>
      </c>
    </row>
    <row r="117" spans="1:18">
      <c r="A117" s="38"/>
      <c r="B117" s="39" t="s">
        <v>88</v>
      </c>
      <c r="C117" s="68">
        <f>Miami!$F$22*10^3</f>
        <v>0</v>
      </c>
      <c r="D117" s="68">
        <f>Houston!$F$22*10^3</f>
        <v>0</v>
      </c>
      <c r="E117" s="68">
        <f>Phoenix!$F$22*10^3</f>
        <v>0</v>
      </c>
      <c r="F117" s="68">
        <f>Atlanta!$F$22*10^3</f>
        <v>0</v>
      </c>
      <c r="G117" s="68">
        <f>LosAngeles!$F$22*10^3</f>
        <v>0</v>
      </c>
      <c r="H117" s="68">
        <f>LasVegas!$F$22*10^3</f>
        <v>0</v>
      </c>
      <c r="I117" s="68">
        <f>SanFrancisco!$F$22*10^3</f>
        <v>0</v>
      </c>
      <c r="J117" s="68">
        <f>Baltimore!$F$22*10^3</f>
        <v>0</v>
      </c>
      <c r="K117" s="68">
        <f>Albuquerque!$F$22*10^3</f>
        <v>0</v>
      </c>
      <c r="L117" s="68">
        <f>Seattle!$F$22*10^3</f>
        <v>0</v>
      </c>
      <c r="M117" s="68">
        <f>Chicago!$F$22*10^3</f>
        <v>0</v>
      </c>
      <c r="N117" s="68">
        <f>Boulder!$F$22*10^3</f>
        <v>0</v>
      </c>
      <c r="O117" s="68">
        <f>Minneapolis!$F$22*10^3</f>
        <v>0</v>
      </c>
      <c r="P117" s="68">
        <f>Helena!$F$22*10^3</f>
        <v>0</v>
      </c>
      <c r="Q117" s="68">
        <f>Duluth!$F$22*10^3</f>
        <v>0</v>
      </c>
      <c r="R117" s="68">
        <f>Fairbanks!$F$22*10^3</f>
        <v>0</v>
      </c>
    </row>
    <row r="118" spans="1:18">
      <c r="A118" s="38"/>
      <c r="B118" s="39" t="s">
        <v>67</v>
      </c>
      <c r="C118" s="68">
        <f>Miami!$F$23*10^3</f>
        <v>0</v>
      </c>
      <c r="D118" s="68">
        <f>Houston!$F$23*10^3</f>
        <v>0</v>
      </c>
      <c r="E118" s="68">
        <f>Phoenix!$F$23*10^3</f>
        <v>0</v>
      </c>
      <c r="F118" s="68">
        <f>Atlanta!$F$23*10^3</f>
        <v>0</v>
      </c>
      <c r="G118" s="68">
        <f>LosAngeles!$F$23*10^3</f>
        <v>0</v>
      </c>
      <c r="H118" s="68">
        <f>LasVegas!$F$23*10^3</f>
        <v>0</v>
      </c>
      <c r="I118" s="68">
        <f>SanFrancisco!$F$23*10^3</f>
        <v>0</v>
      </c>
      <c r="J118" s="68">
        <f>Baltimore!$F$23*10^3</f>
        <v>0</v>
      </c>
      <c r="K118" s="68">
        <f>Albuquerque!$F$23*10^3</f>
        <v>0</v>
      </c>
      <c r="L118" s="68">
        <f>Seattle!$F$23*10^3</f>
        <v>0</v>
      </c>
      <c r="M118" s="68">
        <f>Chicago!$F$23*10^3</f>
        <v>0</v>
      </c>
      <c r="N118" s="68">
        <f>Boulder!$F$23*10^3</f>
        <v>0</v>
      </c>
      <c r="O118" s="68">
        <f>Minneapolis!$F$23*10^3</f>
        <v>0</v>
      </c>
      <c r="P118" s="68">
        <f>Helena!$F$23*10^3</f>
        <v>0</v>
      </c>
      <c r="Q118" s="68">
        <f>Duluth!$F$23*10^3</f>
        <v>0</v>
      </c>
      <c r="R118" s="68">
        <f>Fairbanks!$F$23*10^3</f>
        <v>0</v>
      </c>
    </row>
    <row r="119" spans="1:18">
      <c r="A119" s="38"/>
      <c r="B119" s="39" t="s">
        <v>89</v>
      </c>
      <c r="C119" s="68">
        <f>Miami!$F$24*10^3</f>
        <v>0</v>
      </c>
      <c r="D119" s="68">
        <f>Houston!$F$24*10^3</f>
        <v>0</v>
      </c>
      <c r="E119" s="68">
        <f>Phoenix!$F$24*10^3</f>
        <v>0</v>
      </c>
      <c r="F119" s="68">
        <f>Atlanta!$F$24*10^3</f>
        <v>0</v>
      </c>
      <c r="G119" s="68">
        <f>LosAngeles!$F$24*10^3</f>
        <v>0</v>
      </c>
      <c r="H119" s="68">
        <f>LasVegas!$F$24*10^3</f>
        <v>0</v>
      </c>
      <c r="I119" s="68">
        <f>SanFrancisco!$F$24*10^3</f>
        <v>0</v>
      </c>
      <c r="J119" s="68">
        <f>Baltimore!$F$24*10^3</f>
        <v>0</v>
      </c>
      <c r="K119" s="68">
        <f>Albuquerque!$F$24*10^3</f>
        <v>0</v>
      </c>
      <c r="L119" s="68">
        <f>Seattle!$F$24*10^3</f>
        <v>0</v>
      </c>
      <c r="M119" s="68">
        <f>Chicago!$F$24*10^3</f>
        <v>0</v>
      </c>
      <c r="N119" s="68">
        <f>Boulder!$F$24*10^3</f>
        <v>0</v>
      </c>
      <c r="O119" s="68">
        <f>Minneapolis!$F$24*10^3</f>
        <v>0</v>
      </c>
      <c r="P119" s="68">
        <f>Helena!$F$24*10^3</f>
        <v>0</v>
      </c>
      <c r="Q119" s="68">
        <f>Duluth!$F$24*10^3</f>
        <v>0</v>
      </c>
      <c r="R119" s="68">
        <f>Fairbanks!$F$24*10^3</f>
        <v>0</v>
      </c>
    </row>
    <row r="120" spans="1:18">
      <c r="A120" s="38"/>
      <c r="B120" s="39" t="s">
        <v>90</v>
      </c>
      <c r="C120" s="68">
        <f>Miami!$F$25*10^3</f>
        <v>0</v>
      </c>
      <c r="D120" s="68">
        <f>Houston!$F$25*10^3</f>
        <v>0</v>
      </c>
      <c r="E120" s="68">
        <f>Phoenix!$F$25*10^3</f>
        <v>0</v>
      </c>
      <c r="F120" s="68">
        <f>Atlanta!$F$25*10^3</f>
        <v>0</v>
      </c>
      <c r="G120" s="68">
        <f>LosAngeles!$F$25*10^3</f>
        <v>0</v>
      </c>
      <c r="H120" s="68">
        <f>LasVegas!$F$25*10^3</f>
        <v>0</v>
      </c>
      <c r="I120" s="68">
        <f>SanFrancisco!$F$25*10^3</f>
        <v>0</v>
      </c>
      <c r="J120" s="68">
        <f>Baltimore!$F$25*10^3</f>
        <v>0</v>
      </c>
      <c r="K120" s="68">
        <f>Albuquerque!$F$25*10^3</f>
        <v>0</v>
      </c>
      <c r="L120" s="68">
        <f>Seattle!$F$25*10^3</f>
        <v>0</v>
      </c>
      <c r="M120" s="68">
        <f>Chicago!$F$25*10^3</f>
        <v>0</v>
      </c>
      <c r="N120" s="68">
        <f>Boulder!$F$25*10^3</f>
        <v>0</v>
      </c>
      <c r="O120" s="68">
        <f>Minneapolis!$F$25*10^3</f>
        <v>0</v>
      </c>
      <c r="P120" s="68">
        <f>Helena!$F$25*10^3</f>
        <v>0</v>
      </c>
      <c r="Q120" s="68">
        <f>Duluth!$F$25*10^3</f>
        <v>0</v>
      </c>
      <c r="R120" s="68">
        <f>Fairbanks!$F$25*10^3</f>
        <v>0</v>
      </c>
    </row>
    <row r="121" spans="1:18">
      <c r="A121" s="38"/>
      <c r="B121" s="39" t="s">
        <v>91</v>
      </c>
      <c r="C121" s="68">
        <f>Miami!$F$26*10^3</f>
        <v>0</v>
      </c>
      <c r="D121" s="68">
        <f>Houston!$F$26*10^3</f>
        <v>0</v>
      </c>
      <c r="E121" s="68">
        <f>Phoenix!$F$26*10^3</f>
        <v>0</v>
      </c>
      <c r="F121" s="68">
        <f>Atlanta!$F$26*10^3</f>
        <v>0</v>
      </c>
      <c r="G121" s="68">
        <f>LosAngeles!$F$26*10^3</f>
        <v>0</v>
      </c>
      <c r="H121" s="68">
        <f>LasVegas!$F$26*10^3</f>
        <v>0</v>
      </c>
      <c r="I121" s="68">
        <f>SanFrancisco!$F$26*10^3</f>
        <v>0</v>
      </c>
      <c r="J121" s="68">
        <f>Baltimore!$F$26*10^3</f>
        <v>0</v>
      </c>
      <c r="K121" s="68">
        <f>Albuquerque!$F$26*10^3</f>
        <v>0</v>
      </c>
      <c r="L121" s="68">
        <f>Seattle!$F$26*10^3</f>
        <v>0</v>
      </c>
      <c r="M121" s="68">
        <f>Chicago!$F$26*10^3</f>
        <v>0</v>
      </c>
      <c r="N121" s="68">
        <f>Boulder!$F$26*10^3</f>
        <v>0</v>
      </c>
      <c r="O121" s="68">
        <f>Minneapolis!$F$26*10^3</f>
        <v>0</v>
      </c>
      <c r="P121" s="68">
        <f>Helena!$F$26*10^3</f>
        <v>0</v>
      </c>
      <c r="Q121" s="68">
        <f>Duluth!$F$26*10^3</f>
        <v>0</v>
      </c>
      <c r="R121" s="68">
        <f>Fairbanks!$F$26*10^3</f>
        <v>0</v>
      </c>
    </row>
    <row r="122" spans="1:18">
      <c r="A122" s="38"/>
      <c r="B122" s="39" t="s">
        <v>92</v>
      </c>
      <c r="C122" s="68">
        <f>Miami!$F$28*10^3</f>
        <v>0</v>
      </c>
      <c r="D122" s="68">
        <f>Houston!$F$28*10^3</f>
        <v>0</v>
      </c>
      <c r="E122" s="68">
        <f>Phoenix!$F$28*10^3</f>
        <v>0</v>
      </c>
      <c r="F122" s="68">
        <f>Atlanta!$F$28*10^3</f>
        <v>0</v>
      </c>
      <c r="G122" s="68">
        <f>LosAngeles!$F$28*10^3</f>
        <v>0</v>
      </c>
      <c r="H122" s="68">
        <f>LasVegas!$F$28*10^3</f>
        <v>0</v>
      </c>
      <c r="I122" s="68">
        <f>SanFrancisco!$F$28*10^3</f>
        <v>0</v>
      </c>
      <c r="J122" s="68">
        <f>Baltimore!$F$28*10^3</f>
        <v>0</v>
      </c>
      <c r="K122" s="68">
        <f>Albuquerque!$F$28*10^3</f>
        <v>0</v>
      </c>
      <c r="L122" s="68">
        <f>Seattle!$F$28*10^3</f>
        <v>0</v>
      </c>
      <c r="M122" s="68">
        <f>Chicago!$F$28*10^3</f>
        <v>0</v>
      </c>
      <c r="N122" s="68">
        <f>Boulder!$F$28*10^3</f>
        <v>0</v>
      </c>
      <c r="O122" s="68">
        <f>Minneapolis!$F$28*10^3</f>
        <v>0</v>
      </c>
      <c r="P122" s="68">
        <f>Helena!$F$28*10^3</f>
        <v>0</v>
      </c>
      <c r="Q122" s="68">
        <f>Duluth!$F$28*10^3</f>
        <v>0</v>
      </c>
      <c r="R122" s="68">
        <f>Fairbanks!$F$28*10^3</f>
        <v>0</v>
      </c>
    </row>
    <row r="123" spans="1:18">
      <c r="A123" s="38"/>
      <c r="B123" s="36" t="s">
        <v>213</v>
      </c>
      <c r="C123" s="47">
        <f>Miami!$B$2*10^3</f>
        <v>1563350</v>
      </c>
      <c r="D123" s="47">
        <f>Houston!$B$2*10^3</f>
        <v>1607630</v>
      </c>
      <c r="E123" s="47">
        <f>Phoenix!$B$2*10^3</f>
        <v>1570750</v>
      </c>
      <c r="F123" s="47">
        <f>Atlanta!$B$2*10^3</f>
        <v>1658490</v>
      </c>
      <c r="G123" s="47">
        <f>LosAngeles!$B$2*10^3</f>
        <v>1413080</v>
      </c>
      <c r="H123" s="47">
        <f>LasVegas!$B$2*10^3</f>
        <v>1587030</v>
      </c>
      <c r="I123" s="47">
        <f>SanFrancisco!$B$2*10^3</f>
        <v>1497670</v>
      </c>
      <c r="J123" s="47">
        <f>Baltimore!$B$2*10^3</f>
        <v>1825320</v>
      </c>
      <c r="K123" s="47">
        <f>Albuquerque!$B$2*10^3</f>
        <v>1667820</v>
      </c>
      <c r="L123" s="47">
        <f>Seattle!$B$2*10^3</f>
        <v>1688440</v>
      </c>
      <c r="M123" s="47">
        <f>Chicago!$B$2*10^3</f>
        <v>1965190</v>
      </c>
      <c r="N123" s="47">
        <f>Boulder!$B$2*10^3</f>
        <v>1788880</v>
      </c>
      <c r="O123" s="47">
        <f>Minneapolis!$B$2*10^3</f>
        <v>2150680</v>
      </c>
      <c r="P123" s="47">
        <f>Helena!$B$2*10^3</f>
        <v>1969720</v>
      </c>
      <c r="Q123" s="47">
        <f>Duluth!$B$2*10^3</f>
        <v>2321170</v>
      </c>
      <c r="R123" s="47">
        <f>Fairbanks!$B$2*10^3</f>
        <v>2937840</v>
      </c>
    </row>
    <row r="124" spans="1:18">
      <c r="A124" s="36" t="s">
        <v>93</v>
      </c>
      <c r="B124" s="37"/>
    </row>
    <row r="125" spans="1:18">
      <c r="A125" s="38"/>
      <c r="B125" s="36" t="s">
        <v>223</v>
      </c>
    </row>
    <row r="126" spans="1:18">
      <c r="A126" s="38"/>
      <c r="B126" s="39" t="s">
        <v>175</v>
      </c>
      <c r="C126" s="44">
        <f>(Miami!$B$13*10^3)/Miami!$B$8</f>
        <v>0</v>
      </c>
      <c r="D126" s="44">
        <f>(Houston!$B$13*10^3)/Houston!$B$8</f>
        <v>0</v>
      </c>
      <c r="E126" s="44">
        <f>(Phoenix!$B$13*10^3)/Phoenix!$B$8</f>
        <v>0</v>
      </c>
      <c r="F126" s="44">
        <f>(Atlanta!$B$13*10^3)/Atlanta!$B$8</f>
        <v>0</v>
      </c>
      <c r="G126" s="44">
        <f>(LosAngeles!$B$13*10^3)/LosAngeles!$B$8</f>
        <v>0</v>
      </c>
      <c r="H126" s="44">
        <f>(LasVegas!$B$13*10^3)/LasVegas!$B$8</f>
        <v>0</v>
      </c>
      <c r="I126" s="44">
        <f>(SanFrancisco!$B$13*10^3)/SanFrancisco!$B$8</f>
        <v>0</v>
      </c>
      <c r="J126" s="44">
        <f>(Baltimore!$B$13*10^3)/Baltimore!$B$8</f>
        <v>0</v>
      </c>
      <c r="K126" s="44">
        <f>(Albuquerque!$B$13*10^3)/Albuquerque!$B$8</f>
        <v>0</v>
      </c>
      <c r="L126" s="44">
        <f>(Seattle!$B$13*10^3)/Seattle!$B$8</f>
        <v>0</v>
      </c>
      <c r="M126" s="44">
        <f>(Chicago!$B$13*10^3)/Chicago!$B$8</f>
        <v>0</v>
      </c>
      <c r="N126" s="44">
        <f>(Boulder!$B$13*10^3)/Boulder!$B$8</f>
        <v>0</v>
      </c>
      <c r="O126" s="44">
        <f>(Minneapolis!$B$13*10^3)/Minneapolis!$B$8</f>
        <v>0</v>
      </c>
      <c r="P126" s="44">
        <f>(Helena!$B$13*10^3)/Helena!$B$8</f>
        <v>0</v>
      </c>
      <c r="Q126" s="44">
        <f>(Duluth!$B$13*10^3)/Duluth!$B$8</f>
        <v>0</v>
      </c>
      <c r="R126" s="44">
        <f>(Fairbanks!$B$13*10^3)/Fairbanks!$B$8</f>
        <v>0</v>
      </c>
    </row>
    <row r="127" spans="1:18">
      <c r="A127" s="38"/>
      <c r="B127" s="39" t="s">
        <v>174</v>
      </c>
      <c r="C127" s="44">
        <f>(Miami!$B$14*10^3)/Miami!$B$8</f>
        <v>913.31669105621074</v>
      </c>
      <c r="D127" s="44">
        <f>(Houston!$B$14*10^3)/Houston!$B$8</f>
        <v>653.2237238529741</v>
      </c>
      <c r="E127" s="44">
        <f>(Phoenix!$B$14*10^3)/Phoenix!$B$8</f>
        <v>680.12395627098215</v>
      </c>
      <c r="F127" s="44">
        <f>(Atlanta!$B$14*10^3)/Atlanta!$B$8</f>
        <v>372.42833778083843</v>
      </c>
      <c r="G127" s="44">
        <f>(LosAngeles!$B$14*10^3)/LosAngeles!$B$8</f>
        <v>94.817939226994923</v>
      </c>
      <c r="H127" s="44">
        <f>(LasVegas!$B$14*10^3)/LasVegas!$B$8</f>
        <v>487.51829215804423</v>
      </c>
      <c r="I127" s="44">
        <f>(SanFrancisco!$B$14*10^3)/SanFrancisco!$B$8</f>
        <v>23.887406387191184</v>
      </c>
      <c r="J127" s="44">
        <f>(Baltimore!$B$14*10^3)/Baltimore!$B$8</f>
        <v>275.11405698545235</v>
      </c>
      <c r="K127" s="44">
        <f>(Albuquerque!$B$14*10^3)/Albuquerque!$B$8</f>
        <v>201.25677885856933</v>
      </c>
      <c r="L127" s="44">
        <f>(Seattle!$B$14*10^3)/Seattle!$B$8</f>
        <v>37.617285013342517</v>
      </c>
      <c r="M127" s="44">
        <f>(Chicago!$B$14*10^3)/Chicago!$B$8</f>
        <v>179.30618920547474</v>
      </c>
      <c r="N127" s="44">
        <f>(Boulder!$B$14*10^3)/Boulder!$B$8</f>
        <v>118.53318412671085</v>
      </c>
      <c r="O127" s="44">
        <f>(Minneapolis!$B$14*10^3)/Minneapolis!$B$8</f>
        <v>157.52776103985539</v>
      </c>
      <c r="P127" s="44">
        <f>(Helena!$B$14*10^3)/Helena!$B$8</f>
        <v>63.871911853318409</v>
      </c>
      <c r="Q127" s="44">
        <f>(Duluth!$B$14*10^3)/Duluth!$B$8</f>
        <v>54.316949298441941</v>
      </c>
      <c r="R127" s="44">
        <f>(Fairbanks!$B$14*10^3)/Fairbanks!$B$8</f>
        <v>19.884651803391581</v>
      </c>
    </row>
    <row r="128" spans="1:18">
      <c r="A128" s="38"/>
      <c r="B128" s="39" t="s">
        <v>176</v>
      </c>
      <c r="C128" s="44">
        <f>(Miami!$B$15*10^3)/Miami!$B$8</f>
        <v>743.22114143066199</v>
      </c>
      <c r="D128" s="44">
        <f>(Houston!$B$15*10^3)/Houston!$B$8</f>
        <v>743.22114143066199</v>
      </c>
      <c r="E128" s="44">
        <f>(Phoenix!$B$15*10^3)/Phoenix!$B$8</f>
        <v>743.22114143066199</v>
      </c>
      <c r="F128" s="44">
        <f>(Atlanta!$B$15*10^3)/Atlanta!$B$8</f>
        <v>743.22114143066199</v>
      </c>
      <c r="G128" s="44">
        <f>(LosAngeles!$B$15*10^3)/LosAngeles!$B$8</f>
        <v>743.22114143066199</v>
      </c>
      <c r="H128" s="44">
        <f>(LasVegas!$B$15*10^3)/LasVegas!$B$8</f>
        <v>743.22114143066199</v>
      </c>
      <c r="I128" s="44">
        <f>(SanFrancisco!$B$15*10^3)/SanFrancisco!$B$8</f>
        <v>743.22114143066199</v>
      </c>
      <c r="J128" s="44">
        <f>(Baltimore!$B$15*10^3)/Baltimore!$B$8</f>
        <v>743.22114143066199</v>
      </c>
      <c r="K128" s="44">
        <f>(Albuquerque!$B$15*10^3)/Albuquerque!$B$8</f>
        <v>743.22114143066199</v>
      </c>
      <c r="L128" s="44">
        <f>(Seattle!$B$15*10^3)/Seattle!$B$8</f>
        <v>743.22114143066199</v>
      </c>
      <c r="M128" s="44">
        <f>(Chicago!$B$15*10^3)/Chicago!$B$8</f>
        <v>743.22114143066199</v>
      </c>
      <c r="N128" s="44">
        <f>(Boulder!$B$15*10^3)/Boulder!$B$8</f>
        <v>743.22114143066199</v>
      </c>
      <c r="O128" s="44">
        <f>(Minneapolis!$B$15*10^3)/Minneapolis!$B$8</f>
        <v>743.22114143066199</v>
      </c>
      <c r="P128" s="44">
        <f>(Helena!$B$15*10^3)/Helena!$B$8</f>
        <v>743.22114143066199</v>
      </c>
      <c r="Q128" s="44">
        <f>(Duluth!$B$15*10^3)/Duluth!$B$8</f>
        <v>743.22114143066199</v>
      </c>
      <c r="R128" s="44">
        <f>(Fairbanks!$B$15*10^3)/Fairbanks!$B$8</f>
        <v>743.22114143066199</v>
      </c>
    </row>
    <row r="129" spans="1:18">
      <c r="A129" s="38"/>
      <c r="B129" s="39" t="s">
        <v>182</v>
      </c>
      <c r="C129" s="44">
        <f>(Miami!$B$16*10^3)/Miami!$B$8</f>
        <v>77.214427132650428</v>
      </c>
      <c r="D129" s="44">
        <f>(Houston!$B$16*10^3)/Houston!$B$8</f>
        <v>77.08530601704399</v>
      </c>
      <c r="E129" s="44">
        <f>(Phoenix!$B$16*10^3)/Phoenix!$B$8</f>
        <v>77.08530601704399</v>
      </c>
      <c r="F129" s="44">
        <f>(Atlanta!$B$16*10^3)/Atlanta!$B$8</f>
        <v>77.214427132650428</v>
      </c>
      <c r="G129" s="44">
        <f>(LosAngeles!$B$16*10^3)/LosAngeles!$B$8</f>
        <v>77.171386760781616</v>
      </c>
      <c r="H129" s="44">
        <f>(LasVegas!$B$16*10^3)/LasVegas!$B$8</f>
        <v>77.128346388912803</v>
      </c>
      <c r="I129" s="44">
        <f>(SanFrancisco!$B$16*10^3)/SanFrancisco!$B$8</f>
        <v>77.042265645175178</v>
      </c>
      <c r="J129" s="44">
        <f>(Baltimore!$B$16*10^3)/Baltimore!$B$8</f>
        <v>77.128346388912803</v>
      </c>
      <c r="K129" s="44">
        <f>(Albuquerque!$B$16*10^3)/Albuquerque!$B$8</f>
        <v>77.08530601704399</v>
      </c>
      <c r="L129" s="44">
        <f>(Seattle!$B$16*10^3)/Seattle!$B$8</f>
        <v>76.999225273306365</v>
      </c>
      <c r="M129" s="44">
        <f>(Chicago!$B$16*10^3)/Chicago!$B$8</f>
        <v>76.999225273306365</v>
      </c>
      <c r="N129" s="44">
        <f>(Boulder!$B$16*10^3)/Boulder!$B$8</f>
        <v>76.999225273306365</v>
      </c>
      <c r="O129" s="44">
        <f>(Minneapolis!$B$16*10^3)/Minneapolis!$B$8</f>
        <v>77.08530601704399</v>
      </c>
      <c r="P129" s="44">
        <f>(Helena!$B$16*10^3)/Helena!$B$8</f>
        <v>76.956184901437553</v>
      </c>
      <c r="Q129" s="44">
        <f>(Duluth!$B$16*10^3)/Duluth!$B$8</f>
        <v>76.956184901437553</v>
      </c>
      <c r="R129" s="44">
        <f>(Fairbanks!$B$16*10^3)/Fairbanks!$B$8</f>
        <v>76.4827408108806</v>
      </c>
    </row>
    <row r="130" spans="1:18">
      <c r="A130" s="38"/>
      <c r="B130" s="39" t="s">
        <v>177</v>
      </c>
      <c r="C130" s="44">
        <f>(Miami!$B$17*10^3)/Miami!$B$8</f>
        <v>1761.9006628217267</v>
      </c>
      <c r="D130" s="44">
        <f>(Houston!$B$17*10^3)/Houston!$B$8</f>
        <v>1761.9006628217267</v>
      </c>
      <c r="E130" s="44">
        <f>(Phoenix!$B$17*10^3)/Phoenix!$B$8</f>
        <v>1761.9006628217267</v>
      </c>
      <c r="F130" s="44">
        <f>(Atlanta!$B$17*10^3)/Atlanta!$B$8</f>
        <v>1761.9006628217267</v>
      </c>
      <c r="G130" s="44">
        <f>(LosAngeles!$B$17*10^3)/LosAngeles!$B$8</f>
        <v>1761.9006628217267</v>
      </c>
      <c r="H130" s="44">
        <f>(LasVegas!$B$17*10^3)/LasVegas!$B$8</f>
        <v>1761.9006628217267</v>
      </c>
      <c r="I130" s="44">
        <f>(SanFrancisco!$B$17*10^3)/SanFrancisco!$B$8</f>
        <v>1761.9006628217267</v>
      </c>
      <c r="J130" s="44">
        <f>(Baltimore!$B$17*10^3)/Baltimore!$B$8</f>
        <v>1761.9006628217267</v>
      </c>
      <c r="K130" s="44">
        <f>(Albuquerque!$B$17*10^3)/Albuquerque!$B$8</f>
        <v>1761.9006628217267</v>
      </c>
      <c r="L130" s="44">
        <f>(Seattle!$B$17*10^3)/Seattle!$B$8</f>
        <v>1761.9006628217267</v>
      </c>
      <c r="M130" s="44">
        <f>(Chicago!$B$17*10^3)/Chicago!$B$8</f>
        <v>1761.9006628217267</v>
      </c>
      <c r="N130" s="44">
        <f>(Boulder!$B$17*10^3)/Boulder!$B$8</f>
        <v>1761.9006628217267</v>
      </c>
      <c r="O130" s="44">
        <f>(Minneapolis!$B$17*10^3)/Minneapolis!$B$8</f>
        <v>1761.9006628217267</v>
      </c>
      <c r="P130" s="44">
        <f>(Helena!$B$17*10^3)/Helena!$B$8</f>
        <v>1761.9006628217267</v>
      </c>
      <c r="Q130" s="44">
        <f>(Duluth!$B$17*10^3)/Duluth!$B$8</f>
        <v>1761.9006628217267</v>
      </c>
      <c r="R130" s="44">
        <f>(Fairbanks!$B$17*10^3)/Fairbanks!$B$8</f>
        <v>1761.9006628217267</v>
      </c>
    </row>
    <row r="131" spans="1:18">
      <c r="A131" s="38"/>
      <c r="B131" s="39" t="s">
        <v>183</v>
      </c>
      <c r="C131" s="44">
        <f>(Miami!$B$18*10^3)/Miami!$B$8</f>
        <v>0</v>
      </c>
      <c r="D131" s="44">
        <f>(Houston!$B$18*10^3)/Houston!$B$8</f>
        <v>0</v>
      </c>
      <c r="E131" s="44">
        <f>(Phoenix!$B$18*10^3)/Phoenix!$B$8</f>
        <v>0</v>
      </c>
      <c r="F131" s="44">
        <f>(Atlanta!$B$18*10^3)/Atlanta!$B$8</f>
        <v>0</v>
      </c>
      <c r="G131" s="44">
        <f>(LosAngeles!$B$18*10^3)/LosAngeles!$B$8</f>
        <v>0</v>
      </c>
      <c r="H131" s="44">
        <f>(LasVegas!$B$18*10^3)/LasVegas!$B$8</f>
        <v>0</v>
      </c>
      <c r="I131" s="44">
        <f>(SanFrancisco!$B$18*10^3)/SanFrancisco!$B$8</f>
        <v>0</v>
      </c>
      <c r="J131" s="44">
        <f>(Baltimore!$B$18*10^3)/Baltimore!$B$8</f>
        <v>0</v>
      </c>
      <c r="K131" s="44">
        <f>(Albuquerque!$B$18*10^3)/Albuquerque!$B$8</f>
        <v>0</v>
      </c>
      <c r="L131" s="44">
        <f>(Seattle!$B$18*10^3)/Seattle!$B$8</f>
        <v>0</v>
      </c>
      <c r="M131" s="44">
        <f>(Chicago!$B$18*10^3)/Chicago!$B$8</f>
        <v>0</v>
      </c>
      <c r="N131" s="44">
        <f>(Boulder!$B$18*10^3)/Boulder!$B$8</f>
        <v>0</v>
      </c>
      <c r="O131" s="44">
        <f>(Minneapolis!$B$18*10^3)/Minneapolis!$B$8</f>
        <v>0</v>
      </c>
      <c r="P131" s="44">
        <f>(Helena!$B$18*10^3)/Helena!$B$8</f>
        <v>0</v>
      </c>
      <c r="Q131" s="44">
        <f>(Duluth!$B$18*10^3)/Duluth!$B$8</f>
        <v>0</v>
      </c>
      <c r="R131" s="44">
        <f>(Fairbanks!$B$18*10^3)/Fairbanks!$B$8</f>
        <v>0</v>
      </c>
    </row>
    <row r="132" spans="1:18">
      <c r="A132" s="38"/>
      <c r="B132" s="39" t="s">
        <v>178</v>
      </c>
      <c r="C132" s="44">
        <f>(Miami!$B$19*10^3)/Miami!$B$8</f>
        <v>309.28811224928984</v>
      </c>
      <c r="D132" s="44">
        <f>(Houston!$B$19*10^3)/Houston!$B$8</f>
        <v>318.75699406042867</v>
      </c>
      <c r="E132" s="44">
        <f>(Phoenix!$B$19*10^3)/Phoenix!$B$8</f>
        <v>325.12696909701299</v>
      </c>
      <c r="F132" s="44">
        <f>(Atlanta!$B$19*10^3)/Atlanta!$B$8</f>
        <v>326.93466471550312</v>
      </c>
      <c r="G132" s="44">
        <f>(LosAngeles!$B$19*10^3)/LosAngeles!$B$8</f>
        <v>297.62417147284151</v>
      </c>
      <c r="H132" s="44">
        <f>(LasVegas!$B$19*10^3)/LasVegas!$B$8</f>
        <v>324.78264612206249</v>
      </c>
      <c r="I132" s="44">
        <f>(SanFrancisco!$B$19*10^3)/SanFrancisco!$B$8</f>
        <v>289.14521821468537</v>
      </c>
      <c r="J132" s="44">
        <f>(Baltimore!$B$19*10^3)/Baltimore!$B$8</f>
        <v>319.70388224154254</v>
      </c>
      <c r="K132" s="44">
        <f>(Albuquerque!$B$19*10^3)/Albuquerque!$B$8</f>
        <v>326.03081690625805</v>
      </c>
      <c r="L132" s="44">
        <f>(Seattle!$B$19*10^3)/Seattle!$B$8</f>
        <v>305.50055952483427</v>
      </c>
      <c r="M132" s="44">
        <f>(Chicago!$B$19*10^3)/Chicago!$B$8</f>
        <v>316.26065249203754</v>
      </c>
      <c r="N132" s="44">
        <f>(Boulder!$B$19*10^3)/Boulder!$B$8</f>
        <v>329.81836963071362</v>
      </c>
      <c r="O132" s="44">
        <f>(Minneapolis!$B$19*10^3)/Minneapolis!$B$8</f>
        <v>325.1700094688818</v>
      </c>
      <c r="P132" s="44">
        <f>(Helena!$B$19*10^3)/Helena!$B$8</f>
        <v>335.714900576741</v>
      </c>
      <c r="Q132" s="44">
        <f>(Duluth!$B$19*10^3)/Duluth!$B$8</f>
        <v>323.19015236291642</v>
      </c>
      <c r="R132" s="44">
        <f>(Fairbanks!$B$19*10^3)/Fairbanks!$B$8</f>
        <v>411.29379357837649</v>
      </c>
    </row>
    <row r="133" spans="1:18">
      <c r="A133" s="38"/>
      <c r="B133" s="39" t="s">
        <v>184</v>
      </c>
      <c r="C133" s="44">
        <f>(Miami!$B$20*10^3)/Miami!$B$8</f>
        <v>0</v>
      </c>
      <c r="D133" s="44">
        <f>(Houston!$B$20*10^3)/Houston!$B$8</f>
        <v>0</v>
      </c>
      <c r="E133" s="44">
        <f>(Phoenix!$B$20*10^3)/Phoenix!$B$8</f>
        <v>0</v>
      </c>
      <c r="F133" s="44">
        <f>(Atlanta!$B$20*10^3)/Atlanta!$B$8</f>
        <v>0</v>
      </c>
      <c r="G133" s="44">
        <f>(LosAngeles!$B$20*10^3)/LosAngeles!$B$8</f>
        <v>0</v>
      </c>
      <c r="H133" s="44">
        <f>(LasVegas!$B$20*10^3)/LasVegas!$B$8</f>
        <v>0</v>
      </c>
      <c r="I133" s="44">
        <f>(SanFrancisco!$B$20*10^3)/SanFrancisco!$B$8</f>
        <v>0</v>
      </c>
      <c r="J133" s="44">
        <f>(Baltimore!$B$20*10^3)/Baltimore!$B$8</f>
        <v>0</v>
      </c>
      <c r="K133" s="44">
        <f>(Albuquerque!$B$20*10^3)/Albuquerque!$B$8</f>
        <v>0</v>
      </c>
      <c r="L133" s="44">
        <f>(Seattle!$B$20*10^3)/Seattle!$B$8</f>
        <v>0</v>
      </c>
      <c r="M133" s="44">
        <f>(Chicago!$B$20*10^3)/Chicago!$B$8</f>
        <v>0</v>
      </c>
      <c r="N133" s="44">
        <f>(Boulder!$B$20*10^3)/Boulder!$B$8</f>
        <v>0</v>
      </c>
      <c r="O133" s="44">
        <f>(Minneapolis!$B$20*10^3)/Minneapolis!$B$8</f>
        <v>0</v>
      </c>
      <c r="P133" s="44">
        <f>(Helena!$B$20*10^3)/Helena!$B$8</f>
        <v>0</v>
      </c>
      <c r="Q133" s="44">
        <f>(Duluth!$B$20*10^3)/Duluth!$B$8</f>
        <v>0</v>
      </c>
      <c r="R133" s="44">
        <f>(Fairbanks!$B$20*10^3)/Fairbanks!$B$8</f>
        <v>0</v>
      </c>
    </row>
    <row r="134" spans="1:18">
      <c r="A134" s="38"/>
      <c r="B134" s="39" t="s">
        <v>185</v>
      </c>
      <c r="C134" s="44">
        <f>(Miami!$B$21*10^3)/Miami!$B$8</f>
        <v>0</v>
      </c>
      <c r="D134" s="44">
        <f>(Houston!$B$21*10^3)/Houston!$B$8</f>
        <v>0</v>
      </c>
      <c r="E134" s="44">
        <f>(Phoenix!$B$21*10^3)/Phoenix!$B$8</f>
        <v>0</v>
      </c>
      <c r="F134" s="44">
        <f>(Atlanta!$B$21*10^3)/Atlanta!$B$8</f>
        <v>0</v>
      </c>
      <c r="G134" s="44">
        <f>(LosAngeles!$B$21*10^3)/LosAngeles!$B$8</f>
        <v>0</v>
      </c>
      <c r="H134" s="44">
        <f>(LasVegas!$B$21*10^3)/LasVegas!$B$8</f>
        <v>0</v>
      </c>
      <c r="I134" s="44">
        <f>(SanFrancisco!$B$21*10^3)/SanFrancisco!$B$8</f>
        <v>0</v>
      </c>
      <c r="J134" s="44">
        <f>(Baltimore!$B$21*10^3)/Baltimore!$B$8</f>
        <v>0</v>
      </c>
      <c r="K134" s="44">
        <f>(Albuquerque!$B$21*10^3)/Albuquerque!$B$8</f>
        <v>0</v>
      </c>
      <c r="L134" s="44">
        <f>(Seattle!$B$21*10^3)/Seattle!$B$8</f>
        <v>0</v>
      </c>
      <c r="M134" s="44">
        <f>(Chicago!$B$21*10^3)/Chicago!$B$8</f>
        <v>0</v>
      </c>
      <c r="N134" s="44">
        <f>(Boulder!$B$21*10^3)/Boulder!$B$8</f>
        <v>0</v>
      </c>
      <c r="O134" s="44">
        <f>(Minneapolis!$B$21*10^3)/Minneapolis!$B$8</f>
        <v>0</v>
      </c>
      <c r="P134" s="44">
        <f>(Helena!$B$21*10^3)/Helena!$B$8</f>
        <v>0</v>
      </c>
      <c r="Q134" s="44">
        <f>(Duluth!$B$21*10^3)/Duluth!$B$8</f>
        <v>0</v>
      </c>
      <c r="R134" s="44">
        <f>(Fairbanks!$B$21*10^3)/Fairbanks!$B$8</f>
        <v>0</v>
      </c>
    </row>
    <row r="135" spans="1:18">
      <c r="A135" s="38"/>
      <c r="B135" s="39" t="s">
        <v>186</v>
      </c>
      <c r="C135" s="44">
        <f>(Miami!$B$22*10^3)/Miami!$B$8</f>
        <v>0</v>
      </c>
      <c r="D135" s="44">
        <f>(Houston!$B$22*10^3)/Houston!$B$8</f>
        <v>0</v>
      </c>
      <c r="E135" s="44">
        <f>(Phoenix!$B$22*10^3)/Phoenix!$B$8</f>
        <v>0</v>
      </c>
      <c r="F135" s="44">
        <f>(Atlanta!$B$22*10^3)/Atlanta!$B$8</f>
        <v>0</v>
      </c>
      <c r="G135" s="44">
        <f>(LosAngeles!$B$22*10^3)/LosAngeles!$B$8</f>
        <v>0</v>
      </c>
      <c r="H135" s="44">
        <f>(LasVegas!$B$22*10^3)/LasVegas!$B$8</f>
        <v>0</v>
      </c>
      <c r="I135" s="44">
        <f>(SanFrancisco!$B$22*10^3)/SanFrancisco!$B$8</f>
        <v>0</v>
      </c>
      <c r="J135" s="44">
        <f>(Baltimore!$B$22*10^3)/Baltimore!$B$8</f>
        <v>0</v>
      </c>
      <c r="K135" s="44">
        <f>(Albuquerque!$B$22*10^3)/Albuquerque!$B$8</f>
        <v>0</v>
      </c>
      <c r="L135" s="44">
        <f>(Seattle!$B$22*10^3)/Seattle!$B$8</f>
        <v>0</v>
      </c>
      <c r="M135" s="44">
        <f>(Chicago!$B$22*10^3)/Chicago!$B$8</f>
        <v>0</v>
      </c>
      <c r="N135" s="44">
        <f>(Boulder!$B$22*10^3)/Boulder!$B$8</f>
        <v>0</v>
      </c>
      <c r="O135" s="44">
        <f>(Minneapolis!$B$22*10^3)/Minneapolis!$B$8</f>
        <v>0</v>
      </c>
      <c r="P135" s="44">
        <f>(Helena!$B$22*10^3)/Helena!$B$8</f>
        <v>0</v>
      </c>
      <c r="Q135" s="44">
        <f>(Duluth!$B$22*10^3)/Duluth!$B$8</f>
        <v>0</v>
      </c>
      <c r="R135" s="44">
        <f>(Fairbanks!$B$22*10^3)/Fairbanks!$B$8</f>
        <v>0</v>
      </c>
    </row>
    <row r="136" spans="1:18">
      <c r="A136" s="38"/>
      <c r="B136" s="39" t="s">
        <v>187</v>
      </c>
      <c r="C136" s="44">
        <f>(Miami!$B$23*10^3)/Miami!$B$8</f>
        <v>0</v>
      </c>
      <c r="D136" s="44">
        <f>(Houston!$B$23*10^3)/Houston!$B$8</f>
        <v>0</v>
      </c>
      <c r="E136" s="44">
        <f>(Phoenix!$B$23*10^3)/Phoenix!$B$8</f>
        <v>0</v>
      </c>
      <c r="F136" s="44">
        <f>(Atlanta!$B$23*10^3)/Atlanta!$B$8</f>
        <v>0</v>
      </c>
      <c r="G136" s="44">
        <f>(LosAngeles!$B$23*10^3)/LosAngeles!$B$8</f>
        <v>0</v>
      </c>
      <c r="H136" s="44">
        <f>(LasVegas!$B$23*10^3)/LasVegas!$B$8</f>
        <v>0</v>
      </c>
      <c r="I136" s="44">
        <f>(SanFrancisco!$B$23*10^3)/SanFrancisco!$B$8</f>
        <v>0</v>
      </c>
      <c r="J136" s="44">
        <f>(Baltimore!$B$23*10^3)/Baltimore!$B$8</f>
        <v>0</v>
      </c>
      <c r="K136" s="44">
        <f>(Albuquerque!$B$23*10^3)/Albuquerque!$B$8</f>
        <v>0</v>
      </c>
      <c r="L136" s="44">
        <f>(Seattle!$B$23*10^3)/Seattle!$B$8</f>
        <v>0</v>
      </c>
      <c r="M136" s="44">
        <f>(Chicago!$B$23*10^3)/Chicago!$B$8</f>
        <v>0</v>
      </c>
      <c r="N136" s="44">
        <f>(Boulder!$B$23*10^3)/Boulder!$B$8</f>
        <v>0</v>
      </c>
      <c r="O136" s="44">
        <f>(Minneapolis!$B$23*10^3)/Minneapolis!$B$8</f>
        <v>0</v>
      </c>
      <c r="P136" s="44">
        <f>(Helena!$B$23*10^3)/Helena!$B$8</f>
        <v>0</v>
      </c>
      <c r="Q136" s="44">
        <f>(Duluth!$B$23*10^3)/Duluth!$B$8</f>
        <v>0</v>
      </c>
      <c r="R136" s="44">
        <f>(Fairbanks!$B$23*10^3)/Fairbanks!$B$8</f>
        <v>0</v>
      </c>
    </row>
    <row r="137" spans="1:18">
      <c r="A137" s="38"/>
      <c r="B137" s="39" t="s">
        <v>188</v>
      </c>
      <c r="C137" s="44">
        <f>(Miami!$B$24*10^3)/Miami!$B$8</f>
        <v>0</v>
      </c>
      <c r="D137" s="44">
        <f>(Houston!$B$24*10^3)/Houston!$B$8</f>
        <v>0</v>
      </c>
      <c r="E137" s="44">
        <f>(Phoenix!$B$24*10^3)/Phoenix!$B$8</f>
        <v>0</v>
      </c>
      <c r="F137" s="44">
        <f>(Atlanta!$B$24*10^3)/Atlanta!$B$8</f>
        <v>0</v>
      </c>
      <c r="G137" s="44">
        <f>(LosAngeles!$B$24*10^3)/LosAngeles!$B$8</f>
        <v>0</v>
      </c>
      <c r="H137" s="44">
        <f>(LasVegas!$B$24*10^3)/LasVegas!$B$8</f>
        <v>0</v>
      </c>
      <c r="I137" s="44">
        <f>(SanFrancisco!$B$24*10^3)/SanFrancisco!$B$8</f>
        <v>0</v>
      </c>
      <c r="J137" s="44">
        <f>(Baltimore!$B$24*10^3)/Baltimore!$B$8</f>
        <v>0</v>
      </c>
      <c r="K137" s="44">
        <f>(Albuquerque!$B$24*10^3)/Albuquerque!$B$8</f>
        <v>0</v>
      </c>
      <c r="L137" s="44">
        <f>(Seattle!$B$24*10^3)/Seattle!$B$8</f>
        <v>0</v>
      </c>
      <c r="M137" s="44">
        <f>(Chicago!$B$24*10^3)/Chicago!$B$8</f>
        <v>0</v>
      </c>
      <c r="N137" s="44">
        <f>(Boulder!$B$24*10^3)/Boulder!$B$8</f>
        <v>0</v>
      </c>
      <c r="O137" s="44">
        <f>(Minneapolis!$B$24*10^3)/Minneapolis!$B$8</f>
        <v>0</v>
      </c>
      <c r="P137" s="44">
        <f>(Helena!$B$24*10^3)/Helena!$B$8</f>
        <v>0</v>
      </c>
      <c r="Q137" s="44">
        <f>(Duluth!$B$24*10^3)/Duluth!$B$8</f>
        <v>0</v>
      </c>
      <c r="R137" s="44">
        <f>(Fairbanks!$B$24*10^3)/Fairbanks!$B$8</f>
        <v>0</v>
      </c>
    </row>
    <row r="138" spans="1:18">
      <c r="A138" s="38"/>
      <c r="B138" s="39" t="s">
        <v>179</v>
      </c>
      <c r="C138" s="44">
        <f>(Miami!$B$25*10^3)/Miami!$B$8</f>
        <v>296.20383920117069</v>
      </c>
      <c r="D138" s="44">
        <f>(Houston!$B$25*10^3)/Houston!$B$8</f>
        <v>282.2587587156753</v>
      </c>
      <c r="E138" s="44">
        <f>(Phoenix!$B$25*10^3)/Phoenix!$B$8</f>
        <v>280.92450718774205</v>
      </c>
      <c r="F138" s="44">
        <f>(Atlanta!$B$25*10^3)/Atlanta!$B$8</f>
        <v>268.6580012051304</v>
      </c>
      <c r="G138" s="44">
        <f>(LosAngeles!$B$25*10^3)/LosAngeles!$B$8</f>
        <v>269.60488938624428</v>
      </c>
      <c r="H138" s="44">
        <f>(LasVegas!$B$25*10^3)/LasVegas!$B$8</f>
        <v>271.28346388912797</v>
      </c>
      <c r="I138" s="44">
        <f>(SanFrancisco!$B$25*10^3)/SanFrancisco!$B$8</f>
        <v>256.7358181974692</v>
      </c>
      <c r="J138" s="44">
        <f>(Baltimore!$B$25*10^3)/Baltimore!$B$8</f>
        <v>259.87776534389258</v>
      </c>
      <c r="K138" s="44">
        <f>(Albuquerque!$B$25*10^3)/Albuquerque!$B$8</f>
        <v>258.45743307222176</v>
      </c>
      <c r="L138" s="44">
        <f>(Seattle!$B$25*10^3)/Seattle!$B$8</f>
        <v>251.26969097012997</v>
      </c>
      <c r="M138" s="44">
        <f>(Chicago!$B$25*10^3)/Chicago!$B$8</f>
        <v>254.06731514160282</v>
      </c>
      <c r="N138" s="44">
        <f>(Boulder!$B$25*10^3)/Boulder!$B$8</f>
        <v>251.61401394508047</v>
      </c>
      <c r="O138" s="44">
        <f>(Minneapolis!$B$25*10^3)/Minneapolis!$B$8</f>
        <v>251.65705431694929</v>
      </c>
      <c r="P138" s="44">
        <f>(Helena!$B$25*10^3)/Helena!$B$8</f>
        <v>246.01876560213481</v>
      </c>
      <c r="Q138" s="44">
        <f>(Duluth!$B$25*10^3)/Duluth!$B$8</f>
        <v>242.40337436515452</v>
      </c>
      <c r="R138" s="44">
        <f>(Fairbanks!$B$25*10^3)/Fairbanks!$B$8</f>
        <v>237.10940862529051</v>
      </c>
    </row>
    <row r="139" spans="1:18">
      <c r="A139" s="38"/>
      <c r="B139" s="39" t="s">
        <v>189</v>
      </c>
      <c r="C139" s="44">
        <f>(Miami!$B$26*10^3)/Miami!$B$8</f>
        <v>0</v>
      </c>
      <c r="D139" s="44">
        <f>(Houston!$B$26*10^3)/Houston!$B$8</f>
        <v>0</v>
      </c>
      <c r="E139" s="44">
        <f>(Phoenix!$B$26*10^3)/Phoenix!$B$8</f>
        <v>0</v>
      </c>
      <c r="F139" s="44">
        <f>(Atlanta!$B$26*10^3)/Atlanta!$B$8</f>
        <v>0</v>
      </c>
      <c r="G139" s="44">
        <f>(LosAngeles!$B$26*10^3)/LosAngeles!$B$8</f>
        <v>0</v>
      </c>
      <c r="H139" s="44">
        <f>(LasVegas!$B$26*10^3)/LasVegas!$B$8</f>
        <v>0</v>
      </c>
      <c r="I139" s="44">
        <f>(SanFrancisco!$B$26*10^3)/SanFrancisco!$B$8</f>
        <v>0</v>
      </c>
      <c r="J139" s="44">
        <f>(Baltimore!$B$26*10^3)/Baltimore!$B$8</f>
        <v>0</v>
      </c>
      <c r="K139" s="44">
        <f>(Albuquerque!$B$26*10^3)/Albuquerque!$B$8</f>
        <v>0</v>
      </c>
      <c r="L139" s="44">
        <f>(Seattle!$B$26*10^3)/Seattle!$B$8</f>
        <v>0</v>
      </c>
      <c r="M139" s="44">
        <f>(Chicago!$B$26*10^3)/Chicago!$B$8</f>
        <v>0</v>
      </c>
      <c r="N139" s="44">
        <f>(Boulder!$B$26*10^3)/Boulder!$B$8</f>
        <v>0</v>
      </c>
      <c r="O139" s="44">
        <f>(Minneapolis!$B$26*10^3)/Minneapolis!$B$8</f>
        <v>0</v>
      </c>
      <c r="P139" s="44">
        <f>(Helena!$B$26*10^3)/Helena!$B$8</f>
        <v>0</v>
      </c>
      <c r="Q139" s="44">
        <f>(Duluth!$B$26*10^3)/Duluth!$B$8</f>
        <v>0</v>
      </c>
      <c r="R139" s="44">
        <f>(Fairbanks!$B$26*10^3)/Fairbanks!$B$8</f>
        <v>0</v>
      </c>
    </row>
    <row r="140" spans="1:18">
      <c r="A140" s="38"/>
      <c r="B140" s="39" t="s">
        <v>92</v>
      </c>
      <c r="C140" s="44">
        <f>(Miami!$B$28*10^3)/Miami!$B$8</f>
        <v>4101.1448738917106</v>
      </c>
      <c r="D140" s="44">
        <f>(Houston!$B$28*10^3)/Houston!$B$8</f>
        <v>3836.4896272703795</v>
      </c>
      <c r="E140" s="44">
        <f>(Phoenix!$B$28*10^3)/Phoenix!$B$8</f>
        <v>3868.3825428251698</v>
      </c>
      <c r="F140" s="44">
        <f>(Atlanta!$B$28*10^3)/Atlanta!$B$8</f>
        <v>3550.3572350865111</v>
      </c>
      <c r="G140" s="44">
        <f>(LosAngeles!$B$28*10^3)/LosAngeles!$B$8</f>
        <v>3244.3401910992511</v>
      </c>
      <c r="H140" s="44">
        <f>(LasVegas!$B$28*10^3)/LasVegas!$B$8</f>
        <v>3665.834552810536</v>
      </c>
      <c r="I140" s="44">
        <f>(SanFrancisco!$B$28*10^3)/SanFrancisco!$B$8</f>
        <v>3151.889472325041</v>
      </c>
      <c r="J140" s="44">
        <f>(Baltimore!$B$28*10^3)/Baltimore!$B$8</f>
        <v>3436.9458552121891</v>
      </c>
      <c r="K140" s="44">
        <f>(Albuquerque!$B$28*10^3)/Albuquerque!$B$8</f>
        <v>3367.9951794783506</v>
      </c>
      <c r="L140" s="44">
        <f>(Seattle!$B$28*10^3)/Seattle!$B$8</f>
        <v>3176.508565034002</v>
      </c>
      <c r="M140" s="44">
        <f>(Chicago!$B$28*10^3)/Chicago!$B$8</f>
        <v>3331.75518636481</v>
      </c>
      <c r="N140" s="44">
        <f>(Boulder!$B$28*10^3)/Boulder!$B$8</f>
        <v>3282.1296376000687</v>
      </c>
      <c r="O140" s="44">
        <f>(Minneapolis!$B$28*10^3)/Minneapolis!$B$8</f>
        <v>3316.5619350951192</v>
      </c>
      <c r="P140" s="44">
        <f>(Helena!$B$28*10^3)/Helena!$B$8</f>
        <v>3227.7266075578891</v>
      </c>
      <c r="Q140" s="44">
        <f>(Duluth!$B$28*10^3)/Duluth!$B$8</f>
        <v>3201.9884651803391</v>
      </c>
      <c r="R140" s="44">
        <f>(Fairbanks!$B$28*10^3)/Fairbanks!$B$8</f>
        <v>3249.8923990703279</v>
      </c>
    </row>
    <row r="141" spans="1:18">
      <c r="A141" s="38"/>
      <c r="B141" s="36" t="s">
        <v>214</v>
      </c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</row>
    <row r="142" spans="1:18">
      <c r="A142" s="38"/>
      <c r="B142" s="39" t="s">
        <v>173</v>
      </c>
      <c r="C142" s="44">
        <f>(Miami!$C$13*10^3)/Miami!$B$8</f>
        <v>17.043987260049928</v>
      </c>
      <c r="D142" s="44">
        <f>(Houston!$C$13*10^3)/Houston!$B$8</f>
        <v>432.08229319101315</v>
      </c>
      <c r="E142" s="44">
        <f>(Phoenix!$C$13*10^3)/Phoenix!$B$8</f>
        <v>264.56916587759321</v>
      </c>
      <c r="F142" s="44">
        <f>(Atlanta!$C$13*10^3)/Atlanta!$B$8</f>
        <v>898.33864164586385</v>
      </c>
      <c r="G142" s="44">
        <f>(LosAngeles!$C$13*10^3)/LosAngeles!$B$8</f>
        <v>155.63398467762761</v>
      </c>
      <c r="H142" s="44">
        <f>(LasVegas!$C$13*10^3)/LasVegas!$B$8</f>
        <v>509.33976069553239</v>
      </c>
      <c r="I142" s="44">
        <f>(SanFrancisco!$C$13*10^3)/SanFrancisco!$B$8</f>
        <v>578.97908237927174</v>
      </c>
      <c r="J142" s="44">
        <f>(Baltimore!$C$13*10^3)/Baltimore!$B$8</f>
        <v>1699.3199621244728</v>
      </c>
      <c r="K142" s="44">
        <f>(Albuquerque!$C$13*10^3)/Albuquerque!$B$8</f>
        <v>1096.1952311267969</v>
      </c>
      <c r="L142" s="44">
        <f>(Seattle!$C$13*10^3)/Seattle!$B$8</f>
        <v>1354.781785314625</v>
      </c>
      <c r="M142" s="44">
        <f>(Chicago!$C$13*10^3)/Chicago!$B$8</f>
        <v>2379.7452009985368</v>
      </c>
      <c r="N142" s="44">
        <f>(Boulder!$C$13*10^3)/Boulder!$B$8</f>
        <v>1671.9462856159078</v>
      </c>
      <c r="O142" s="44">
        <f>(Minneapolis!$C$13*10^3)/Minneapolis!$B$8</f>
        <v>3170.224670741155</v>
      </c>
      <c r="P142" s="44">
        <f>(Helena!$C$13*10^3)/Helena!$B$8</f>
        <v>2475.9834724972025</v>
      </c>
      <c r="Q142" s="44">
        <f>(Duluth!$C$13*10^3)/Duluth!$B$8</f>
        <v>3980.5027115434277</v>
      </c>
      <c r="R142" s="44">
        <f>(Fairbanks!$C$13*10^3)/Fairbanks!$B$8</f>
        <v>6540.5870706722908</v>
      </c>
    </row>
    <row r="143" spans="1:18">
      <c r="A143" s="38"/>
      <c r="B143" s="39" t="s">
        <v>190</v>
      </c>
      <c r="C143" s="44">
        <f>(Miami!$C$14*10^3)/Miami!$B$8</f>
        <v>0</v>
      </c>
      <c r="D143" s="44">
        <f>(Houston!$C$14*10^3)/Houston!$B$8</f>
        <v>0</v>
      </c>
      <c r="E143" s="44">
        <f>(Phoenix!$C$14*10^3)/Phoenix!$B$8</f>
        <v>0</v>
      </c>
      <c r="F143" s="44">
        <f>(Atlanta!$C$14*10^3)/Atlanta!$B$8</f>
        <v>0</v>
      </c>
      <c r="G143" s="44">
        <f>(LosAngeles!$C$14*10^3)/LosAngeles!$B$8</f>
        <v>0</v>
      </c>
      <c r="H143" s="44">
        <f>(LasVegas!$C$14*10^3)/LasVegas!$B$8</f>
        <v>0</v>
      </c>
      <c r="I143" s="44">
        <f>(SanFrancisco!$C$14*10^3)/SanFrancisco!$B$8</f>
        <v>0</v>
      </c>
      <c r="J143" s="44">
        <f>(Baltimore!$C$14*10^3)/Baltimore!$B$8</f>
        <v>0</v>
      </c>
      <c r="K143" s="44">
        <f>(Albuquerque!$C$14*10^3)/Albuquerque!$B$8</f>
        <v>0</v>
      </c>
      <c r="L143" s="44">
        <f>(Seattle!$C$14*10^3)/Seattle!$B$8</f>
        <v>0</v>
      </c>
      <c r="M143" s="44">
        <f>(Chicago!$C$14*10^3)/Chicago!$B$8</f>
        <v>0</v>
      </c>
      <c r="N143" s="44">
        <f>(Boulder!$C$14*10^3)/Boulder!$B$8</f>
        <v>0</v>
      </c>
      <c r="O143" s="44">
        <f>(Minneapolis!$C$14*10^3)/Minneapolis!$B$8</f>
        <v>0</v>
      </c>
      <c r="P143" s="44">
        <f>(Helena!$C$14*10^3)/Helena!$B$8</f>
        <v>0</v>
      </c>
      <c r="Q143" s="44">
        <f>(Duluth!$C$14*10^3)/Duluth!$B$8</f>
        <v>0</v>
      </c>
      <c r="R143" s="44">
        <f>(Fairbanks!$C$14*10^3)/Fairbanks!$B$8</f>
        <v>0</v>
      </c>
    </row>
    <row r="144" spans="1:18">
      <c r="A144" s="38"/>
      <c r="B144" s="39" t="s">
        <v>191</v>
      </c>
      <c r="C144" s="44">
        <f>(Miami!$C$15*10^3)/Miami!$B$8</f>
        <v>0</v>
      </c>
      <c r="D144" s="44">
        <f>(Houston!$C$15*10^3)/Houston!$B$8</f>
        <v>0</v>
      </c>
      <c r="E144" s="44">
        <f>(Phoenix!$C$15*10^3)/Phoenix!$B$8</f>
        <v>0</v>
      </c>
      <c r="F144" s="44">
        <f>(Atlanta!$C$15*10^3)/Atlanta!$B$8</f>
        <v>0</v>
      </c>
      <c r="G144" s="44">
        <f>(LosAngeles!$C$15*10^3)/LosAngeles!$B$8</f>
        <v>0</v>
      </c>
      <c r="H144" s="44">
        <f>(LasVegas!$C$15*10^3)/LasVegas!$B$8</f>
        <v>0</v>
      </c>
      <c r="I144" s="44">
        <f>(SanFrancisco!$C$15*10^3)/SanFrancisco!$B$8</f>
        <v>0</v>
      </c>
      <c r="J144" s="44">
        <f>(Baltimore!$C$15*10^3)/Baltimore!$B$8</f>
        <v>0</v>
      </c>
      <c r="K144" s="44">
        <f>(Albuquerque!$C$15*10^3)/Albuquerque!$B$8</f>
        <v>0</v>
      </c>
      <c r="L144" s="44">
        <f>(Seattle!$C$15*10^3)/Seattle!$B$8</f>
        <v>0</v>
      </c>
      <c r="M144" s="44">
        <f>(Chicago!$C$15*10^3)/Chicago!$B$8</f>
        <v>0</v>
      </c>
      <c r="N144" s="44">
        <f>(Boulder!$C$15*10^3)/Boulder!$B$8</f>
        <v>0</v>
      </c>
      <c r="O144" s="44">
        <f>(Minneapolis!$C$15*10^3)/Minneapolis!$B$8</f>
        <v>0</v>
      </c>
      <c r="P144" s="44">
        <f>(Helena!$C$15*10^3)/Helena!$B$8</f>
        <v>0</v>
      </c>
      <c r="Q144" s="44">
        <f>(Duluth!$C$15*10^3)/Duluth!$B$8</f>
        <v>0</v>
      </c>
      <c r="R144" s="44">
        <f>(Fairbanks!$C$15*10^3)/Fairbanks!$B$8</f>
        <v>0</v>
      </c>
    </row>
    <row r="145" spans="1:18">
      <c r="A145" s="38"/>
      <c r="B145" s="39" t="s">
        <v>192</v>
      </c>
      <c r="C145" s="44">
        <f>(Miami!$C$16*10^3)/Miami!$B$8</f>
        <v>0</v>
      </c>
      <c r="D145" s="44">
        <f>(Houston!$C$16*10^3)/Houston!$B$8</f>
        <v>0</v>
      </c>
      <c r="E145" s="44">
        <f>(Phoenix!$C$16*10^3)/Phoenix!$B$8</f>
        <v>0</v>
      </c>
      <c r="F145" s="44">
        <f>(Atlanta!$C$16*10^3)/Atlanta!$B$8</f>
        <v>0</v>
      </c>
      <c r="G145" s="44">
        <f>(LosAngeles!$C$16*10^3)/LosAngeles!$B$8</f>
        <v>0</v>
      </c>
      <c r="H145" s="44">
        <f>(LasVegas!$C$16*10^3)/LasVegas!$B$8</f>
        <v>0</v>
      </c>
      <c r="I145" s="44">
        <f>(SanFrancisco!$C$16*10^3)/SanFrancisco!$B$8</f>
        <v>0</v>
      </c>
      <c r="J145" s="44">
        <f>(Baltimore!$C$16*10^3)/Baltimore!$B$8</f>
        <v>0</v>
      </c>
      <c r="K145" s="44">
        <f>(Albuquerque!$C$16*10^3)/Albuquerque!$B$8</f>
        <v>0</v>
      </c>
      <c r="L145" s="44">
        <f>(Seattle!$C$16*10^3)/Seattle!$B$8</f>
        <v>0</v>
      </c>
      <c r="M145" s="44">
        <f>(Chicago!$C$16*10^3)/Chicago!$B$8</f>
        <v>0</v>
      </c>
      <c r="N145" s="44">
        <f>(Boulder!$C$16*10^3)/Boulder!$B$8</f>
        <v>0</v>
      </c>
      <c r="O145" s="44">
        <f>(Minneapolis!$C$16*10^3)/Minneapolis!$B$8</f>
        <v>0</v>
      </c>
      <c r="P145" s="44">
        <f>(Helena!$C$16*10^3)/Helena!$B$8</f>
        <v>0</v>
      </c>
      <c r="Q145" s="44">
        <f>(Duluth!$C$16*10^3)/Duluth!$B$8</f>
        <v>0</v>
      </c>
      <c r="R145" s="44">
        <f>(Fairbanks!$C$16*10^3)/Fairbanks!$B$8</f>
        <v>0</v>
      </c>
    </row>
    <row r="146" spans="1:18">
      <c r="A146" s="38"/>
      <c r="B146" s="39" t="s">
        <v>180</v>
      </c>
      <c r="C146" s="44">
        <f>(Miami!$C$17*10^3)/Miami!$B$8</f>
        <v>2427.0896100542309</v>
      </c>
      <c r="D146" s="44">
        <f>(Houston!$C$17*10^3)/Houston!$B$8</f>
        <v>2427.0896100542309</v>
      </c>
      <c r="E146" s="44">
        <f>(Phoenix!$C$17*10^3)/Phoenix!$B$8</f>
        <v>2427.0896100542309</v>
      </c>
      <c r="F146" s="44">
        <f>(Atlanta!$C$17*10^3)/Atlanta!$B$8</f>
        <v>2427.0896100542309</v>
      </c>
      <c r="G146" s="44">
        <f>(LosAngeles!$C$17*10^3)/LosAngeles!$B$8</f>
        <v>2427.0896100542309</v>
      </c>
      <c r="H146" s="44">
        <f>(LasVegas!$C$17*10^3)/LasVegas!$B$8</f>
        <v>2427.0896100542309</v>
      </c>
      <c r="I146" s="44">
        <f>(SanFrancisco!$C$17*10^3)/SanFrancisco!$B$8</f>
        <v>2427.0896100542309</v>
      </c>
      <c r="J146" s="44">
        <f>(Baltimore!$C$17*10^3)/Baltimore!$B$8</f>
        <v>2427.0896100542309</v>
      </c>
      <c r="K146" s="44">
        <f>(Albuquerque!$C$17*10^3)/Albuquerque!$B$8</f>
        <v>2427.0896100542309</v>
      </c>
      <c r="L146" s="44">
        <f>(Seattle!$C$17*10^3)/Seattle!$B$8</f>
        <v>2427.0896100542309</v>
      </c>
      <c r="M146" s="44">
        <f>(Chicago!$C$17*10^3)/Chicago!$B$8</f>
        <v>2427.0896100542309</v>
      </c>
      <c r="N146" s="44">
        <f>(Boulder!$C$17*10^3)/Boulder!$B$8</f>
        <v>2427.0896100542309</v>
      </c>
      <c r="O146" s="44">
        <f>(Minneapolis!$C$17*10^3)/Minneapolis!$B$8</f>
        <v>2427.0896100542309</v>
      </c>
      <c r="P146" s="44">
        <f>(Helena!$C$17*10^3)/Helena!$B$8</f>
        <v>2427.0896100542309</v>
      </c>
      <c r="Q146" s="44">
        <f>(Duluth!$C$17*10^3)/Duluth!$B$8</f>
        <v>2427.0896100542309</v>
      </c>
      <c r="R146" s="44">
        <f>(Fairbanks!$C$17*10^3)/Fairbanks!$B$8</f>
        <v>2427.0896100542309</v>
      </c>
    </row>
    <row r="147" spans="1:18">
      <c r="A147" s="38"/>
      <c r="B147" s="39" t="s">
        <v>193</v>
      </c>
      <c r="C147" s="44">
        <f>(Miami!$C$18*10^3)/Miami!$B$8</f>
        <v>0</v>
      </c>
      <c r="D147" s="44">
        <f>(Houston!$C$18*10^3)/Houston!$B$8</f>
        <v>0</v>
      </c>
      <c r="E147" s="44">
        <f>(Phoenix!$C$18*10^3)/Phoenix!$B$8</f>
        <v>0</v>
      </c>
      <c r="F147" s="44">
        <f>(Atlanta!$C$18*10^3)/Atlanta!$B$8</f>
        <v>0</v>
      </c>
      <c r="G147" s="44">
        <f>(LosAngeles!$C$18*10^3)/LosAngeles!$B$8</f>
        <v>0</v>
      </c>
      <c r="H147" s="44">
        <f>(LasVegas!$C$18*10^3)/LasVegas!$B$8</f>
        <v>0</v>
      </c>
      <c r="I147" s="44">
        <f>(SanFrancisco!$C$18*10^3)/SanFrancisco!$B$8</f>
        <v>0</v>
      </c>
      <c r="J147" s="44">
        <f>(Baltimore!$C$18*10^3)/Baltimore!$B$8</f>
        <v>0</v>
      </c>
      <c r="K147" s="44">
        <f>(Albuquerque!$C$18*10^3)/Albuquerque!$B$8</f>
        <v>0</v>
      </c>
      <c r="L147" s="44">
        <f>(Seattle!$C$18*10^3)/Seattle!$B$8</f>
        <v>0</v>
      </c>
      <c r="M147" s="44">
        <f>(Chicago!$C$18*10^3)/Chicago!$B$8</f>
        <v>0</v>
      </c>
      <c r="N147" s="44">
        <f>(Boulder!$C$18*10^3)/Boulder!$B$8</f>
        <v>0</v>
      </c>
      <c r="O147" s="44">
        <f>(Minneapolis!$C$18*10^3)/Minneapolis!$B$8</f>
        <v>0</v>
      </c>
      <c r="P147" s="44">
        <f>(Helena!$C$18*10^3)/Helena!$B$8</f>
        <v>0</v>
      </c>
      <c r="Q147" s="44">
        <f>(Duluth!$C$18*10^3)/Duluth!$B$8</f>
        <v>0</v>
      </c>
      <c r="R147" s="44">
        <f>(Fairbanks!$C$18*10^3)/Fairbanks!$B$8</f>
        <v>0</v>
      </c>
    </row>
    <row r="148" spans="1:18">
      <c r="A148" s="38"/>
      <c r="B148" s="39" t="s">
        <v>194</v>
      </c>
      <c r="C148" s="44">
        <f>(Miami!$C$19*10^3)/Miami!$B$8</f>
        <v>0</v>
      </c>
      <c r="D148" s="44">
        <f>(Houston!$C$19*10^3)/Houston!$B$8</f>
        <v>0</v>
      </c>
      <c r="E148" s="44">
        <f>(Phoenix!$C$19*10^3)/Phoenix!$B$8</f>
        <v>0</v>
      </c>
      <c r="F148" s="44">
        <f>(Atlanta!$C$19*10^3)/Atlanta!$B$8</f>
        <v>0</v>
      </c>
      <c r="G148" s="44">
        <f>(LosAngeles!$C$19*10^3)/LosAngeles!$B$8</f>
        <v>0</v>
      </c>
      <c r="H148" s="44">
        <f>(LasVegas!$C$19*10^3)/LasVegas!$B$8</f>
        <v>0</v>
      </c>
      <c r="I148" s="44">
        <f>(SanFrancisco!$C$19*10^3)/SanFrancisco!$B$8</f>
        <v>0</v>
      </c>
      <c r="J148" s="44">
        <f>(Baltimore!$C$19*10^3)/Baltimore!$B$8</f>
        <v>0</v>
      </c>
      <c r="K148" s="44">
        <f>(Albuquerque!$C$19*10^3)/Albuquerque!$B$8</f>
        <v>0</v>
      </c>
      <c r="L148" s="44">
        <f>(Seattle!$C$19*10^3)/Seattle!$B$8</f>
        <v>0</v>
      </c>
      <c r="M148" s="44">
        <f>(Chicago!$C$19*10^3)/Chicago!$B$8</f>
        <v>0</v>
      </c>
      <c r="N148" s="44">
        <f>(Boulder!$C$19*10^3)/Boulder!$B$8</f>
        <v>0</v>
      </c>
      <c r="O148" s="44">
        <f>(Minneapolis!$C$19*10^3)/Minneapolis!$B$8</f>
        <v>0</v>
      </c>
      <c r="P148" s="44">
        <f>(Helena!$C$19*10^3)/Helena!$B$8</f>
        <v>0</v>
      </c>
      <c r="Q148" s="44">
        <f>(Duluth!$C$19*10^3)/Duluth!$B$8</f>
        <v>0</v>
      </c>
      <c r="R148" s="44">
        <f>(Fairbanks!$C$19*10^3)/Fairbanks!$B$8</f>
        <v>0</v>
      </c>
    </row>
    <row r="149" spans="1:18">
      <c r="A149" s="38"/>
      <c r="B149" s="39" t="s">
        <v>195</v>
      </c>
      <c r="C149" s="44">
        <f>(Miami!$C$20*10^3)/Miami!$B$8</f>
        <v>0</v>
      </c>
      <c r="D149" s="44">
        <f>(Houston!$C$20*10^3)/Houston!$B$8</f>
        <v>0</v>
      </c>
      <c r="E149" s="44">
        <f>(Phoenix!$C$20*10^3)/Phoenix!$B$8</f>
        <v>0</v>
      </c>
      <c r="F149" s="44">
        <f>(Atlanta!$C$20*10^3)/Atlanta!$B$8</f>
        <v>0</v>
      </c>
      <c r="G149" s="44">
        <f>(LosAngeles!$C$20*10^3)/LosAngeles!$B$8</f>
        <v>0</v>
      </c>
      <c r="H149" s="44">
        <f>(LasVegas!$C$20*10^3)/LasVegas!$B$8</f>
        <v>0</v>
      </c>
      <c r="I149" s="44">
        <f>(SanFrancisco!$C$20*10^3)/SanFrancisco!$B$8</f>
        <v>0</v>
      </c>
      <c r="J149" s="44">
        <f>(Baltimore!$C$20*10^3)/Baltimore!$B$8</f>
        <v>0</v>
      </c>
      <c r="K149" s="44">
        <f>(Albuquerque!$C$20*10^3)/Albuquerque!$B$8</f>
        <v>0</v>
      </c>
      <c r="L149" s="44">
        <f>(Seattle!$C$20*10^3)/Seattle!$B$8</f>
        <v>0</v>
      </c>
      <c r="M149" s="44">
        <f>(Chicago!$C$20*10^3)/Chicago!$B$8</f>
        <v>0</v>
      </c>
      <c r="N149" s="44">
        <f>(Boulder!$C$20*10^3)/Boulder!$B$8</f>
        <v>0</v>
      </c>
      <c r="O149" s="44">
        <f>(Minneapolis!$C$20*10^3)/Minneapolis!$B$8</f>
        <v>0</v>
      </c>
      <c r="P149" s="44">
        <f>(Helena!$C$20*10^3)/Helena!$B$8</f>
        <v>0</v>
      </c>
      <c r="Q149" s="44">
        <f>(Duluth!$C$20*10^3)/Duluth!$B$8</f>
        <v>0</v>
      </c>
      <c r="R149" s="44">
        <f>(Fairbanks!$C$20*10^3)/Fairbanks!$B$8</f>
        <v>0</v>
      </c>
    </row>
    <row r="150" spans="1:18">
      <c r="A150" s="38"/>
      <c r="B150" s="39" t="s">
        <v>196</v>
      </c>
      <c r="C150" s="44">
        <f>(Miami!$C$21*10^3)/Miami!$B$8</f>
        <v>0</v>
      </c>
      <c r="D150" s="44">
        <f>(Houston!$C$21*10^3)/Houston!$B$8</f>
        <v>0</v>
      </c>
      <c r="E150" s="44">
        <f>(Phoenix!$C$21*10^3)/Phoenix!$B$8</f>
        <v>0</v>
      </c>
      <c r="F150" s="44">
        <f>(Atlanta!$C$21*10^3)/Atlanta!$B$8</f>
        <v>0</v>
      </c>
      <c r="G150" s="44">
        <f>(LosAngeles!$C$21*10^3)/LosAngeles!$B$8</f>
        <v>0</v>
      </c>
      <c r="H150" s="44">
        <f>(LasVegas!$C$21*10^3)/LasVegas!$B$8</f>
        <v>0</v>
      </c>
      <c r="I150" s="44">
        <f>(SanFrancisco!$C$21*10^3)/SanFrancisco!$B$8</f>
        <v>0</v>
      </c>
      <c r="J150" s="44">
        <f>(Baltimore!$C$21*10^3)/Baltimore!$B$8</f>
        <v>0</v>
      </c>
      <c r="K150" s="44">
        <f>(Albuquerque!$C$21*10^3)/Albuquerque!$B$8</f>
        <v>0</v>
      </c>
      <c r="L150" s="44">
        <f>(Seattle!$C$21*10^3)/Seattle!$B$8</f>
        <v>0</v>
      </c>
      <c r="M150" s="44">
        <f>(Chicago!$C$21*10^3)/Chicago!$B$8</f>
        <v>0</v>
      </c>
      <c r="N150" s="44">
        <f>(Boulder!$C$21*10^3)/Boulder!$B$8</f>
        <v>0</v>
      </c>
      <c r="O150" s="44">
        <f>(Minneapolis!$C$21*10^3)/Minneapolis!$B$8</f>
        <v>0</v>
      </c>
      <c r="P150" s="44">
        <f>(Helena!$C$21*10^3)/Helena!$B$8</f>
        <v>0</v>
      </c>
      <c r="Q150" s="44">
        <f>(Duluth!$C$21*10^3)/Duluth!$B$8</f>
        <v>0</v>
      </c>
      <c r="R150" s="44">
        <f>(Fairbanks!$C$21*10^3)/Fairbanks!$B$8</f>
        <v>0</v>
      </c>
    </row>
    <row r="151" spans="1:18">
      <c r="A151" s="38"/>
      <c r="B151" s="39" t="s">
        <v>197</v>
      </c>
      <c r="C151" s="44">
        <f>(Miami!$C$22*10^3)/Miami!$B$8</f>
        <v>0</v>
      </c>
      <c r="D151" s="44">
        <f>(Houston!$C$22*10^3)/Houston!$B$8</f>
        <v>0</v>
      </c>
      <c r="E151" s="44">
        <f>(Phoenix!$C$22*10^3)/Phoenix!$B$8</f>
        <v>0</v>
      </c>
      <c r="F151" s="44">
        <f>(Atlanta!$C$22*10^3)/Atlanta!$B$8</f>
        <v>0</v>
      </c>
      <c r="G151" s="44">
        <f>(LosAngeles!$C$22*10^3)/LosAngeles!$B$8</f>
        <v>0</v>
      </c>
      <c r="H151" s="44">
        <f>(LasVegas!$C$22*10^3)/LasVegas!$B$8</f>
        <v>0</v>
      </c>
      <c r="I151" s="44">
        <f>(SanFrancisco!$C$22*10^3)/SanFrancisco!$B$8</f>
        <v>0</v>
      </c>
      <c r="J151" s="44">
        <f>(Baltimore!$C$22*10^3)/Baltimore!$B$8</f>
        <v>0</v>
      </c>
      <c r="K151" s="44">
        <f>(Albuquerque!$C$22*10^3)/Albuquerque!$B$8</f>
        <v>0</v>
      </c>
      <c r="L151" s="44">
        <f>(Seattle!$C$22*10^3)/Seattle!$B$8</f>
        <v>0</v>
      </c>
      <c r="M151" s="44">
        <f>(Chicago!$C$22*10^3)/Chicago!$B$8</f>
        <v>0</v>
      </c>
      <c r="N151" s="44">
        <f>(Boulder!$C$22*10^3)/Boulder!$B$8</f>
        <v>0</v>
      </c>
      <c r="O151" s="44">
        <f>(Minneapolis!$C$22*10^3)/Minneapolis!$B$8</f>
        <v>0</v>
      </c>
      <c r="P151" s="44">
        <f>(Helena!$C$22*10^3)/Helena!$B$8</f>
        <v>0</v>
      </c>
      <c r="Q151" s="44">
        <f>(Duluth!$C$22*10^3)/Duluth!$B$8</f>
        <v>0</v>
      </c>
      <c r="R151" s="44">
        <f>(Fairbanks!$C$22*10^3)/Fairbanks!$B$8</f>
        <v>0</v>
      </c>
    </row>
    <row r="152" spans="1:18">
      <c r="A152" s="38"/>
      <c r="B152" s="39" t="s">
        <v>198</v>
      </c>
      <c r="C152" s="44">
        <f>(Miami!$C$23*10^3)/Miami!$B$8</f>
        <v>0</v>
      </c>
      <c r="D152" s="44">
        <f>(Houston!$C$23*10^3)/Houston!$B$8</f>
        <v>0</v>
      </c>
      <c r="E152" s="44">
        <f>(Phoenix!$C$23*10^3)/Phoenix!$B$8</f>
        <v>0</v>
      </c>
      <c r="F152" s="44">
        <f>(Atlanta!$C$23*10^3)/Atlanta!$B$8</f>
        <v>0</v>
      </c>
      <c r="G152" s="44">
        <f>(LosAngeles!$C$23*10^3)/LosAngeles!$B$8</f>
        <v>0</v>
      </c>
      <c r="H152" s="44">
        <f>(LasVegas!$C$23*10^3)/LasVegas!$B$8</f>
        <v>0</v>
      </c>
      <c r="I152" s="44">
        <f>(SanFrancisco!$C$23*10^3)/SanFrancisco!$B$8</f>
        <v>0</v>
      </c>
      <c r="J152" s="44">
        <f>(Baltimore!$C$23*10^3)/Baltimore!$B$8</f>
        <v>0</v>
      </c>
      <c r="K152" s="44">
        <f>(Albuquerque!$C$23*10^3)/Albuquerque!$B$8</f>
        <v>0</v>
      </c>
      <c r="L152" s="44">
        <f>(Seattle!$C$23*10^3)/Seattle!$B$8</f>
        <v>0</v>
      </c>
      <c r="M152" s="44">
        <f>(Chicago!$C$23*10^3)/Chicago!$B$8</f>
        <v>0</v>
      </c>
      <c r="N152" s="44">
        <f>(Boulder!$C$23*10^3)/Boulder!$B$8</f>
        <v>0</v>
      </c>
      <c r="O152" s="44">
        <f>(Minneapolis!$C$23*10^3)/Minneapolis!$B$8</f>
        <v>0</v>
      </c>
      <c r="P152" s="44">
        <f>(Helena!$C$23*10^3)/Helena!$B$8</f>
        <v>0</v>
      </c>
      <c r="Q152" s="44">
        <f>(Duluth!$C$23*10^3)/Duluth!$B$8</f>
        <v>0</v>
      </c>
      <c r="R152" s="44">
        <f>(Fairbanks!$C$23*10^3)/Fairbanks!$B$8</f>
        <v>0</v>
      </c>
    </row>
    <row r="153" spans="1:18">
      <c r="A153" s="38"/>
      <c r="B153" s="39" t="s">
        <v>181</v>
      </c>
      <c r="C153" s="44">
        <f>(Miami!$C$24*10^3)/Miami!$B$8</f>
        <v>183.43806490488078</v>
      </c>
      <c r="D153" s="44">
        <f>(Houston!$C$24*10^3)/Houston!$B$8</f>
        <v>223.63777223035206</v>
      </c>
      <c r="E153" s="44">
        <f>(Phoenix!$C$24*10^3)/Phoenix!$B$8</f>
        <v>200.52509253679952</v>
      </c>
      <c r="F153" s="44">
        <f>(Atlanta!$C$24*10^3)/Atlanta!$B$8</f>
        <v>262.41714728415252</v>
      </c>
      <c r="G153" s="44">
        <f>(LosAngeles!$C$24*10^3)/LosAngeles!$B$8</f>
        <v>254.88508220711026</v>
      </c>
      <c r="H153" s="44">
        <f>(LasVegas!$C$24*10^3)/LasVegas!$B$8</f>
        <v>228.3722131359215</v>
      </c>
      <c r="I153" s="44">
        <f>(SanFrancisco!$C$24*10^3)/SanFrancisco!$B$8</f>
        <v>288.06920891796506</v>
      </c>
      <c r="J153" s="44">
        <f>(Baltimore!$C$24*10^3)/Baltimore!$B$8</f>
        <v>292.88973056727212</v>
      </c>
      <c r="K153" s="44">
        <f>(Albuquerque!$C$24*10^3)/Albuquerque!$B$8</f>
        <v>287.07928036498237</v>
      </c>
      <c r="L153" s="44">
        <f>(Seattle!$C$24*10^3)/Seattle!$B$8</f>
        <v>308.72858741499527</v>
      </c>
      <c r="M153" s="44">
        <f>(Chicago!$C$24*10^3)/Chicago!$B$8</f>
        <v>319.61780149780492</v>
      </c>
      <c r="N153" s="44">
        <f>(Boulder!$C$24*10^3)/Boulder!$B$8</f>
        <v>318.24050959800292</v>
      </c>
      <c r="O153" s="44">
        <f>(Minneapolis!$C$24*10^3)/Minneapolis!$B$8</f>
        <v>342.73048119135751</v>
      </c>
      <c r="P153" s="44">
        <f>(Helena!$C$24*10^3)/Helena!$B$8</f>
        <v>346.90539726263233</v>
      </c>
      <c r="Q153" s="44">
        <f>(Duluth!$C$24*10^3)/Duluth!$B$8</f>
        <v>380.82121029525695</v>
      </c>
      <c r="R153" s="44">
        <f>(Fairbanks!$C$24*10^3)/Fairbanks!$B$8</f>
        <v>426.96048893862445</v>
      </c>
    </row>
    <row r="154" spans="1:18">
      <c r="A154" s="38"/>
      <c r="B154" s="39" t="s">
        <v>199</v>
      </c>
      <c r="C154" s="44">
        <f>(Miami!$C$25*10^3)/Miami!$B$8</f>
        <v>0</v>
      </c>
      <c r="D154" s="44">
        <f>(Houston!$C$25*10^3)/Houston!$B$8</f>
        <v>0</v>
      </c>
      <c r="E154" s="44">
        <f>(Phoenix!$C$25*10^3)/Phoenix!$B$8</f>
        <v>0</v>
      </c>
      <c r="F154" s="44">
        <f>(Atlanta!$C$25*10^3)/Atlanta!$B$8</f>
        <v>0</v>
      </c>
      <c r="G154" s="44">
        <f>(LosAngeles!$C$25*10^3)/LosAngeles!$B$8</f>
        <v>0</v>
      </c>
      <c r="H154" s="44">
        <f>(LasVegas!$C$25*10^3)/LasVegas!$B$8</f>
        <v>0</v>
      </c>
      <c r="I154" s="44">
        <f>(SanFrancisco!$C$25*10^3)/SanFrancisco!$B$8</f>
        <v>0</v>
      </c>
      <c r="J154" s="44">
        <f>(Baltimore!$C$25*10^3)/Baltimore!$B$8</f>
        <v>0</v>
      </c>
      <c r="K154" s="44">
        <f>(Albuquerque!$C$25*10^3)/Albuquerque!$B$8</f>
        <v>0</v>
      </c>
      <c r="L154" s="44">
        <f>(Seattle!$C$25*10^3)/Seattle!$B$8</f>
        <v>0</v>
      </c>
      <c r="M154" s="44">
        <f>(Chicago!$C$25*10^3)/Chicago!$B$8</f>
        <v>0</v>
      </c>
      <c r="N154" s="44">
        <f>(Boulder!$C$25*10^3)/Boulder!$B$8</f>
        <v>0</v>
      </c>
      <c r="O154" s="44">
        <f>(Minneapolis!$C$25*10^3)/Minneapolis!$B$8</f>
        <v>0</v>
      </c>
      <c r="P154" s="44">
        <f>(Helena!$C$25*10^3)/Helena!$B$8</f>
        <v>0</v>
      </c>
      <c r="Q154" s="44">
        <f>(Duluth!$C$25*10^3)/Duluth!$B$8</f>
        <v>0</v>
      </c>
      <c r="R154" s="44">
        <f>(Fairbanks!$C$25*10^3)/Fairbanks!$B$8</f>
        <v>0</v>
      </c>
    </row>
    <row r="155" spans="1:18">
      <c r="A155" s="38"/>
      <c r="B155" s="39" t="s">
        <v>200</v>
      </c>
      <c r="C155" s="44">
        <f>(Miami!$C$26*10^3)/Miami!$B$8</f>
        <v>0</v>
      </c>
      <c r="D155" s="44">
        <f>(Houston!$C$26*10^3)/Houston!$B$8</f>
        <v>0</v>
      </c>
      <c r="E155" s="44">
        <f>(Phoenix!$C$26*10^3)/Phoenix!$B$8</f>
        <v>0</v>
      </c>
      <c r="F155" s="44">
        <f>(Atlanta!$C$26*10^3)/Atlanta!$B$8</f>
        <v>0</v>
      </c>
      <c r="G155" s="44">
        <f>(LosAngeles!$C$26*10^3)/LosAngeles!$B$8</f>
        <v>0</v>
      </c>
      <c r="H155" s="44">
        <f>(LasVegas!$C$26*10^3)/LasVegas!$B$8</f>
        <v>0</v>
      </c>
      <c r="I155" s="44">
        <f>(SanFrancisco!$C$26*10^3)/SanFrancisco!$B$8</f>
        <v>0</v>
      </c>
      <c r="J155" s="44">
        <f>(Baltimore!$C$26*10^3)/Baltimore!$B$8</f>
        <v>0</v>
      </c>
      <c r="K155" s="44">
        <f>(Albuquerque!$C$26*10^3)/Albuquerque!$B$8</f>
        <v>0</v>
      </c>
      <c r="L155" s="44">
        <f>(Seattle!$C$26*10^3)/Seattle!$B$8</f>
        <v>0</v>
      </c>
      <c r="M155" s="44">
        <f>(Chicago!$C$26*10^3)/Chicago!$B$8</f>
        <v>0</v>
      </c>
      <c r="N155" s="44">
        <f>(Boulder!$C$26*10^3)/Boulder!$B$8</f>
        <v>0</v>
      </c>
      <c r="O155" s="44">
        <f>(Minneapolis!$C$26*10^3)/Minneapolis!$B$8</f>
        <v>0</v>
      </c>
      <c r="P155" s="44">
        <f>(Helena!$C$26*10^3)/Helena!$B$8</f>
        <v>0</v>
      </c>
      <c r="Q155" s="44">
        <f>(Duluth!$C$26*10^3)/Duluth!$B$8</f>
        <v>0</v>
      </c>
      <c r="R155" s="44">
        <f>(Fairbanks!$C$26*10^3)/Fairbanks!$B$8</f>
        <v>0</v>
      </c>
    </row>
    <row r="156" spans="1:18">
      <c r="A156" s="38"/>
      <c r="B156" s="39" t="s">
        <v>92</v>
      </c>
      <c r="C156" s="44">
        <f>(Miami!$C$28*10^3)/Miami!$B$8</f>
        <v>2627.5716622191617</v>
      </c>
      <c r="D156" s="44">
        <f>(Houston!$C$28*10^3)/Houston!$B$8</f>
        <v>3082.8096754755961</v>
      </c>
      <c r="E156" s="44">
        <f>(Phoenix!$C$28*10^3)/Phoenix!$B$8</f>
        <v>2892.1838684686236</v>
      </c>
      <c r="F156" s="44">
        <f>(Atlanta!$C$28*10^3)/Atlanta!$B$8</f>
        <v>3587.8453989842474</v>
      </c>
      <c r="G156" s="44">
        <f>(LosAngeles!$C$28*10^3)/LosAngeles!$B$8</f>
        <v>2837.6086769389685</v>
      </c>
      <c r="H156" s="44">
        <f>(LasVegas!$C$28*10^3)/LasVegas!$B$8</f>
        <v>3164.8015838856845</v>
      </c>
      <c r="I156" s="44">
        <f>(SanFrancisco!$C$28*10^3)/SanFrancisco!$B$8</f>
        <v>3294.1379013514675</v>
      </c>
      <c r="J156" s="44">
        <f>(Baltimore!$C$28*10^3)/Baltimore!$B$8</f>
        <v>4419.2562623741069</v>
      </c>
      <c r="K156" s="44">
        <f>(Albuquerque!$C$28*10^3)/Albuquerque!$B$8</f>
        <v>3810.3641215460102</v>
      </c>
      <c r="L156" s="44">
        <f>(Seattle!$C$28*10^3)/Seattle!$B$8</f>
        <v>4090.5999827838514</v>
      </c>
      <c r="M156" s="44">
        <f>(Chicago!$C$28*10^3)/Chicago!$B$8</f>
        <v>5126.495652922441</v>
      </c>
      <c r="N156" s="44">
        <f>(Boulder!$C$28*10^3)/Boulder!$B$8</f>
        <v>4417.2764052681414</v>
      </c>
      <c r="O156" s="44">
        <f>(Minneapolis!$C$28*10^3)/Minneapolis!$B$8</f>
        <v>5940.0447619867437</v>
      </c>
      <c r="P156" s="44">
        <f>(Helena!$C$28*10^3)/Helena!$B$8</f>
        <v>5250.0215201859346</v>
      </c>
      <c r="Q156" s="44">
        <f>(Duluth!$C$28*10^3)/Duluth!$B$8</f>
        <v>6788.4135318929157</v>
      </c>
      <c r="R156" s="44">
        <f>(Fairbanks!$C$28*10^3)/Fairbanks!$B$8</f>
        <v>9394.6371696651458</v>
      </c>
    </row>
    <row r="157" spans="1:18">
      <c r="A157" s="38"/>
      <c r="B157" s="36" t="s">
        <v>215</v>
      </c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</row>
    <row r="158" spans="1:18">
      <c r="A158" s="38"/>
      <c r="B158" s="39" t="s">
        <v>72</v>
      </c>
      <c r="C158" s="44">
        <f>(Miami!$E$13*10^3)/Miami!$B$8</f>
        <v>0</v>
      </c>
      <c r="D158" s="44">
        <f>(Houston!$E$13*10^3)/Houston!$B$8</f>
        <v>0</v>
      </c>
      <c r="E158" s="44">
        <f>(Phoenix!$E$13*10^3)/Phoenix!$B$8</f>
        <v>0</v>
      </c>
      <c r="F158" s="44">
        <f>(Atlanta!$E$13*10^3)/Atlanta!$B$8</f>
        <v>0</v>
      </c>
      <c r="G158" s="44">
        <f>(LosAngeles!$E$13*10^3)/LosAngeles!$B$8</f>
        <v>0</v>
      </c>
      <c r="H158" s="44">
        <f>(LasVegas!$E$13*10^3)/LasVegas!$B$8</f>
        <v>0</v>
      </c>
      <c r="I158" s="44">
        <f>(SanFrancisco!$E$13*10^3)/SanFrancisco!$B$8</f>
        <v>0</v>
      </c>
      <c r="J158" s="44">
        <f>(Baltimore!$E$13*10^3)/Baltimore!$B$8</f>
        <v>0</v>
      </c>
      <c r="K158" s="44">
        <f>(Albuquerque!$E$13*10^3)/Albuquerque!$B$8</f>
        <v>0</v>
      </c>
      <c r="L158" s="44">
        <f>(Seattle!$E$13*10^3)/Seattle!$B$8</f>
        <v>0</v>
      </c>
      <c r="M158" s="44">
        <f>(Chicago!$E$13*10^3)/Chicago!$B$8</f>
        <v>0</v>
      </c>
      <c r="N158" s="44">
        <f>(Boulder!$E$13*10^3)/Boulder!$B$8</f>
        <v>0</v>
      </c>
      <c r="O158" s="44">
        <f>(Minneapolis!$E$13*10^3)/Minneapolis!$B$8</f>
        <v>0</v>
      </c>
      <c r="P158" s="44">
        <f>(Helena!$E$13*10^3)/Helena!$B$8</f>
        <v>0</v>
      </c>
      <c r="Q158" s="44">
        <f>(Duluth!$E$13*10^3)/Duluth!$B$8</f>
        <v>0</v>
      </c>
      <c r="R158" s="44">
        <f>(Fairbanks!$E$13*10^3)/Fairbanks!$B$8</f>
        <v>0</v>
      </c>
    </row>
    <row r="159" spans="1:18">
      <c r="A159" s="38"/>
      <c r="B159" s="39" t="s">
        <v>73</v>
      </c>
      <c r="C159" s="44">
        <f>(Miami!$E$14*10^3)/Miami!$B$8</f>
        <v>0</v>
      </c>
      <c r="D159" s="44">
        <f>(Houston!$E$14*10^3)/Houston!$B$8</f>
        <v>0</v>
      </c>
      <c r="E159" s="44">
        <f>(Phoenix!$E$14*10^3)/Phoenix!$B$8</f>
        <v>0</v>
      </c>
      <c r="F159" s="44">
        <f>(Atlanta!$E$14*10^3)/Atlanta!$B$8</f>
        <v>0</v>
      </c>
      <c r="G159" s="44">
        <f>(LosAngeles!$E$14*10^3)/LosAngeles!$B$8</f>
        <v>0</v>
      </c>
      <c r="H159" s="44">
        <f>(LasVegas!$E$14*10^3)/LasVegas!$B$8</f>
        <v>0</v>
      </c>
      <c r="I159" s="44">
        <f>(SanFrancisco!$E$14*10^3)/SanFrancisco!$B$8</f>
        <v>0</v>
      </c>
      <c r="J159" s="44">
        <f>(Baltimore!$E$14*10^3)/Baltimore!$B$8</f>
        <v>0</v>
      </c>
      <c r="K159" s="44">
        <f>(Albuquerque!$E$14*10^3)/Albuquerque!$B$8</f>
        <v>0</v>
      </c>
      <c r="L159" s="44">
        <f>(Seattle!$E$14*10^3)/Seattle!$B$8</f>
        <v>0</v>
      </c>
      <c r="M159" s="44">
        <f>(Chicago!$E$14*10^3)/Chicago!$B$8</f>
        <v>0</v>
      </c>
      <c r="N159" s="44">
        <f>(Boulder!$E$14*10^3)/Boulder!$B$8</f>
        <v>0</v>
      </c>
      <c r="O159" s="44">
        <f>(Minneapolis!$E$14*10^3)/Minneapolis!$B$8</f>
        <v>0</v>
      </c>
      <c r="P159" s="44">
        <f>(Helena!$E$14*10^3)/Helena!$B$8</f>
        <v>0</v>
      </c>
      <c r="Q159" s="44">
        <f>(Duluth!$E$14*10^3)/Duluth!$B$8</f>
        <v>0</v>
      </c>
      <c r="R159" s="44">
        <f>(Fairbanks!$E$14*10^3)/Fairbanks!$B$8</f>
        <v>0</v>
      </c>
    </row>
    <row r="160" spans="1:18">
      <c r="A160" s="38"/>
      <c r="B160" s="39" t="s">
        <v>81</v>
      </c>
      <c r="C160" s="44">
        <f>(Miami!$E$15*10^3)/Miami!$B$8</f>
        <v>0</v>
      </c>
      <c r="D160" s="44">
        <f>(Houston!$E$15*10^3)/Houston!$B$8</f>
        <v>0</v>
      </c>
      <c r="E160" s="44">
        <f>(Phoenix!$E$15*10^3)/Phoenix!$B$8</f>
        <v>0</v>
      </c>
      <c r="F160" s="44">
        <f>(Atlanta!$E$15*10^3)/Atlanta!$B$8</f>
        <v>0</v>
      </c>
      <c r="G160" s="44">
        <f>(LosAngeles!$E$15*10^3)/LosAngeles!$B$8</f>
        <v>0</v>
      </c>
      <c r="H160" s="44">
        <f>(LasVegas!$E$15*10^3)/LasVegas!$B$8</f>
        <v>0</v>
      </c>
      <c r="I160" s="44">
        <f>(SanFrancisco!$E$15*10^3)/SanFrancisco!$B$8</f>
        <v>0</v>
      </c>
      <c r="J160" s="44">
        <f>(Baltimore!$E$15*10^3)/Baltimore!$B$8</f>
        <v>0</v>
      </c>
      <c r="K160" s="44">
        <f>(Albuquerque!$E$15*10^3)/Albuquerque!$B$8</f>
        <v>0</v>
      </c>
      <c r="L160" s="44">
        <f>(Seattle!$E$15*10^3)/Seattle!$B$8</f>
        <v>0</v>
      </c>
      <c r="M160" s="44">
        <f>(Chicago!$E$15*10^3)/Chicago!$B$8</f>
        <v>0</v>
      </c>
      <c r="N160" s="44">
        <f>(Boulder!$E$15*10^3)/Boulder!$B$8</f>
        <v>0</v>
      </c>
      <c r="O160" s="44">
        <f>(Minneapolis!$E$15*10^3)/Minneapolis!$B$8</f>
        <v>0</v>
      </c>
      <c r="P160" s="44">
        <f>(Helena!$E$15*10^3)/Helena!$B$8</f>
        <v>0</v>
      </c>
      <c r="Q160" s="44">
        <f>(Duluth!$E$15*10^3)/Duluth!$B$8</f>
        <v>0</v>
      </c>
      <c r="R160" s="44">
        <f>(Fairbanks!$E$15*10^3)/Fairbanks!$B$8</f>
        <v>0</v>
      </c>
    </row>
    <row r="161" spans="1:18">
      <c r="A161" s="38"/>
      <c r="B161" s="39" t="s">
        <v>82</v>
      </c>
      <c r="C161" s="44">
        <f>(Miami!$E$16*10^3)/Miami!$B$8</f>
        <v>0</v>
      </c>
      <c r="D161" s="44">
        <f>(Houston!$E$16*10^3)/Houston!$B$8</f>
        <v>0</v>
      </c>
      <c r="E161" s="44">
        <f>(Phoenix!$E$16*10^3)/Phoenix!$B$8</f>
        <v>0</v>
      </c>
      <c r="F161" s="44">
        <f>(Atlanta!$E$16*10^3)/Atlanta!$B$8</f>
        <v>0</v>
      </c>
      <c r="G161" s="44">
        <f>(LosAngeles!$E$16*10^3)/LosAngeles!$B$8</f>
        <v>0</v>
      </c>
      <c r="H161" s="44">
        <f>(LasVegas!$E$16*10^3)/LasVegas!$B$8</f>
        <v>0</v>
      </c>
      <c r="I161" s="44">
        <f>(SanFrancisco!$E$16*10^3)/SanFrancisco!$B$8</f>
        <v>0</v>
      </c>
      <c r="J161" s="44">
        <f>(Baltimore!$E$16*10^3)/Baltimore!$B$8</f>
        <v>0</v>
      </c>
      <c r="K161" s="44">
        <f>(Albuquerque!$E$16*10^3)/Albuquerque!$B$8</f>
        <v>0</v>
      </c>
      <c r="L161" s="44">
        <f>(Seattle!$E$16*10^3)/Seattle!$B$8</f>
        <v>0</v>
      </c>
      <c r="M161" s="44">
        <f>(Chicago!$E$16*10^3)/Chicago!$B$8</f>
        <v>0</v>
      </c>
      <c r="N161" s="44">
        <f>(Boulder!$E$16*10^3)/Boulder!$B$8</f>
        <v>0</v>
      </c>
      <c r="O161" s="44">
        <f>(Minneapolis!$E$16*10^3)/Minneapolis!$B$8</f>
        <v>0</v>
      </c>
      <c r="P161" s="44">
        <f>(Helena!$E$16*10^3)/Helena!$B$8</f>
        <v>0</v>
      </c>
      <c r="Q161" s="44">
        <f>(Duluth!$E$16*10^3)/Duluth!$B$8</f>
        <v>0</v>
      </c>
      <c r="R161" s="44">
        <f>(Fairbanks!$E$16*10^3)/Fairbanks!$B$8</f>
        <v>0</v>
      </c>
    </row>
    <row r="162" spans="1:18">
      <c r="A162" s="38"/>
      <c r="B162" s="39" t="s">
        <v>83</v>
      </c>
      <c r="C162" s="44">
        <f>(Miami!$E$17*10^3)/Miami!$B$8</f>
        <v>0</v>
      </c>
      <c r="D162" s="44">
        <f>(Houston!$E$17*10^3)/Houston!$B$8</f>
        <v>0</v>
      </c>
      <c r="E162" s="44">
        <f>(Phoenix!$E$17*10^3)/Phoenix!$B$8</f>
        <v>0</v>
      </c>
      <c r="F162" s="44">
        <f>(Atlanta!$E$17*10^3)/Atlanta!$B$8</f>
        <v>0</v>
      </c>
      <c r="G162" s="44">
        <f>(LosAngeles!$E$17*10^3)/LosAngeles!$B$8</f>
        <v>0</v>
      </c>
      <c r="H162" s="44">
        <f>(LasVegas!$E$17*10^3)/LasVegas!$B$8</f>
        <v>0</v>
      </c>
      <c r="I162" s="44">
        <f>(SanFrancisco!$E$17*10^3)/SanFrancisco!$B$8</f>
        <v>0</v>
      </c>
      <c r="J162" s="44">
        <f>(Baltimore!$E$17*10^3)/Baltimore!$B$8</f>
        <v>0</v>
      </c>
      <c r="K162" s="44">
        <f>(Albuquerque!$E$17*10^3)/Albuquerque!$B$8</f>
        <v>0</v>
      </c>
      <c r="L162" s="44">
        <f>(Seattle!$E$17*10^3)/Seattle!$B$8</f>
        <v>0</v>
      </c>
      <c r="M162" s="44">
        <f>(Chicago!$E$17*10^3)/Chicago!$B$8</f>
        <v>0</v>
      </c>
      <c r="N162" s="44">
        <f>(Boulder!$E$17*10^3)/Boulder!$B$8</f>
        <v>0</v>
      </c>
      <c r="O162" s="44">
        <f>(Minneapolis!$E$17*10^3)/Minneapolis!$B$8</f>
        <v>0</v>
      </c>
      <c r="P162" s="44">
        <f>(Helena!$E$17*10^3)/Helena!$B$8</f>
        <v>0</v>
      </c>
      <c r="Q162" s="44">
        <f>(Duluth!$E$17*10^3)/Duluth!$B$8</f>
        <v>0</v>
      </c>
      <c r="R162" s="44">
        <f>(Fairbanks!$E$17*10^3)/Fairbanks!$B$8</f>
        <v>0</v>
      </c>
    </row>
    <row r="163" spans="1:18">
      <c r="A163" s="38"/>
      <c r="B163" s="39" t="s">
        <v>84</v>
      </c>
      <c r="C163" s="44">
        <f>(Miami!$E$18*10^3)/Miami!$B$8</f>
        <v>0</v>
      </c>
      <c r="D163" s="44">
        <f>(Houston!$E$18*10^3)/Houston!$B$8</f>
        <v>0</v>
      </c>
      <c r="E163" s="44">
        <f>(Phoenix!$E$18*10^3)/Phoenix!$B$8</f>
        <v>0</v>
      </c>
      <c r="F163" s="44">
        <f>(Atlanta!$E$18*10^3)/Atlanta!$B$8</f>
        <v>0</v>
      </c>
      <c r="G163" s="44">
        <f>(LosAngeles!$E$18*10^3)/LosAngeles!$B$8</f>
        <v>0</v>
      </c>
      <c r="H163" s="44">
        <f>(LasVegas!$E$18*10^3)/LasVegas!$B$8</f>
        <v>0</v>
      </c>
      <c r="I163" s="44">
        <f>(SanFrancisco!$E$18*10^3)/SanFrancisco!$B$8</f>
        <v>0</v>
      </c>
      <c r="J163" s="44">
        <f>(Baltimore!$E$18*10^3)/Baltimore!$B$8</f>
        <v>0</v>
      </c>
      <c r="K163" s="44">
        <f>(Albuquerque!$E$18*10^3)/Albuquerque!$B$8</f>
        <v>0</v>
      </c>
      <c r="L163" s="44">
        <f>(Seattle!$E$18*10^3)/Seattle!$B$8</f>
        <v>0</v>
      </c>
      <c r="M163" s="44">
        <f>(Chicago!$E$18*10^3)/Chicago!$B$8</f>
        <v>0</v>
      </c>
      <c r="N163" s="44">
        <f>(Boulder!$E$18*10^3)/Boulder!$B$8</f>
        <v>0</v>
      </c>
      <c r="O163" s="44">
        <f>(Minneapolis!$E$18*10^3)/Minneapolis!$B$8</f>
        <v>0</v>
      </c>
      <c r="P163" s="44">
        <f>(Helena!$E$18*10^3)/Helena!$B$8</f>
        <v>0</v>
      </c>
      <c r="Q163" s="44">
        <f>(Duluth!$E$18*10^3)/Duluth!$B$8</f>
        <v>0</v>
      </c>
      <c r="R163" s="44">
        <f>(Fairbanks!$E$18*10^3)/Fairbanks!$B$8</f>
        <v>0</v>
      </c>
    </row>
    <row r="164" spans="1:18">
      <c r="A164" s="38"/>
      <c r="B164" s="39" t="s">
        <v>85</v>
      </c>
      <c r="C164" s="44">
        <f>(Miami!$E$19*10^3)/Miami!$B$8</f>
        <v>0</v>
      </c>
      <c r="D164" s="44">
        <f>(Houston!$E$19*10^3)/Houston!$B$8</f>
        <v>0</v>
      </c>
      <c r="E164" s="44">
        <f>(Phoenix!$E$19*10^3)/Phoenix!$B$8</f>
        <v>0</v>
      </c>
      <c r="F164" s="44">
        <f>(Atlanta!$E$19*10^3)/Atlanta!$B$8</f>
        <v>0</v>
      </c>
      <c r="G164" s="44">
        <f>(LosAngeles!$E$19*10^3)/LosAngeles!$B$8</f>
        <v>0</v>
      </c>
      <c r="H164" s="44">
        <f>(LasVegas!$E$19*10^3)/LasVegas!$B$8</f>
        <v>0</v>
      </c>
      <c r="I164" s="44">
        <f>(SanFrancisco!$E$19*10^3)/SanFrancisco!$B$8</f>
        <v>0</v>
      </c>
      <c r="J164" s="44">
        <f>(Baltimore!$E$19*10^3)/Baltimore!$B$8</f>
        <v>0</v>
      </c>
      <c r="K164" s="44">
        <f>(Albuquerque!$E$19*10^3)/Albuquerque!$B$8</f>
        <v>0</v>
      </c>
      <c r="L164" s="44">
        <f>(Seattle!$E$19*10^3)/Seattle!$B$8</f>
        <v>0</v>
      </c>
      <c r="M164" s="44">
        <f>(Chicago!$E$19*10^3)/Chicago!$B$8</f>
        <v>0</v>
      </c>
      <c r="N164" s="44">
        <f>(Boulder!$E$19*10^3)/Boulder!$B$8</f>
        <v>0</v>
      </c>
      <c r="O164" s="44">
        <f>(Minneapolis!$E$19*10^3)/Minneapolis!$B$8</f>
        <v>0</v>
      </c>
      <c r="P164" s="44">
        <f>(Helena!$E$19*10^3)/Helena!$B$8</f>
        <v>0</v>
      </c>
      <c r="Q164" s="44">
        <f>(Duluth!$E$19*10^3)/Duluth!$B$8</f>
        <v>0</v>
      </c>
      <c r="R164" s="44">
        <f>(Fairbanks!$E$19*10^3)/Fairbanks!$B$8</f>
        <v>0</v>
      </c>
    </row>
    <row r="165" spans="1:18">
      <c r="A165" s="38"/>
      <c r="B165" s="39" t="s">
        <v>86</v>
      </c>
      <c r="C165" s="44">
        <f>(Miami!$E$20*10^3)/Miami!$B$8</f>
        <v>0</v>
      </c>
      <c r="D165" s="44">
        <f>(Houston!$E$20*10^3)/Houston!$B$8</f>
        <v>0</v>
      </c>
      <c r="E165" s="44">
        <f>(Phoenix!$E$20*10^3)/Phoenix!$B$8</f>
        <v>0</v>
      </c>
      <c r="F165" s="44">
        <f>(Atlanta!$E$20*10^3)/Atlanta!$B$8</f>
        <v>0</v>
      </c>
      <c r="G165" s="44">
        <f>(LosAngeles!$E$20*10^3)/LosAngeles!$B$8</f>
        <v>0</v>
      </c>
      <c r="H165" s="44">
        <f>(LasVegas!$E$20*10^3)/LasVegas!$B$8</f>
        <v>0</v>
      </c>
      <c r="I165" s="44">
        <f>(SanFrancisco!$E$20*10^3)/SanFrancisco!$B$8</f>
        <v>0</v>
      </c>
      <c r="J165" s="44">
        <f>(Baltimore!$E$20*10^3)/Baltimore!$B$8</f>
        <v>0</v>
      </c>
      <c r="K165" s="44">
        <f>(Albuquerque!$E$20*10^3)/Albuquerque!$B$8</f>
        <v>0</v>
      </c>
      <c r="L165" s="44">
        <f>(Seattle!$E$20*10^3)/Seattle!$B$8</f>
        <v>0</v>
      </c>
      <c r="M165" s="44">
        <f>(Chicago!$E$20*10^3)/Chicago!$B$8</f>
        <v>0</v>
      </c>
      <c r="N165" s="44">
        <f>(Boulder!$E$20*10^3)/Boulder!$B$8</f>
        <v>0</v>
      </c>
      <c r="O165" s="44">
        <f>(Minneapolis!$E$20*10^3)/Minneapolis!$B$8</f>
        <v>0</v>
      </c>
      <c r="P165" s="44">
        <f>(Helena!$E$20*10^3)/Helena!$B$8</f>
        <v>0</v>
      </c>
      <c r="Q165" s="44">
        <f>(Duluth!$E$20*10^3)/Duluth!$B$8</f>
        <v>0</v>
      </c>
      <c r="R165" s="44">
        <f>(Fairbanks!$E$20*10^3)/Fairbanks!$B$8</f>
        <v>0</v>
      </c>
    </row>
    <row r="166" spans="1:18">
      <c r="A166" s="38"/>
      <c r="B166" s="39" t="s">
        <v>87</v>
      </c>
      <c r="C166" s="44">
        <f>(Miami!$E$21*10^3)/Miami!$B$8</f>
        <v>0</v>
      </c>
      <c r="D166" s="44">
        <f>(Houston!$E$21*10^3)/Houston!$B$8</f>
        <v>0</v>
      </c>
      <c r="E166" s="44">
        <f>(Phoenix!$E$21*10^3)/Phoenix!$B$8</f>
        <v>0</v>
      </c>
      <c r="F166" s="44">
        <f>(Atlanta!$E$21*10^3)/Atlanta!$B$8</f>
        <v>0</v>
      </c>
      <c r="G166" s="44">
        <f>(LosAngeles!$E$21*10^3)/LosAngeles!$B$8</f>
        <v>0</v>
      </c>
      <c r="H166" s="44">
        <f>(LasVegas!$E$21*10^3)/LasVegas!$B$8</f>
        <v>0</v>
      </c>
      <c r="I166" s="44">
        <f>(SanFrancisco!$E$21*10^3)/SanFrancisco!$B$8</f>
        <v>0</v>
      </c>
      <c r="J166" s="44">
        <f>(Baltimore!$E$21*10^3)/Baltimore!$B$8</f>
        <v>0</v>
      </c>
      <c r="K166" s="44">
        <f>(Albuquerque!$E$21*10^3)/Albuquerque!$B$8</f>
        <v>0</v>
      </c>
      <c r="L166" s="44">
        <f>(Seattle!$E$21*10^3)/Seattle!$B$8</f>
        <v>0</v>
      </c>
      <c r="M166" s="44">
        <f>(Chicago!$E$21*10^3)/Chicago!$B$8</f>
        <v>0</v>
      </c>
      <c r="N166" s="44">
        <f>(Boulder!$E$21*10^3)/Boulder!$B$8</f>
        <v>0</v>
      </c>
      <c r="O166" s="44">
        <f>(Minneapolis!$E$21*10^3)/Minneapolis!$B$8</f>
        <v>0</v>
      </c>
      <c r="P166" s="44">
        <f>(Helena!$E$21*10^3)/Helena!$B$8</f>
        <v>0</v>
      </c>
      <c r="Q166" s="44">
        <f>(Duluth!$E$21*10^3)/Duluth!$B$8</f>
        <v>0</v>
      </c>
      <c r="R166" s="44">
        <f>(Fairbanks!$E$21*10^3)/Fairbanks!$B$8</f>
        <v>0</v>
      </c>
    </row>
    <row r="167" spans="1:18">
      <c r="A167" s="38"/>
      <c r="B167" s="39" t="s">
        <v>88</v>
      </c>
      <c r="C167" s="44">
        <f>(Miami!$E$22*10^3)/Miami!$B$8</f>
        <v>0</v>
      </c>
      <c r="D167" s="44">
        <f>(Houston!$E$22*10^3)/Houston!$B$8</f>
        <v>0</v>
      </c>
      <c r="E167" s="44">
        <f>(Phoenix!$E$22*10^3)/Phoenix!$B$8</f>
        <v>0</v>
      </c>
      <c r="F167" s="44">
        <f>(Atlanta!$E$22*10^3)/Atlanta!$B$8</f>
        <v>0</v>
      </c>
      <c r="G167" s="44">
        <f>(LosAngeles!$E$22*10^3)/LosAngeles!$B$8</f>
        <v>0</v>
      </c>
      <c r="H167" s="44">
        <f>(LasVegas!$E$22*10^3)/LasVegas!$B$8</f>
        <v>0</v>
      </c>
      <c r="I167" s="44">
        <f>(SanFrancisco!$E$22*10^3)/SanFrancisco!$B$8</f>
        <v>0</v>
      </c>
      <c r="J167" s="44">
        <f>(Baltimore!$E$22*10^3)/Baltimore!$B$8</f>
        <v>0</v>
      </c>
      <c r="K167" s="44">
        <f>(Albuquerque!$E$22*10^3)/Albuquerque!$B$8</f>
        <v>0</v>
      </c>
      <c r="L167" s="44">
        <f>(Seattle!$E$22*10^3)/Seattle!$B$8</f>
        <v>0</v>
      </c>
      <c r="M167" s="44">
        <f>(Chicago!$E$22*10^3)/Chicago!$B$8</f>
        <v>0</v>
      </c>
      <c r="N167" s="44">
        <f>(Boulder!$E$22*10^3)/Boulder!$B$8</f>
        <v>0</v>
      </c>
      <c r="O167" s="44">
        <f>(Minneapolis!$E$22*10^3)/Minneapolis!$B$8</f>
        <v>0</v>
      </c>
      <c r="P167" s="44">
        <f>(Helena!$E$22*10^3)/Helena!$B$8</f>
        <v>0</v>
      </c>
      <c r="Q167" s="44">
        <f>(Duluth!$E$22*10^3)/Duluth!$B$8</f>
        <v>0</v>
      </c>
      <c r="R167" s="44">
        <f>(Fairbanks!$E$22*10^3)/Fairbanks!$B$8</f>
        <v>0</v>
      </c>
    </row>
    <row r="168" spans="1:18">
      <c r="A168" s="38"/>
      <c r="B168" s="39" t="s">
        <v>67</v>
      </c>
      <c r="C168" s="44">
        <f>(Miami!$E$23*10^3)/Miami!$B$8</f>
        <v>0</v>
      </c>
      <c r="D168" s="44">
        <f>(Houston!$E$23*10^3)/Houston!$B$8</f>
        <v>0</v>
      </c>
      <c r="E168" s="44">
        <f>(Phoenix!$E$23*10^3)/Phoenix!$B$8</f>
        <v>0</v>
      </c>
      <c r="F168" s="44">
        <f>(Atlanta!$E$23*10^3)/Atlanta!$B$8</f>
        <v>0</v>
      </c>
      <c r="G168" s="44">
        <f>(LosAngeles!$E$23*10^3)/LosAngeles!$B$8</f>
        <v>0</v>
      </c>
      <c r="H168" s="44">
        <f>(LasVegas!$E$23*10^3)/LasVegas!$B$8</f>
        <v>0</v>
      </c>
      <c r="I168" s="44">
        <f>(SanFrancisco!$E$23*10^3)/SanFrancisco!$B$8</f>
        <v>0</v>
      </c>
      <c r="J168" s="44">
        <f>(Baltimore!$E$23*10^3)/Baltimore!$B$8</f>
        <v>0</v>
      </c>
      <c r="K168" s="44">
        <f>(Albuquerque!$E$23*10^3)/Albuquerque!$B$8</f>
        <v>0</v>
      </c>
      <c r="L168" s="44">
        <f>(Seattle!$E$23*10^3)/Seattle!$B$8</f>
        <v>0</v>
      </c>
      <c r="M168" s="44">
        <f>(Chicago!$E$23*10^3)/Chicago!$B$8</f>
        <v>0</v>
      </c>
      <c r="N168" s="44">
        <f>(Boulder!$E$23*10^3)/Boulder!$B$8</f>
        <v>0</v>
      </c>
      <c r="O168" s="44">
        <f>(Minneapolis!$E$23*10^3)/Minneapolis!$B$8</f>
        <v>0</v>
      </c>
      <c r="P168" s="44">
        <f>(Helena!$E$23*10^3)/Helena!$B$8</f>
        <v>0</v>
      </c>
      <c r="Q168" s="44">
        <f>(Duluth!$E$23*10^3)/Duluth!$B$8</f>
        <v>0</v>
      </c>
      <c r="R168" s="44">
        <f>(Fairbanks!$E$23*10^3)/Fairbanks!$B$8</f>
        <v>0</v>
      </c>
    </row>
    <row r="169" spans="1:18">
      <c r="A169" s="38"/>
      <c r="B169" s="39" t="s">
        <v>89</v>
      </c>
      <c r="C169" s="44">
        <f>(Miami!$E$24*10^3)/Miami!$B$8</f>
        <v>0</v>
      </c>
      <c r="D169" s="44">
        <f>(Houston!$E$24*10^3)/Houston!$B$8</f>
        <v>0</v>
      </c>
      <c r="E169" s="44">
        <f>(Phoenix!$E$24*10^3)/Phoenix!$B$8</f>
        <v>0</v>
      </c>
      <c r="F169" s="44">
        <f>(Atlanta!$E$24*10^3)/Atlanta!$B$8</f>
        <v>0</v>
      </c>
      <c r="G169" s="44">
        <f>(LosAngeles!$E$24*10^3)/LosAngeles!$B$8</f>
        <v>0</v>
      </c>
      <c r="H169" s="44">
        <f>(LasVegas!$E$24*10^3)/LasVegas!$B$8</f>
        <v>0</v>
      </c>
      <c r="I169" s="44">
        <f>(SanFrancisco!$E$24*10^3)/SanFrancisco!$B$8</f>
        <v>0</v>
      </c>
      <c r="J169" s="44">
        <f>(Baltimore!$E$24*10^3)/Baltimore!$B$8</f>
        <v>0</v>
      </c>
      <c r="K169" s="44">
        <f>(Albuquerque!$E$24*10^3)/Albuquerque!$B$8</f>
        <v>0</v>
      </c>
      <c r="L169" s="44">
        <f>(Seattle!$E$24*10^3)/Seattle!$B$8</f>
        <v>0</v>
      </c>
      <c r="M169" s="44">
        <f>(Chicago!$E$24*10^3)/Chicago!$B$8</f>
        <v>0</v>
      </c>
      <c r="N169" s="44">
        <f>(Boulder!$E$24*10^3)/Boulder!$B$8</f>
        <v>0</v>
      </c>
      <c r="O169" s="44">
        <f>(Minneapolis!$E$24*10^3)/Minneapolis!$B$8</f>
        <v>0</v>
      </c>
      <c r="P169" s="44">
        <f>(Helena!$E$24*10^3)/Helena!$B$8</f>
        <v>0</v>
      </c>
      <c r="Q169" s="44">
        <f>(Duluth!$E$24*10^3)/Duluth!$B$8</f>
        <v>0</v>
      </c>
      <c r="R169" s="44">
        <f>(Fairbanks!$E$24*10^3)/Fairbanks!$B$8</f>
        <v>0</v>
      </c>
    </row>
    <row r="170" spans="1:18">
      <c r="A170" s="38"/>
      <c r="B170" s="39" t="s">
        <v>90</v>
      </c>
      <c r="C170" s="44">
        <f>(Miami!$E$25*10^3)/Miami!$B$8</f>
        <v>0</v>
      </c>
      <c r="D170" s="44">
        <f>(Houston!$E$25*10^3)/Houston!$B$8</f>
        <v>0</v>
      </c>
      <c r="E170" s="44">
        <f>(Phoenix!$E$25*10^3)/Phoenix!$B$8</f>
        <v>0</v>
      </c>
      <c r="F170" s="44">
        <f>(Atlanta!$E$25*10^3)/Atlanta!$B$8</f>
        <v>0</v>
      </c>
      <c r="G170" s="44">
        <f>(LosAngeles!$E$25*10^3)/LosAngeles!$B$8</f>
        <v>0</v>
      </c>
      <c r="H170" s="44">
        <f>(LasVegas!$E$25*10^3)/LasVegas!$B$8</f>
        <v>0</v>
      </c>
      <c r="I170" s="44">
        <f>(SanFrancisco!$E$25*10^3)/SanFrancisco!$B$8</f>
        <v>0</v>
      </c>
      <c r="J170" s="44">
        <f>(Baltimore!$E$25*10^3)/Baltimore!$B$8</f>
        <v>0</v>
      </c>
      <c r="K170" s="44">
        <f>(Albuquerque!$E$25*10^3)/Albuquerque!$B$8</f>
        <v>0</v>
      </c>
      <c r="L170" s="44">
        <f>(Seattle!$E$25*10^3)/Seattle!$B$8</f>
        <v>0</v>
      </c>
      <c r="M170" s="44">
        <f>(Chicago!$E$25*10^3)/Chicago!$B$8</f>
        <v>0</v>
      </c>
      <c r="N170" s="44">
        <f>(Boulder!$E$25*10^3)/Boulder!$B$8</f>
        <v>0</v>
      </c>
      <c r="O170" s="44">
        <f>(Minneapolis!$E$25*10^3)/Minneapolis!$B$8</f>
        <v>0</v>
      </c>
      <c r="P170" s="44">
        <f>(Helena!$E$25*10^3)/Helena!$B$8</f>
        <v>0</v>
      </c>
      <c r="Q170" s="44">
        <f>(Duluth!$E$25*10^3)/Duluth!$B$8</f>
        <v>0</v>
      </c>
      <c r="R170" s="44">
        <f>(Fairbanks!$E$25*10^3)/Fairbanks!$B$8</f>
        <v>0</v>
      </c>
    </row>
    <row r="171" spans="1:18">
      <c r="A171" s="38"/>
      <c r="B171" s="39" t="s">
        <v>91</v>
      </c>
      <c r="C171" s="44">
        <f>(Miami!$E$26*10^3)/Miami!$B$8</f>
        <v>0</v>
      </c>
      <c r="D171" s="44">
        <f>(Houston!$E$26*10^3)/Houston!$B$8</f>
        <v>0</v>
      </c>
      <c r="E171" s="44">
        <f>(Phoenix!$E$26*10^3)/Phoenix!$B$8</f>
        <v>0</v>
      </c>
      <c r="F171" s="44">
        <f>(Atlanta!$E$26*10^3)/Atlanta!$B$8</f>
        <v>0</v>
      </c>
      <c r="G171" s="44">
        <f>(LosAngeles!$E$26*10^3)/LosAngeles!$B$8</f>
        <v>0</v>
      </c>
      <c r="H171" s="44">
        <f>(LasVegas!$E$26*10^3)/LasVegas!$B$8</f>
        <v>0</v>
      </c>
      <c r="I171" s="44">
        <f>(SanFrancisco!$E$26*10^3)/SanFrancisco!$B$8</f>
        <v>0</v>
      </c>
      <c r="J171" s="44">
        <f>(Baltimore!$E$26*10^3)/Baltimore!$B$8</f>
        <v>0</v>
      </c>
      <c r="K171" s="44">
        <f>(Albuquerque!$E$26*10^3)/Albuquerque!$B$8</f>
        <v>0</v>
      </c>
      <c r="L171" s="44">
        <f>(Seattle!$E$26*10^3)/Seattle!$B$8</f>
        <v>0</v>
      </c>
      <c r="M171" s="44">
        <f>(Chicago!$E$26*10^3)/Chicago!$B$8</f>
        <v>0</v>
      </c>
      <c r="N171" s="44">
        <f>(Boulder!$E$26*10^3)/Boulder!$B$8</f>
        <v>0</v>
      </c>
      <c r="O171" s="44">
        <f>(Minneapolis!$E$26*10^3)/Minneapolis!$B$8</f>
        <v>0</v>
      </c>
      <c r="P171" s="44">
        <f>(Helena!$E$26*10^3)/Helena!$B$8</f>
        <v>0</v>
      </c>
      <c r="Q171" s="44">
        <f>(Duluth!$E$26*10^3)/Duluth!$B$8</f>
        <v>0</v>
      </c>
      <c r="R171" s="44">
        <f>(Fairbanks!$E$26*10^3)/Fairbanks!$B$8</f>
        <v>0</v>
      </c>
    </row>
    <row r="172" spans="1:18">
      <c r="A172" s="38"/>
      <c r="B172" s="39" t="s">
        <v>92</v>
      </c>
      <c r="C172" s="44">
        <f>(Miami!$E$28*10^3)/Miami!$B$8</f>
        <v>0</v>
      </c>
      <c r="D172" s="44">
        <f>(Houston!$E$28*10^3)/Houston!$B$8</f>
        <v>0</v>
      </c>
      <c r="E172" s="44">
        <f>(Phoenix!$E$28*10^3)/Phoenix!$B$8</f>
        <v>0</v>
      </c>
      <c r="F172" s="44">
        <f>(Atlanta!$E$28*10^3)/Atlanta!$B$8</f>
        <v>0</v>
      </c>
      <c r="G172" s="44">
        <f>(LosAngeles!$E$28*10^3)/LosAngeles!$B$8</f>
        <v>0</v>
      </c>
      <c r="H172" s="44">
        <f>(LasVegas!$E$28*10^3)/LasVegas!$B$8</f>
        <v>0</v>
      </c>
      <c r="I172" s="44">
        <f>(SanFrancisco!$E$28*10^3)/SanFrancisco!$B$8</f>
        <v>0</v>
      </c>
      <c r="J172" s="44">
        <f>(Baltimore!$E$28*10^3)/Baltimore!$B$8</f>
        <v>0</v>
      </c>
      <c r="K172" s="44">
        <f>(Albuquerque!$E$28*10^3)/Albuquerque!$B$8</f>
        <v>0</v>
      </c>
      <c r="L172" s="44">
        <f>(Seattle!$E$28*10^3)/Seattle!$B$8</f>
        <v>0</v>
      </c>
      <c r="M172" s="44">
        <f>(Chicago!$E$28*10^3)/Chicago!$B$8</f>
        <v>0</v>
      </c>
      <c r="N172" s="44">
        <f>(Boulder!$E$28*10^3)/Boulder!$B$8</f>
        <v>0</v>
      </c>
      <c r="O172" s="44">
        <f>(Minneapolis!$E$28*10^3)/Minneapolis!$B$8</f>
        <v>0</v>
      </c>
      <c r="P172" s="44">
        <f>(Helena!$E$28*10^3)/Helena!$B$8</f>
        <v>0</v>
      </c>
      <c r="Q172" s="44">
        <f>(Duluth!$E$28*10^3)/Duluth!$B$8</f>
        <v>0</v>
      </c>
      <c r="R172" s="44">
        <f>(Fairbanks!$E$28*10^3)/Fairbanks!$B$8</f>
        <v>0</v>
      </c>
    </row>
    <row r="173" spans="1:18">
      <c r="A173" s="38"/>
      <c r="B173" s="36" t="s">
        <v>216</v>
      </c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</row>
    <row r="174" spans="1:18">
      <c r="A174" s="38"/>
      <c r="B174" s="39" t="s">
        <v>72</v>
      </c>
      <c r="C174" s="44">
        <f>(Miami!$F$13*10^3)/Miami!$B$8</f>
        <v>0</v>
      </c>
      <c r="D174" s="44">
        <f>(Houston!$F$13*10^3)/Houston!$B$8</f>
        <v>0</v>
      </c>
      <c r="E174" s="44">
        <f>(Phoenix!$F$13*10^3)/Phoenix!$B$8</f>
        <v>0</v>
      </c>
      <c r="F174" s="44">
        <f>(Atlanta!$F$13*10^3)/Atlanta!$B$8</f>
        <v>0</v>
      </c>
      <c r="G174" s="44">
        <f>(LosAngeles!$F$13*10^3)/LosAngeles!$B$8</f>
        <v>0</v>
      </c>
      <c r="H174" s="44">
        <f>(LasVegas!$F$13*10^3)/LasVegas!$B$8</f>
        <v>0</v>
      </c>
      <c r="I174" s="44">
        <f>(SanFrancisco!$F$13*10^3)/SanFrancisco!$B$8</f>
        <v>0</v>
      </c>
      <c r="J174" s="44">
        <f>(Baltimore!$F$13*10^3)/Baltimore!$B$8</f>
        <v>0</v>
      </c>
      <c r="K174" s="44">
        <f>(Albuquerque!$F$13*10^3)/Albuquerque!$B$8</f>
        <v>0</v>
      </c>
      <c r="L174" s="44">
        <f>(Seattle!$F$13*10^3)/Seattle!$B$8</f>
        <v>0</v>
      </c>
      <c r="M174" s="44">
        <f>(Chicago!$F$13*10^3)/Chicago!$B$8</f>
        <v>0</v>
      </c>
      <c r="N174" s="44">
        <f>(Boulder!$F$13*10^3)/Boulder!$B$8</f>
        <v>0</v>
      </c>
      <c r="O174" s="44">
        <f>(Minneapolis!$F$13*10^3)/Minneapolis!$B$8</f>
        <v>0</v>
      </c>
      <c r="P174" s="44">
        <f>(Helena!$F$13*10^3)/Helena!$B$8</f>
        <v>0</v>
      </c>
      <c r="Q174" s="44">
        <f>(Duluth!$F$13*10^3)/Duluth!$B$8</f>
        <v>0</v>
      </c>
      <c r="R174" s="44">
        <f>(Fairbanks!$F$13*10^3)/Fairbanks!$B$8</f>
        <v>0</v>
      </c>
    </row>
    <row r="175" spans="1:18">
      <c r="A175" s="38"/>
      <c r="B175" s="39" t="s">
        <v>73</v>
      </c>
      <c r="C175" s="44">
        <f>(Miami!$F$14*10^3)/Miami!$B$8</f>
        <v>0</v>
      </c>
      <c r="D175" s="44">
        <f>(Houston!$F$14*10^3)/Houston!$B$8</f>
        <v>0</v>
      </c>
      <c r="E175" s="44">
        <f>(Phoenix!$F$14*10^3)/Phoenix!$B$8</f>
        <v>0</v>
      </c>
      <c r="F175" s="44">
        <f>(Atlanta!$F$14*10^3)/Atlanta!$B$8</f>
        <v>0</v>
      </c>
      <c r="G175" s="44">
        <f>(LosAngeles!$F$14*10^3)/LosAngeles!$B$8</f>
        <v>0</v>
      </c>
      <c r="H175" s="44">
        <f>(LasVegas!$F$14*10^3)/LasVegas!$B$8</f>
        <v>0</v>
      </c>
      <c r="I175" s="44">
        <f>(SanFrancisco!$F$14*10^3)/SanFrancisco!$B$8</f>
        <v>0</v>
      </c>
      <c r="J175" s="44">
        <f>(Baltimore!$F$14*10^3)/Baltimore!$B$8</f>
        <v>0</v>
      </c>
      <c r="K175" s="44">
        <f>(Albuquerque!$F$14*10^3)/Albuquerque!$B$8</f>
        <v>0</v>
      </c>
      <c r="L175" s="44">
        <f>(Seattle!$F$14*10^3)/Seattle!$B$8</f>
        <v>0</v>
      </c>
      <c r="M175" s="44">
        <f>(Chicago!$F$14*10^3)/Chicago!$B$8</f>
        <v>0</v>
      </c>
      <c r="N175" s="44">
        <f>(Boulder!$F$14*10^3)/Boulder!$B$8</f>
        <v>0</v>
      </c>
      <c r="O175" s="44">
        <f>(Minneapolis!$F$14*10^3)/Minneapolis!$B$8</f>
        <v>0</v>
      </c>
      <c r="P175" s="44">
        <f>(Helena!$F$14*10^3)/Helena!$B$8</f>
        <v>0</v>
      </c>
      <c r="Q175" s="44">
        <f>(Duluth!$F$14*10^3)/Duluth!$B$8</f>
        <v>0</v>
      </c>
      <c r="R175" s="44">
        <f>(Fairbanks!$F$14*10^3)/Fairbanks!$B$8</f>
        <v>0</v>
      </c>
    </row>
    <row r="176" spans="1:18">
      <c r="A176" s="38"/>
      <c r="B176" s="39" t="s">
        <v>81</v>
      </c>
      <c r="C176" s="44">
        <f>(Miami!$F$15*10^3)/Miami!$B$8</f>
        <v>0</v>
      </c>
      <c r="D176" s="44">
        <f>(Houston!$F$15*10^3)/Houston!$B$8</f>
        <v>0</v>
      </c>
      <c r="E176" s="44">
        <f>(Phoenix!$F$15*10^3)/Phoenix!$B$8</f>
        <v>0</v>
      </c>
      <c r="F176" s="44">
        <f>(Atlanta!$F$15*10^3)/Atlanta!$B$8</f>
        <v>0</v>
      </c>
      <c r="G176" s="44">
        <f>(LosAngeles!$F$15*10^3)/LosAngeles!$B$8</f>
        <v>0</v>
      </c>
      <c r="H176" s="44">
        <f>(LasVegas!$F$15*10^3)/LasVegas!$B$8</f>
        <v>0</v>
      </c>
      <c r="I176" s="44">
        <f>(SanFrancisco!$F$15*10^3)/SanFrancisco!$B$8</f>
        <v>0</v>
      </c>
      <c r="J176" s="44">
        <f>(Baltimore!$F$15*10^3)/Baltimore!$B$8</f>
        <v>0</v>
      </c>
      <c r="K176" s="44">
        <f>(Albuquerque!$F$15*10^3)/Albuquerque!$B$8</f>
        <v>0</v>
      </c>
      <c r="L176" s="44">
        <f>(Seattle!$F$15*10^3)/Seattle!$B$8</f>
        <v>0</v>
      </c>
      <c r="M176" s="44">
        <f>(Chicago!$F$15*10^3)/Chicago!$B$8</f>
        <v>0</v>
      </c>
      <c r="N176" s="44">
        <f>(Boulder!$F$15*10^3)/Boulder!$B$8</f>
        <v>0</v>
      </c>
      <c r="O176" s="44">
        <f>(Minneapolis!$F$15*10^3)/Minneapolis!$B$8</f>
        <v>0</v>
      </c>
      <c r="P176" s="44">
        <f>(Helena!$F$15*10^3)/Helena!$B$8</f>
        <v>0</v>
      </c>
      <c r="Q176" s="44">
        <f>(Duluth!$F$15*10^3)/Duluth!$B$8</f>
        <v>0</v>
      </c>
      <c r="R176" s="44">
        <f>(Fairbanks!$F$15*10^3)/Fairbanks!$B$8</f>
        <v>0</v>
      </c>
    </row>
    <row r="177" spans="1:18">
      <c r="A177" s="38"/>
      <c r="B177" s="39" t="s">
        <v>82</v>
      </c>
      <c r="C177" s="44">
        <f>(Miami!$F$16*10^3)/Miami!$B$8</f>
        <v>0</v>
      </c>
      <c r="D177" s="44">
        <f>(Houston!$F$16*10^3)/Houston!$B$8</f>
        <v>0</v>
      </c>
      <c r="E177" s="44">
        <f>(Phoenix!$F$16*10^3)/Phoenix!$B$8</f>
        <v>0</v>
      </c>
      <c r="F177" s="44">
        <f>(Atlanta!$F$16*10^3)/Atlanta!$B$8</f>
        <v>0</v>
      </c>
      <c r="G177" s="44">
        <f>(LosAngeles!$F$16*10^3)/LosAngeles!$B$8</f>
        <v>0</v>
      </c>
      <c r="H177" s="44">
        <f>(LasVegas!$F$16*10^3)/LasVegas!$B$8</f>
        <v>0</v>
      </c>
      <c r="I177" s="44">
        <f>(SanFrancisco!$F$16*10^3)/SanFrancisco!$B$8</f>
        <v>0</v>
      </c>
      <c r="J177" s="44">
        <f>(Baltimore!$F$16*10^3)/Baltimore!$B$8</f>
        <v>0</v>
      </c>
      <c r="K177" s="44">
        <f>(Albuquerque!$F$16*10^3)/Albuquerque!$B$8</f>
        <v>0</v>
      </c>
      <c r="L177" s="44">
        <f>(Seattle!$F$16*10^3)/Seattle!$B$8</f>
        <v>0</v>
      </c>
      <c r="M177" s="44">
        <f>(Chicago!$F$16*10^3)/Chicago!$B$8</f>
        <v>0</v>
      </c>
      <c r="N177" s="44">
        <f>(Boulder!$F$16*10^3)/Boulder!$B$8</f>
        <v>0</v>
      </c>
      <c r="O177" s="44">
        <f>(Minneapolis!$F$16*10^3)/Minneapolis!$B$8</f>
        <v>0</v>
      </c>
      <c r="P177" s="44">
        <f>(Helena!$F$16*10^3)/Helena!$B$8</f>
        <v>0</v>
      </c>
      <c r="Q177" s="44">
        <f>(Duluth!$F$16*10^3)/Duluth!$B$8</f>
        <v>0</v>
      </c>
      <c r="R177" s="44">
        <f>(Fairbanks!$F$16*10^3)/Fairbanks!$B$8</f>
        <v>0</v>
      </c>
    </row>
    <row r="178" spans="1:18">
      <c r="A178" s="38"/>
      <c r="B178" s="39" t="s">
        <v>83</v>
      </c>
      <c r="C178" s="44">
        <f>(Miami!$F$17*10^3)/Miami!$B$8</f>
        <v>0</v>
      </c>
      <c r="D178" s="44">
        <f>(Houston!$F$17*10^3)/Houston!$B$8</f>
        <v>0</v>
      </c>
      <c r="E178" s="44">
        <f>(Phoenix!$F$17*10^3)/Phoenix!$B$8</f>
        <v>0</v>
      </c>
      <c r="F178" s="44">
        <f>(Atlanta!$F$17*10^3)/Atlanta!$B$8</f>
        <v>0</v>
      </c>
      <c r="G178" s="44">
        <f>(LosAngeles!$F$17*10^3)/LosAngeles!$B$8</f>
        <v>0</v>
      </c>
      <c r="H178" s="44">
        <f>(LasVegas!$F$17*10^3)/LasVegas!$B$8</f>
        <v>0</v>
      </c>
      <c r="I178" s="44">
        <f>(SanFrancisco!$F$17*10^3)/SanFrancisco!$B$8</f>
        <v>0</v>
      </c>
      <c r="J178" s="44">
        <f>(Baltimore!$F$17*10^3)/Baltimore!$B$8</f>
        <v>0</v>
      </c>
      <c r="K178" s="44">
        <f>(Albuquerque!$F$17*10^3)/Albuquerque!$B$8</f>
        <v>0</v>
      </c>
      <c r="L178" s="44">
        <f>(Seattle!$F$17*10^3)/Seattle!$B$8</f>
        <v>0</v>
      </c>
      <c r="M178" s="44">
        <f>(Chicago!$F$17*10^3)/Chicago!$B$8</f>
        <v>0</v>
      </c>
      <c r="N178" s="44">
        <f>(Boulder!$F$17*10^3)/Boulder!$B$8</f>
        <v>0</v>
      </c>
      <c r="O178" s="44">
        <f>(Minneapolis!$F$17*10^3)/Minneapolis!$B$8</f>
        <v>0</v>
      </c>
      <c r="P178" s="44">
        <f>(Helena!$F$17*10^3)/Helena!$B$8</f>
        <v>0</v>
      </c>
      <c r="Q178" s="44">
        <f>(Duluth!$F$17*10^3)/Duluth!$B$8</f>
        <v>0</v>
      </c>
      <c r="R178" s="44">
        <f>(Fairbanks!$F$17*10^3)/Fairbanks!$B$8</f>
        <v>0</v>
      </c>
    </row>
    <row r="179" spans="1:18">
      <c r="A179" s="38"/>
      <c r="B179" s="39" t="s">
        <v>84</v>
      </c>
      <c r="C179" s="44">
        <f>(Miami!$F$18*10^3)/Miami!$B$8</f>
        <v>0</v>
      </c>
      <c r="D179" s="44">
        <f>(Houston!$F$18*10^3)/Houston!$B$8</f>
        <v>0</v>
      </c>
      <c r="E179" s="44">
        <f>(Phoenix!$F$18*10^3)/Phoenix!$B$8</f>
        <v>0</v>
      </c>
      <c r="F179" s="44">
        <f>(Atlanta!$F$18*10^3)/Atlanta!$B$8</f>
        <v>0</v>
      </c>
      <c r="G179" s="44">
        <f>(LosAngeles!$F$18*10^3)/LosAngeles!$B$8</f>
        <v>0</v>
      </c>
      <c r="H179" s="44">
        <f>(LasVegas!$F$18*10^3)/LasVegas!$B$8</f>
        <v>0</v>
      </c>
      <c r="I179" s="44">
        <f>(SanFrancisco!$F$18*10^3)/SanFrancisco!$B$8</f>
        <v>0</v>
      </c>
      <c r="J179" s="44">
        <f>(Baltimore!$F$18*10^3)/Baltimore!$B$8</f>
        <v>0</v>
      </c>
      <c r="K179" s="44">
        <f>(Albuquerque!$F$18*10^3)/Albuquerque!$B$8</f>
        <v>0</v>
      </c>
      <c r="L179" s="44">
        <f>(Seattle!$F$18*10^3)/Seattle!$B$8</f>
        <v>0</v>
      </c>
      <c r="M179" s="44">
        <f>(Chicago!$F$18*10^3)/Chicago!$B$8</f>
        <v>0</v>
      </c>
      <c r="N179" s="44">
        <f>(Boulder!$F$18*10^3)/Boulder!$B$8</f>
        <v>0</v>
      </c>
      <c r="O179" s="44">
        <f>(Minneapolis!$F$18*10^3)/Minneapolis!$B$8</f>
        <v>0</v>
      </c>
      <c r="P179" s="44">
        <f>(Helena!$F$18*10^3)/Helena!$B$8</f>
        <v>0</v>
      </c>
      <c r="Q179" s="44">
        <f>(Duluth!$F$18*10^3)/Duluth!$B$8</f>
        <v>0</v>
      </c>
      <c r="R179" s="44">
        <f>(Fairbanks!$F$18*10^3)/Fairbanks!$B$8</f>
        <v>0</v>
      </c>
    </row>
    <row r="180" spans="1:18">
      <c r="A180" s="38"/>
      <c r="B180" s="39" t="s">
        <v>85</v>
      </c>
      <c r="C180" s="44">
        <f>(Miami!$F$19*10^3)/Miami!$B$8</f>
        <v>0</v>
      </c>
      <c r="D180" s="44">
        <f>(Houston!$F$19*10^3)/Houston!$B$8</f>
        <v>0</v>
      </c>
      <c r="E180" s="44">
        <f>(Phoenix!$F$19*10^3)/Phoenix!$B$8</f>
        <v>0</v>
      </c>
      <c r="F180" s="44">
        <f>(Atlanta!$F$19*10^3)/Atlanta!$B$8</f>
        <v>0</v>
      </c>
      <c r="G180" s="44">
        <f>(LosAngeles!$F$19*10^3)/LosAngeles!$B$8</f>
        <v>0</v>
      </c>
      <c r="H180" s="44">
        <f>(LasVegas!$F$19*10^3)/LasVegas!$B$8</f>
        <v>0</v>
      </c>
      <c r="I180" s="44">
        <f>(SanFrancisco!$F$19*10^3)/SanFrancisco!$B$8</f>
        <v>0</v>
      </c>
      <c r="J180" s="44">
        <f>(Baltimore!$F$19*10^3)/Baltimore!$B$8</f>
        <v>0</v>
      </c>
      <c r="K180" s="44">
        <f>(Albuquerque!$F$19*10^3)/Albuquerque!$B$8</f>
        <v>0</v>
      </c>
      <c r="L180" s="44">
        <f>(Seattle!$F$19*10^3)/Seattle!$B$8</f>
        <v>0</v>
      </c>
      <c r="M180" s="44">
        <f>(Chicago!$F$19*10^3)/Chicago!$B$8</f>
        <v>0</v>
      </c>
      <c r="N180" s="44">
        <f>(Boulder!$F$19*10^3)/Boulder!$B$8</f>
        <v>0</v>
      </c>
      <c r="O180" s="44">
        <f>(Minneapolis!$F$19*10^3)/Minneapolis!$B$8</f>
        <v>0</v>
      </c>
      <c r="P180" s="44">
        <f>(Helena!$F$19*10^3)/Helena!$B$8</f>
        <v>0</v>
      </c>
      <c r="Q180" s="44">
        <f>(Duluth!$F$19*10^3)/Duluth!$B$8</f>
        <v>0</v>
      </c>
      <c r="R180" s="44">
        <f>(Fairbanks!$F$19*10^3)/Fairbanks!$B$8</f>
        <v>0</v>
      </c>
    </row>
    <row r="181" spans="1:18">
      <c r="A181" s="38"/>
      <c r="B181" s="39" t="s">
        <v>86</v>
      </c>
      <c r="C181" s="44">
        <f>(Miami!$F$20*10^3)/Miami!$B$8</f>
        <v>0</v>
      </c>
      <c r="D181" s="44">
        <f>(Houston!$F$20*10^3)/Houston!$B$8</f>
        <v>0</v>
      </c>
      <c r="E181" s="44">
        <f>(Phoenix!$F$20*10^3)/Phoenix!$B$8</f>
        <v>0</v>
      </c>
      <c r="F181" s="44">
        <f>(Atlanta!$F$20*10^3)/Atlanta!$B$8</f>
        <v>0</v>
      </c>
      <c r="G181" s="44">
        <f>(LosAngeles!$F$20*10^3)/LosAngeles!$B$8</f>
        <v>0</v>
      </c>
      <c r="H181" s="44">
        <f>(LasVegas!$F$20*10^3)/LasVegas!$B$8</f>
        <v>0</v>
      </c>
      <c r="I181" s="44">
        <f>(SanFrancisco!$F$20*10^3)/SanFrancisco!$B$8</f>
        <v>0</v>
      </c>
      <c r="J181" s="44">
        <f>(Baltimore!$F$20*10^3)/Baltimore!$B$8</f>
        <v>0</v>
      </c>
      <c r="K181" s="44">
        <f>(Albuquerque!$F$20*10^3)/Albuquerque!$B$8</f>
        <v>0</v>
      </c>
      <c r="L181" s="44">
        <f>(Seattle!$F$20*10^3)/Seattle!$B$8</f>
        <v>0</v>
      </c>
      <c r="M181" s="44">
        <f>(Chicago!$F$20*10^3)/Chicago!$B$8</f>
        <v>0</v>
      </c>
      <c r="N181" s="44">
        <f>(Boulder!$F$20*10^3)/Boulder!$B$8</f>
        <v>0</v>
      </c>
      <c r="O181" s="44">
        <f>(Minneapolis!$F$20*10^3)/Minneapolis!$B$8</f>
        <v>0</v>
      </c>
      <c r="P181" s="44">
        <f>(Helena!$F$20*10^3)/Helena!$B$8</f>
        <v>0</v>
      </c>
      <c r="Q181" s="44">
        <f>(Duluth!$F$20*10^3)/Duluth!$B$8</f>
        <v>0</v>
      </c>
      <c r="R181" s="44">
        <f>(Fairbanks!$F$20*10^3)/Fairbanks!$B$8</f>
        <v>0</v>
      </c>
    </row>
    <row r="182" spans="1:18">
      <c r="A182" s="38"/>
      <c r="B182" s="39" t="s">
        <v>87</v>
      </c>
      <c r="C182" s="44">
        <f>(Miami!$F$21*10^3)/Miami!$B$8</f>
        <v>0</v>
      </c>
      <c r="D182" s="44">
        <f>(Houston!$F$21*10^3)/Houston!$B$8</f>
        <v>0</v>
      </c>
      <c r="E182" s="44">
        <f>(Phoenix!$F$21*10^3)/Phoenix!$B$8</f>
        <v>0</v>
      </c>
      <c r="F182" s="44">
        <f>(Atlanta!$F$21*10^3)/Atlanta!$B$8</f>
        <v>0</v>
      </c>
      <c r="G182" s="44">
        <f>(LosAngeles!$F$21*10^3)/LosAngeles!$B$8</f>
        <v>0</v>
      </c>
      <c r="H182" s="44">
        <f>(LasVegas!$F$21*10^3)/LasVegas!$B$8</f>
        <v>0</v>
      </c>
      <c r="I182" s="44">
        <f>(SanFrancisco!$F$21*10^3)/SanFrancisco!$B$8</f>
        <v>0</v>
      </c>
      <c r="J182" s="44">
        <f>(Baltimore!$F$21*10^3)/Baltimore!$B$8</f>
        <v>0</v>
      </c>
      <c r="K182" s="44">
        <f>(Albuquerque!$F$21*10^3)/Albuquerque!$B$8</f>
        <v>0</v>
      </c>
      <c r="L182" s="44">
        <f>(Seattle!$F$21*10^3)/Seattle!$B$8</f>
        <v>0</v>
      </c>
      <c r="M182" s="44">
        <f>(Chicago!$F$21*10^3)/Chicago!$B$8</f>
        <v>0</v>
      </c>
      <c r="N182" s="44">
        <f>(Boulder!$F$21*10^3)/Boulder!$B$8</f>
        <v>0</v>
      </c>
      <c r="O182" s="44">
        <f>(Minneapolis!$F$21*10^3)/Minneapolis!$B$8</f>
        <v>0</v>
      </c>
      <c r="P182" s="44">
        <f>(Helena!$F$21*10^3)/Helena!$B$8</f>
        <v>0</v>
      </c>
      <c r="Q182" s="44">
        <f>(Duluth!$F$21*10^3)/Duluth!$B$8</f>
        <v>0</v>
      </c>
      <c r="R182" s="44">
        <f>(Fairbanks!$F$21*10^3)/Fairbanks!$B$8</f>
        <v>0</v>
      </c>
    </row>
    <row r="183" spans="1:18">
      <c r="A183" s="38"/>
      <c r="B183" s="39" t="s">
        <v>88</v>
      </c>
      <c r="C183" s="44">
        <f>(Miami!$F$22*10^3)/Miami!$B$8</f>
        <v>0</v>
      </c>
      <c r="D183" s="44">
        <f>(Houston!$F$22*10^3)/Houston!$B$8</f>
        <v>0</v>
      </c>
      <c r="E183" s="44">
        <f>(Phoenix!$F$22*10^3)/Phoenix!$B$8</f>
        <v>0</v>
      </c>
      <c r="F183" s="44">
        <f>(Atlanta!$F$22*10^3)/Atlanta!$B$8</f>
        <v>0</v>
      </c>
      <c r="G183" s="44">
        <f>(LosAngeles!$F$22*10^3)/LosAngeles!$B$8</f>
        <v>0</v>
      </c>
      <c r="H183" s="44">
        <f>(LasVegas!$F$22*10^3)/LasVegas!$B$8</f>
        <v>0</v>
      </c>
      <c r="I183" s="44">
        <f>(SanFrancisco!$F$22*10^3)/SanFrancisco!$B$8</f>
        <v>0</v>
      </c>
      <c r="J183" s="44">
        <f>(Baltimore!$F$22*10^3)/Baltimore!$B$8</f>
        <v>0</v>
      </c>
      <c r="K183" s="44">
        <f>(Albuquerque!$F$22*10^3)/Albuquerque!$B$8</f>
        <v>0</v>
      </c>
      <c r="L183" s="44">
        <f>(Seattle!$F$22*10^3)/Seattle!$B$8</f>
        <v>0</v>
      </c>
      <c r="M183" s="44">
        <f>(Chicago!$F$22*10^3)/Chicago!$B$8</f>
        <v>0</v>
      </c>
      <c r="N183" s="44">
        <f>(Boulder!$F$22*10^3)/Boulder!$B$8</f>
        <v>0</v>
      </c>
      <c r="O183" s="44">
        <f>(Minneapolis!$F$22*10^3)/Minneapolis!$B$8</f>
        <v>0</v>
      </c>
      <c r="P183" s="44">
        <f>(Helena!$F$22*10^3)/Helena!$B$8</f>
        <v>0</v>
      </c>
      <c r="Q183" s="44">
        <f>(Duluth!$F$22*10^3)/Duluth!$B$8</f>
        <v>0</v>
      </c>
      <c r="R183" s="44">
        <f>(Fairbanks!$F$22*10^3)/Fairbanks!$B$8</f>
        <v>0</v>
      </c>
    </row>
    <row r="184" spans="1:18">
      <c r="A184" s="38"/>
      <c r="B184" s="39" t="s">
        <v>67</v>
      </c>
      <c r="C184" s="44">
        <f>(Miami!$F$23*10^3)/Miami!$B$8</f>
        <v>0</v>
      </c>
      <c r="D184" s="44">
        <f>(Houston!$F$23*10^3)/Houston!$B$8</f>
        <v>0</v>
      </c>
      <c r="E184" s="44">
        <f>(Phoenix!$F$23*10^3)/Phoenix!$B$8</f>
        <v>0</v>
      </c>
      <c r="F184" s="44">
        <f>(Atlanta!$F$23*10^3)/Atlanta!$B$8</f>
        <v>0</v>
      </c>
      <c r="G184" s="44">
        <f>(LosAngeles!$F$23*10^3)/LosAngeles!$B$8</f>
        <v>0</v>
      </c>
      <c r="H184" s="44">
        <f>(LasVegas!$F$23*10^3)/LasVegas!$B$8</f>
        <v>0</v>
      </c>
      <c r="I184" s="44">
        <f>(SanFrancisco!$F$23*10^3)/SanFrancisco!$B$8</f>
        <v>0</v>
      </c>
      <c r="J184" s="44">
        <f>(Baltimore!$F$23*10^3)/Baltimore!$B$8</f>
        <v>0</v>
      </c>
      <c r="K184" s="44">
        <f>(Albuquerque!$F$23*10^3)/Albuquerque!$B$8</f>
        <v>0</v>
      </c>
      <c r="L184" s="44">
        <f>(Seattle!$F$23*10^3)/Seattle!$B$8</f>
        <v>0</v>
      </c>
      <c r="M184" s="44">
        <f>(Chicago!$F$23*10^3)/Chicago!$B$8</f>
        <v>0</v>
      </c>
      <c r="N184" s="44">
        <f>(Boulder!$F$23*10^3)/Boulder!$B$8</f>
        <v>0</v>
      </c>
      <c r="O184" s="44">
        <f>(Minneapolis!$F$23*10^3)/Minneapolis!$B$8</f>
        <v>0</v>
      </c>
      <c r="P184" s="44">
        <f>(Helena!$F$23*10^3)/Helena!$B$8</f>
        <v>0</v>
      </c>
      <c r="Q184" s="44">
        <f>(Duluth!$F$23*10^3)/Duluth!$B$8</f>
        <v>0</v>
      </c>
      <c r="R184" s="44">
        <f>(Fairbanks!$F$23*10^3)/Fairbanks!$B$8</f>
        <v>0</v>
      </c>
    </row>
    <row r="185" spans="1:18">
      <c r="A185" s="38"/>
      <c r="B185" s="39" t="s">
        <v>89</v>
      </c>
      <c r="C185" s="44">
        <f>(Miami!$F$24*10^3)/Miami!$B$8</f>
        <v>0</v>
      </c>
      <c r="D185" s="44">
        <f>(Houston!$F$24*10^3)/Houston!$B$8</f>
        <v>0</v>
      </c>
      <c r="E185" s="44">
        <f>(Phoenix!$F$24*10^3)/Phoenix!$B$8</f>
        <v>0</v>
      </c>
      <c r="F185" s="44">
        <f>(Atlanta!$F$24*10^3)/Atlanta!$B$8</f>
        <v>0</v>
      </c>
      <c r="G185" s="44">
        <f>(LosAngeles!$F$24*10^3)/LosAngeles!$B$8</f>
        <v>0</v>
      </c>
      <c r="H185" s="44">
        <f>(LasVegas!$F$24*10^3)/LasVegas!$B$8</f>
        <v>0</v>
      </c>
      <c r="I185" s="44">
        <f>(SanFrancisco!$F$24*10^3)/SanFrancisco!$B$8</f>
        <v>0</v>
      </c>
      <c r="J185" s="44">
        <f>(Baltimore!$F$24*10^3)/Baltimore!$B$8</f>
        <v>0</v>
      </c>
      <c r="K185" s="44">
        <f>(Albuquerque!$F$24*10^3)/Albuquerque!$B$8</f>
        <v>0</v>
      </c>
      <c r="L185" s="44">
        <f>(Seattle!$F$24*10^3)/Seattle!$B$8</f>
        <v>0</v>
      </c>
      <c r="M185" s="44">
        <f>(Chicago!$F$24*10^3)/Chicago!$B$8</f>
        <v>0</v>
      </c>
      <c r="N185" s="44">
        <f>(Boulder!$F$24*10^3)/Boulder!$B$8</f>
        <v>0</v>
      </c>
      <c r="O185" s="44">
        <f>(Minneapolis!$F$24*10^3)/Minneapolis!$B$8</f>
        <v>0</v>
      </c>
      <c r="P185" s="44">
        <f>(Helena!$F$24*10^3)/Helena!$B$8</f>
        <v>0</v>
      </c>
      <c r="Q185" s="44">
        <f>(Duluth!$F$24*10^3)/Duluth!$B$8</f>
        <v>0</v>
      </c>
      <c r="R185" s="44">
        <f>(Fairbanks!$F$24*10^3)/Fairbanks!$B$8</f>
        <v>0</v>
      </c>
    </row>
    <row r="186" spans="1:18">
      <c r="A186" s="38"/>
      <c r="B186" s="39" t="s">
        <v>90</v>
      </c>
      <c r="C186" s="44">
        <f>(Miami!$F$25*10^3)/Miami!$B$8</f>
        <v>0</v>
      </c>
      <c r="D186" s="44">
        <f>(Houston!$F$25*10^3)/Houston!$B$8</f>
        <v>0</v>
      </c>
      <c r="E186" s="44">
        <f>(Phoenix!$F$25*10^3)/Phoenix!$B$8</f>
        <v>0</v>
      </c>
      <c r="F186" s="44">
        <f>(Atlanta!$F$25*10^3)/Atlanta!$B$8</f>
        <v>0</v>
      </c>
      <c r="G186" s="44">
        <f>(LosAngeles!$F$25*10^3)/LosAngeles!$B$8</f>
        <v>0</v>
      </c>
      <c r="H186" s="44">
        <f>(LasVegas!$F$25*10^3)/LasVegas!$B$8</f>
        <v>0</v>
      </c>
      <c r="I186" s="44">
        <f>(SanFrancisco!$F$25*10^3)/SanFrancisco!$B$8</f>
        <v>0</v>
      </c>
      <c r="J186" s="44">
        <f>(Baltimore!$F$25*10^3)/Baltimore!$B$8</f>
        <v>0</v>
      </c>
      <c r="K186" s="44">
        <f>(Albuquerque!$F$25*10^3)/Albuquerque!$B$8</f>
        <v>0</v>
      </c>
      <c r="L186" s="44">
        <f>(Seattle!$F$25*10^3)/Seattle!$B$8</f>
        <v>0</v>
      </c>
      <c r="M186" s="44">
        <f>(Chicago!$F$25*10^3)/Chicago!$B$8</f>
        <v>0</v>
      </c>
      <c r="N186" s="44">
        <f>(Boulder!$F$25*10^3)/Boulder!$B$8</f>
        <v>0</v>
      </c>
      <c r="O186" s="44">
        <f>(Minneapolis!$F$25*10^3)/Minneapolis!$B$8</f>
        <v>0</v>
      </c>
      <c r="P186" s="44">
        <f>(Helena!$F$25*10^3)/Helena!$B$8</f>
        <v>0</v>
      </c>
      <c r="Q186" s="44">
        <f>(Duluth!$F$25*10^3)/Duluth!$B$8</f>
        <v>0</v>
      </c>
      <c r="R186" s="44">
        <f>(Fairbanks!$F$25*10^3)/Fairbanks!$B$8</f>
        <v>0</v>
      </c>
    </row>
    <row r="187" spans="1:18">
      <c r="A187" s="38"/>
      <c r="B187" s="39" t="s">
        <v>91</v>
      </c>
      <c r="C187" s="44">
        <f>(Miami!$F$26*10^3)/Miami!$B$8</f>
        <v>0</v>
      </c>
      <c r="D187" s="44">
        <f>(Houston!$F$26*10^3)/Houston!$B$8</f>
        <v>0</v>
      </c>
      <c r="E187" s="44">
        <f>(Phoenix!$F$26*10^3)/Phoenix!$B$8</f>
        <v>0</v>
      </c>
      <c r="F187" s="44">
        <f>(Atlanta!$F$26*10^3)/Atlanta!$B$8</f>
        <v>0</v>
      </c>
      <c r="G187" s="44">
        <f>(LosAngeles!$F$26*10^3)/LosAngeles!$B$8</f>
        <v>0</v>
      </c>
      <c r="H187" s="44">
        <f>(LasVegas!$F$26*10^3)/LasVegas!$B$8</f>
        <v>0</v>
      </c>
      <c r="I187" s="44">
        <f>(SanFrancisco!$F$26*10^3)/SanFrancisco!$B$8</f>
        <v>0</v>
      </c>
      <c r="J187" s="44">
        <f>(Baltimore!$F$26*10^3)/Baltimore!$B$8</f>
        <v>0</v>
      </c>
      <c r="K187" s="44">
        <f>(Albuquerque!$F$26*10^3)/Albuquerque!$B$8</f>
        <v>0</v>
      </c>
      <c r="L187" s="44">
        <f>(Seattle!$F$26*10^3)/Seattle!$B$8</f>
        <v>0</v>
      </c>
      <c r="M187" s="44">
        <f>(Chicago!$F$26*10^3)/Chicago!$B$8</f>
        <v>0</v>
      </c>
      <c r="N187" s="44">
        <f>(Boulder!$F$26*10^3)/Boulder!$B$8</f>
        <v>0</v>
      </c>
      <c r="O187" s="44">
        <f>(Minneapolis!$F$26*10^3)/Minneapolis!$B$8</f>
        <v>0</v>
      </c>
      <c r="P187" s="44">
        <f>(Helena!$F$26*10^3)/Helena!$B$8</f>
        <v>0</v>
      </c>
      <c r="Q187" s="44">
        <f>(Duluth!$F$26*10^3)/Duluth!$B$8</f>
        <v>0</v>
      </c>
      <c r="R187" s="44">
        <f>(Fairbanks!$F$26*10^3)/Fairbanks!$B$8</f>
        <v>0</v>
      </c>
    </row>
    <row r="188" spans="1:18">
      <c r="A188" s="38"/>
      <c r="B188" s="39" t="s">
        <v>92</v>
      </c>
      <c r="C188" s="44">
        <f>(Miami!$F$28*10^3)/Miami!$B$8</f>
        <v>0</v>
      </c>
      <c r="D188" s="44">
        <f>(Houston!$F$28*10^3)/Houston!$B$8</f>
        <v>0</v>
      </c>
      <c r="E188" s="44">
        <f>(Phoenix!$F$28*10^3)/Phoenix!$B$8</f>
        <v>0</v>
      </c>
      <c r="F188" s="44">
        <f>(Atlanta!$F$28*10^3)/Atlanta!$B$8</f>
        <v>0</v>
      </c>
      <c r="G188" s="44">
        <f>(LosAngeles!$F$28*10^3)/LosAngeles!$B$8</f>
        <v>0</v>
      </c>
      <c r="H188" s="44">
        <f>(LasVegas!$F$28*10^3)/LasVegas!$B$8</f>
        <v>0</v>
      </c>
      <c r="I188" s="44">
        <f>(SanFrancisco!$F$28*10^3)/SanFrancisco!$B$8</f>
        <v>0</v>
      </c>
      <c r="J188" s="44">
        <f>(Baltimore!$F$28*10^3)/Baltimore!$B$8</f>
        <v>0</v>
      </c>
      <c r="K188" s="44">
        <f>(Albuquerque!$F$28*10^3)/Albuquerque!$B$8</f>
        <v>0</v>
      </c>
      <c r="L188" s="44">
        <f>(Seattle!$F$28*10^3)/Seattle!$B$8</f>
        <v>0</v>
      </c>
      <c r="M188" s="44">
        <f>(Chicago!$F$28*10^3)/Chicago!$B$8</f>
        <v>0</v>
      </c>
      <c r="N188" s="44">
        <f>(Boulder!$F$28*10^3)/Boulder!$B$8</f>
        <v>0</v>
      </c>
      <c r="O188" s="44">
        <f>(Minneapolis!$F$28*10^3)/Minneapolis!$B$8</f>
        <v>0</v>
      </c>
      <c r="P188" s="44">
        <f>(Helena!$F$28*10^3)/Helena!$B$8</f>
        <v>0</v>
      </c>
      <c r="Q188" s="44">
        <f>(Duluth!$F$28*10^3)/Duluth!$B$8</f>
        <v>0</v>
      </c>
      <c r="R188" s="44">
        <f>(Fairbanks!$F$28*10^3)/Fairbanks!$B$8</f>
        <v>0</v>
      </c>
    </row>
    <row r="189" spans="1:18">
      <c r="A189" s="38"/>
      <c r="B189" s="36" t="s">
        <v>217</v>
      </c>
      <c r="C189" s="44">
        <f>(Miami!$B$2*10^3)/Miami!$B$8</f>
        <v>6728.7165361108719</v>
      </c>
      <c r="D189" s="44">
        <f>(Houston!$B$2*10^3)/Houston!$B$8</f>
        <v>6919.2993027459752</v>
      </c>
      <c r="E189" s="44">
        <f>(Phoenix!$B$2*10^3)/Phoenix!$B$8</f>
        <v>6760.5664112937939</v>
      </c>
      <c r="F189" s="44">
        <f>(Atlanta!$B$2*10^3)/Atlanta!$B$8</f>
        <v>7138.202634070758</v>
      </c>
      <c r="G189" s="44">
        <f>(LosAngeles!$B$2*10^3)/LosAngeles!$B$8</f>
        <v>6081.9488680382201</v>
      </c>
      <c r="H189" s="44">
        <f>(LasVegas!$B$2*10^3)/LasVegas!$B$8</f>
        <v>6830.636136696221</v>
      </c>
      <c r="I189" s="44">
        <f>(SanFrancisco!$B$2*10^3)/SanFrancisco!$B$8</f>
        <v>6446.0273736765084</v>
      </c>
      <c r="J189" s="44">
        <f>(Baltimore!$B$2*10^3)/Baltimore!$B$8</f>
        <v>7856.2451579581648</v>
      </c>
      <c r="K189" s="44">
        <f>(Albuquerque!$B$2*10^3)/Albuquerque!$B$8</f>
        <v>7178.3593010243603</v>
      </c>
      <c r="L189" s="44">
        <f>(Seattle!$B$2*10^3)/Seattle!$B$8</f>
        <v>7267.1085478178529</v>
      </c>
      <c r="M189" s="44">
        <f>(Chicago!$B$2*10^3)/Chicago!$B$8</f>
        <v>8458.2508392872514</v>
      </c>
      <c r="N189" s="44">
        <f>(Boulder!$B$2*10^3)/Boulder!$B$8</f>
        <v>7699.4060428682105</v>
      </c>
      <c r="O189" s="44">
        <f>(Minneapolis!$B$2*10^3)/Minneapolis!$B$8</f>
        <v>9256.6066970818629</v>
      </c>
      <c r="P189" s="44">
        <f>(Helena!$B$2*10^3)/Helena!$B$8</f>
        <v>8477.7481277438237</v>
      </c>
      <c r="Q189" s="44">
        <f>(Duluth!$B$2*10^3)/Duluth!$B$8</f>
        <v>9990.4019970732552</v>
      </c>
      <c r="R189" s="44">
        <f>(Fairbanks!$B$2*10^3)/Fairbanks!$B$8</f>
        <v>12644.572609107343</v>
      </c>
    </row>
    <row r="190" spans="1:18">
      <c r="A190" s="63" t="s">
        <v>278</v>
      </c>
      <c r="B190" s="64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</row>
    <row r="191" spans="1:18">
      <c r="A191" s="66"/>
      <c r="B191" s="63" t="s">
        <v>279</v>
      </c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</row>
    <row r="192" spans="1:18">
      <c r="A192" s="66"/>
      <c r="B192" s="69" t="s">
        <v>280</v>
      </c>
      <c r="C192" s="70">
        <f>Miami!$C$99*10^(-3)</f>
        <v>43.204998000000003</v>
      </c>
      <c r="D192" s="70">
        <f>Houston!$C$99*10^(-3)</f>
        <v>40.720872999999997</v>
      </c>
      <c r="E192" s="70">
        <f>Phoenix!$C$99*10^(-3)</f>
        <v>34.607042</v>
      </c>
      <c r="F192" s="70">
        <f>Atlanta!$C$99*10^(-3)</f>
        <v>32.360914000000001</v>
      </c>
      <c r="G192" s="70">
        <f>LosAngeles!$C$99*10^(-3)</f>
        <v>36.470036999999998</v>
      </c>
      <c r="H192" s="70">
        <f>LasVegas!$C$99*10^(-3)</f>
        <v>32.067913000000004</v>
      </c>
      <c r="I192" s="70">
        <f>SanFrancisco!$C$99*10^(-3)</f>
        <v>31.771365000000003</v>
      </c>
      <c r="J192" s="70">
        <f>Baltimore!$C$99*10^(-3)</f>
        <v>32.079436000000001</v>
      </c>
      <c r="K192" s="70">
        <f>Albuquerque!$C$99*10^(-3)</f>
        <v>31.975528999999998</v>
      </c>
      <c r="L192" s="70">
        <f>Seattle!$C$99*10^(-3)</f>
        <v>31.857246</v>
      </c>
      <c r="M192" s="70">
        <f>Chicago!$C$99*10^(-3)</f>
        <v>31.851898000000002</v>
      </c>
      <c r="N192" s="70">
        <f>Boulder!$C$99*10^(-3)</f>
        <v>32.044720000000005</v>
      </c>
      <c r="O192" s="70">
        <f>Minneapolis!$C$99*10^(-3)</f>
        <v>31.900803</v>
      </c>
      <c r="P192" s="70">
        <f>Helena!$C$99*10^(-3)</f>
        <v>32.010188999999997</v>
      </c>
      <c r="Q192" s="70">
        <f>Duluth!$C$99*10^(-3)</f>
        <v>31.854555000000001</v>
      </c>
      <c r="R192" s="70">
        <f>Fairbanks!$C$99*10^(-3)</f>
        <v>33.65314</v>
      </c>
    </row>
    <row r="193" spans="1:18">
      <c r="A193" s="66"/>
      <c r="B193" s="69" t="s">
        <v>281</v>
      </c>
      <c r="C193" s="70">
        <f>Miami!$C$100*10^(-3)</f>
        <v>44.683194999999998</v>
      </c>
      <c r="D193" s="70">
        <f>Houston!$C$100*10^(-3)</f>
        <v>39.997745000000002</v>
      </c>
      <c r="E193" s="70">
        <f>Phoenix!$C$100*10^(-3)</f>
        <v>36.557748000000004</v>
      </c>
      <c r="F193" s="70">
        <f>Atlanta!$C$100*10^(-3)</f>
        <v>33.407267999999995</v>
      </c>
      <c r="G193" s="70">
        <f>LosAngeles!$C$100*10^(-3)</f>
        <v>37.575942000000005</v>
      </c>
      <c r="H193" s="70">
        <f>LasVegas!$C$100*10^(-3)</f>
        <v>32.507123999999997</v>
      </c>
      <c r="I193" s="70">
        <f>SanFrancisco!$C$100*10^(-3)</f>
        <v>31.806824000000002</v>
      </c>
      <c r="J193" s="70">
        <f>Baltimore!$C$100*10^(-3)</f>
        <v>31.923708999999999</v>
      </c>
      <c r="K193" s="70">
        <f>Albuquerque!$C$100*10^(-3)</f>
        <v>31.997617999999999</v>
      </c>
      <c r="L193" s="70">
        <f>Seattle!$C$100*10^(-3)</f>
        <v>31.851151999999999</v>
      </c>
      <c r="M193" s="70">
        <f>Chicago!$C$100*10^(-3)</f>
        <v>31.860903999999998</v>
      </c>
      <c r="N193" s="70">
        <f>Boulder!$C$100*10^(-3)</f>
        <v>31.999976</v>
      </c>
      <c r="O193" s="70">
        <f>Minneapolis!$C$100*10^(-3)</f>
        <v>31.897918000000001</v>
      </c>
      <c r="P193" s="70">
        <f>Helena!$C$100*10^(-3)</f>
        <v>32.051642000000001</v>
      </c>
      <c r="Q193" s="70">
        <f>Duluth!$C$100*10^(-3)</f>
        <v>31.861901000000003</v>
      </c>
      <c r="R193" s="70">
        <f>Fairbanks!$C$100*10^(-3)</f>
        <v>32.518124</v>
      </c>
    </row>
    <row r="194" spans="1:18">
      <c r="A194" s="66"/>
      <c r="B194" s="71" t="s">
        <v>282</v>
      </c>
      <c r="C194" s="70">
        <f>Miami!$C$101*10^(-3)</f>
        <v>44.693152000000005</v>
      </c>
      <c r="D194" s="70">
        <f>Houston!$C$101*10^(-3)</f>
        <v>42.325136000000001</v>
      </c>
      <c r="E194" s="70">
        <f>Phoenix!$C$101*10^(-3)</f>
        <v>41.774797</v>
      </c>
      <c r="F194" s="70">
        <f>Atlanta!$C$101*10^(-3)</f>
        <v>35.118713000000007</v>
      </c>
      <c r="G194" s="70">
        <f>LosAngeles!$C$101*10^(-3)</f>
        <v>35.946459000000004</v>
      </c>
      <c r="H194" s="70">
        <f>LasVegas!$C$101*10^(-3)</f>
        <v>34.995722000000001</v>
      </c>
      <c r="I194" s="70">
        <f>SanFrancisco!$C$101*10^(-3)</f>
        <v>31.782513999999999</v>
      </c>
      <c r="J194" s="70">
        <f>Baltimore!$C$101*10^(-3)</f>
        <v>36.034614000000005</v>
      </c>
      <c r="K194" s="70">
        <f>Albuquerque!$C$101*10^(-3)</f>
        <v>32.247345000000003</v>
      </c>
      <c r="L194" s="70">
        <f>Seattle!$C$101*10^(-3)</f>
        <v>31.868147</v>
      </c>
      <c r="M194" s="70">
        <f>Chicago!$C$101*10^(-3)</f>
        <v>31.951538000000003</v>
      </c>
      <c r="N194" s="70">
        <f>Boulder!$C$101*10^(-3)</f>
        <v>33.923957999999999</v>
      </c>
      <c r="O194" s="70">
        <f>Minneapolis!$C$101*10^(-3)</f>
        <v>31.942297</v>
      </c>
      <c r="P194" s="70">
        <f>Helena!$C$101*10^(-3)</f>
        <v>32.031897999999998</v>
      </c>
      <c r="Q194" s="70">
        <f>Duluth!$C$101*10^(-3)</f>
        <v>31.865192</v>
      </c>
      <c r="R194" s="70">
        <f>Fairbanks!$C$101*10^(-3)</f>
        <v>32.540044999999999</v>
      </c>
    </row>
    <row r="195" spans="1:18">
      <c r="A195" s="66"/>
      <c r="B195" s="71" t="s">
        <v>283</v>
      </c>
      <c r="C195" s="70">
        <f>Miami!$C$102*10^(-3)</f>
        <v>45.650485000000003</v>
      </c>
      <c r="D195" s="70">
        <f>Houston!$C$102*10^(-3)</f>
        <v>45.867654000000002</v>
      </c>
      <c r="E195" s="70">
        <f>Phoenix!$C$102*10^(-3)</f>
        <v>43.296125000000004</v>
      </c>
      <c r="F195" s="70">
        <f>Atlanta!$C$102*10^(-3)</f>
        <v>40.186928999999999</v>
      </c>
      <c r="G195" s="70">
        <f>LosAngeles!$C$102*10^(-3)</f>
        <v>37.149614</v>
      </c>
      <c r="H195" s="70">
        <f>LasVegas!$C$102*10^(-3)</f>
        <v>41.908633000000002</v>
      </c>
      <c r="I195" s="70">
        <f>SanFrancisco!$C$102*10^(-3)</f>
        <v>33.741675999999998</v>
      </c>
      <c r="J195" s="70">
        <f>Baltimore!$C$102*10^(-3)</f>
        <v>35.392955999999998</v>
      </c>
      <c r="K195" s="70">
        <f>Albuquerque!$C$102*10^(-3)</f>
        <v>36.502177000000003</v>
      </c>
      <c r="L195" s="70">
        <f>Seattle!$C$102*10^(-3)</f>
        <v>31.921157999999998</v>
      </c>
      <c r="M195" s="70">
        <f>Chicago!$C$102*10^(-3)</f>
        <v>33.508779000000004</v>
      </c>
      <c r="N195" s="70">
        <f>Boulder!$C$102*10^(-3)</f>
        <v>34.092084999999997</v>
      </c>
      <c r="O195" s="70">
        <f>Minneapolis!$C$102*10^(-3)</f>
        <v>33.952904000000004</v>
      </c>
      <c r="P195" s="70">
        <f>Helena!$C$102*10^(-3)</f>
        <v>32.040388999999998</v>
      </c>
      <c r="Q195" s="70">
        <f>Duluth!$C$102*10^(-3)</f>
        <v>31.886962</v>
      </c>
      <c r="R195" s="70">
        <f>Fairbanks!$C$102*10^(-3)</f>
        <v>32.536702000000005</v>
      </c>
    </row>
    <row r="196" spans="1:18">
      <c r="A196" s="66"/>
      <c r="B196" s="71" t="s">
        <v>277</v>
      </c>
      <c r="C196" s="70">
        <f>Miami!$C$103*10^(-3)</f>
        <v>48.369588999999998</v>
      </c>
      <c r="D196" s="70">
        <f>Houston!$C$103*10^(-3)</f>
        <v>47.962229000000001</v>
      </c>
      <c r="E196" s="70">
        <f>Phoenix!$C$103*10^(-3)</f>
        <v>49.749245000000002</v>
      </c>
      <c r="F196" s="70">
        <f>Atlanta!$C$103*10^(-3)</f>
        <v>44.517448999999999</v>
      </c>
      <c r="G196" s="70">
        <f>LosAngeles!$C$103*10^(-3)</f>
        <v>39.503495999999998</v>
      </c>
      <c r="H196" s="70">
        <f>LasVegas!$C$103*10^(-3)</f>
        <v>45.675360000000005</v>
      </c>
      <c r="I196" s="70">
        <f>SanFrancisco!$C$103*10^(-3)</f>
        <v>33.988243000000004</v>
      </c>
      <c r="J196" s="70">
        <f>Baltimore!$C$103*10^(-3)</f>
        <v>41.936236000000001</v>
      </c>
      <c r="K196" s="70">
        <f>Albuquerque!$C$103*10^(-3)</f>
        <v>39.398902</v>
      </c>
      <c r="L196" s="70">
        <f>Seattle!$C$103*10^(-3)</f>
        <v>34.363502000000004</v>
      </c>
      <c r="M196" s="70">
        <f>Chicago!$C$103*10^(-3)</f>
        <v>40.193091000000003</v>
      </c>
      <c r="N196" s="70">
        <f>Boulder!$C$103*10^(-3)</f>
        <v>37.197223000000001</v>
      </c>
      <c r="O196" s="70">
        <f>Minneapolis!$C$103*10^(-3)</f>
        <v>44.701985999999998</v>
      </c>
      <c r="P196" s="70">
        <f>Helena!$C$103*10^(-3)</f>
        <v>34.429301000000002</v>
      </c>
      <c r="Q196" s="70">
        <f>Duluth!$C$103*10^(-3)</f>
        <v>33.365354000000004</v>
      </c>
      <c r="R196" s="70">
        <f>Fairbanks!$C$103*10^(-3)</f>
        <v>33.09102</v>
      </c>
    </row>
    <row r="197" spans="1:18">
      <c r="A197" s="66"/>
      <c r="B197" s="71" t="s">
        <v>284</v>
      </c>
      <c r="C197" s="70">
        <f>Miami!$C$104*10^(-3)</f>
        <v>49.658782000000002</v>
      </c>
      <c r="D197" s="70">
        <f>Houston!$C$104*10^(-3)</f>
        <v>48.650629000000002</v>
      </c>
      <c r="E197" s="70">
        <f>Phoenix!$C$104*10^(-3)</f>
        <v>54.445838000000002</v>
      </c>
      <c r="F197" s="70">
        <f>Atlanta!$C$104*10^(-3)</f>
        <v>46.849419000000005</v>
      </c>
      <c r="G197" s="70">
        <f>LosAngeles!$C$104*10^(-3)</f>
        <v>37.604279000000005</v>
      </c>
      <c r="H197" s="70">
        <f>LasVegas!$C$104*10^(-3)</f>
        <v>52.242591000000004</v>
      </c>
      <c r="I197" s="70">
        <f>SanFrancisco!$C$104*10^(-3)</f>
        <v>36.726196000000002</v>
      </c>
      <c r="J197" s="70">
        <f>Baltimore!$C$104*10^(-3)</f>
        <v>48.348366000000006</v>
      </c>
      <c r="K197" s="70">
        <f>Albuquerque!$C$104*10^(-3)</f>
        <v>41.858533999999999</v>
      </c>
      <c r="L197" s="70">
        <f>Seattle!$C$104*10^(-3)</f>
        <v>38.091383</v>
      </c>
      <c r="M197" s="70">
        <f>Chicago!$C$104*10^(-3)</f>
        <v>46.968067000000005</v>
      </c>
      <c r="N197" s="70">
        <f>Boulder!$C$104*10^(-3)</f>
        <v>41.238178999999995</v>
      </c>
      <c r="O197" s="70">
        <f>Minneapolis!$C$104*10^(-3)</f>
        <v>45.428641000000006</v>
      </c>
      <c r="P197" s="70">
        <f>Helena!$C$104*10^(-3)</f>
        <v>40.639972999999998</v>
      </c>
      <c r="Q197" s="70">
        <f>Duluth!$C$104*10^(-3)</f>
        <v>39.333134000000001</v>
      </c>
      <c r="R197" s="70">
        <f>Fairbanks!$C$104*10^(-3)</f>
        <v>36.488531000000002</v>
      </c>
    </row>
    <row r="198" spans="1:18">
      <c r="A198" s="66"/>
      <c r="B198" s="71" t="s">
        <v>285</v>
      </c>
      <c r="C198" s="70">
        <f>Miami!$C$105*10^(-3)</f>
        <v>49.423406000000007</v>
      </c>
      <c r="D198" s="70">
        <f>Houston!$C$105*10^(-3)</f>
        <v>50.478457999999996</v>
      </c>
      <c r="E198" s="70">
        <f>Phoenix!$C$105*10^(-3)</f>
        <v>53.903582999999998</v>
      </c>
      <c r="F198" s="70">
        <f>Atlanta!$C$105*10^(-3)</f>
        <v>49.364556</v>
      </c>
      <c r="G198" s="70">
        <f>LosAngeles!$C$105*10^(-3)</f>
        <v>40.621575</v>
      </c>
      <c r="H198" s="70">
        <f>LasVegas!$C$105*10^(-3)</f>
        <v>51.228107999999999</v>
      </c>
      <c r="I198" s="70">
        <f>SanFrancisco!$C$105*10^(-3)</f>
        <v>41.085363000000001</v>
      </c>
      <c r="J198" s="70">
        <f>Baltimore!$C$105*10^(-3)</f>
        <v>50.238411999999997</v>
      </c>
      <c r="K198" s="70">
        <f>Albuquerque!$C$105*10^(-3)</f>
        <v>43.072600000000001</v>
      </c>
      <c r="L198" s="70">
        <f>Seattle!$C$105*10^(-3)</f>
        <v>38.462667000000003</v>
      </c>
      <c r="M198" s="70">
        <f>Chicago!$C$105*10^(-3)</f>
        <v>48.302250999999998</v>
      </c>
      <c r="N198" s="70">
        <f>Boulder!$C$105*10^(-3)</f>
        <v>42.387423000000005</v>
      </c>
      <c r="O198" s="70">
        <f>Minneapolis!$C$105*10^(-3)</f>
        <v>46.591288999999996</v>
      </c>
      <c r="P198" s="70">
        <f>Helena!$C$105*10^(-3)</f>
        <v>40.798012</v>
      </c>
      <c r="Q198" s="70">
        <f>Duluth!$C$105*10^(-3)</f>
        <v>43.939188999999999</v>
      </c>
      <c r="R198" s="70">
        <f>Fairbanks!$C$105*10^(-3)</f>
        <v>37.855084000000005</v>
      </c>
    </row>
    <row r="199" spans="1:18">
      <c r="A199" s="66"/>
      <c r="B199" s="71" t="s">
        <v>286</v>
      </c>
      <c r="C199" s="70">
        <f>Miami!$C$106*10^(-3)</f>
        <v>48.608230000000006</v>
      </c>
      <c r="D199" s="70">
        <f>Houston!$C$106*10^(-3)</f>
        <v>50.601722000000002</v>
      </c>
      <c r="E199" s="70">
        <f>Phoenix!$C$106*10^(-3)</f>
        <v>54.046306000000001</v>
      </c>
      <c r="F199" s="70">
        <f>Atlanta!$C$106*10^(-3)</f>
        <v>48.091051</v>
      </c>
      <c r="G199" s="70">
        <f>LosAngeles!$C$106*10^(-3)</f>
        <v>43.414254999999997</v>
      </c>
      <c r="H199" s="70">
        <f>LasVegas!$C$106*10^(-3)</f>
        <v>50.987237</v>
      </c>
      <c r="I199" s="70">
        <f>SanFrancisco!$C$106*10^(-3)</f>
        <v>37.722688000000005</v>
      </c>
      <c r="J199" s="70">
        <f>Baltimore!$C$106*10^(-3)</f>
        <v>49.503135999999998</v>
      </c>
      <c r="K199" s="70">
        <f>Albuquerque!$C$106*10^(-3)</f>
        <v>43.373525000000001</v>
      </c>
      <c r="L199" s="70">
        <f>Seattle!$C$106*10^(-3)</f>
        <v>37.745429999999999</v>
      </c>
      <c r="M199" s="70">
        <f>Chicago!$C$106*10^(-3)</f>
        <v>46.502815000000005</v>
      </c>
      <c r="N199" s="70">
        <f>Boulder!$C$106*10^(-3)</f>
        <v>42.490644000000003</v>
      </c>
      <c r="O199" s="70">
        <f>Minneapolis!$C$106*10^(-3)</f>
        <v>45.832017999999998</v>
      </c>
      <c r="P199" s="70">
        <f>Helena!$C$106*10^(-3)</f>
        <v>39.721994000000002</v>
      </c>
      <c r="Q199" s="70">
        <f>Duluth!$C$106*10^(-3)</f>
        <v>42.299728999999999</v>
      </c>
      <c r="R199" s="70">
        <f>Fairbanks!$C$106*10^(-3)</f>
        <v>35.871371000000003</v>
      </c>
    </row>
    <row r="200" spans="1:18">
      <c r="A200" s="66"/>
      <c r="B200" s="71" t="s">
        <v>287</v>
      </c>
      <c r="C200" s="70">
        <f>Miami!$C$107*10^(-3)</f>
        <v>49.263820000000003</v>
      </c>
      <c r="D200" s="70">
        <f>Houston!$C$107*10^(-3)</f>
        <v>50.183976000000001</v>
      </c>
      <c r="E200" s="70">
        <f>Phoenix!$C$107*10^(-3)</f>
        <v>50.191970999999995</v>
      </c>
      <c r="F200" s="70">
        <f>Atlanta!$C$107*10^(-3)</f>
        <v>45.513278</v>
      </c>
      <c r="G200" s="70">
        <f>LosAngeles!$C$107*10^(-3)</f>
        <v>43.900169999999996</v>
      </c>
      <c r="H200" s="70">
        <f>LasVegas!$C$107*10^(-3)</f>
        <v>48.833616999999997</v>
      </c>
      <c r="I200" s="70">
        <f>SanFrancisco!$C$107*10^(-3)</f>
        <v>39.401553999999997</v>
      </c>
      <c r="J200" s="70">
        <f>Baltimore!$C$107*10^(-3)</f>
        <v>43.809942999999997</v>
      </c>
      <c r="K200" s="70">
        <f>Albuquerque!$C$107*10^(-3)</f>
        <v>40.265567000000004</v>
      </c>
      <c r="L200" s="70">
        <f>Seattle!$C$107*10^(-3)</f>
        <v>42.626959999999997</v>
      </c>
      <c r="M200" s="70">
        <f>Chicago!$C$107*10^(-3)</f>
        <v>42.243142999999996</v>
      </c>
      <c r="N200" s="70">
        <f>Boulder!$C$107*10^(-3)</f>
        <v>38.973349000000006</v>
      </c>
      <c r="O200" s="70">
        <f>Minneapolis!$C$107*10^(-3)</f>
        <v>39.187468000000003</v>
      </c>
      <c r="P200" s="70">
        <f>Helena!$C$107*10^(-3)</f>
        <v>37.741089000000002</v>
      </c>
      <c r="Q200" s="70">
        <f>Duluth!$C$107*10^(-3)</f>
        <v>34.370714</v>
      </c>
      <c r="R200" s="70">
        <f>Fairbanks!$C$107*10^(-3)</f>
        <v>32.635601000000001</v>
      </c>
    </row>
    <row r="201" spans="1:18">
      <c r="A201" s="66"/>
      <c r="B201" s="71" t="s">
        <v>288</v>
      </c>
      <c r="C201" s="70">
        <f>Miami!$C$108*10^(-3)</f>
        <v>48.903267</v>
      </c>
      <c r="D201" s="70">
        <f>Houston!$C$108*10^(-3)</f>
        <v>46.148841999999995</v>
      </c>
      <c r="E201" s="70">
        <f>Phoenix!$C$108*10^(-3)</f>
        <v>43.268269000000004</v>
      </c>
      <c r="F201" s="70">
        <f>Atlanta!$C$108*10^(-3)</f>
        <v>41.128799000000001</v>
      </c>
      <c r="G201" s="70">
        <f>LosAngeles!$C$108*10^(-3)</f>
        <v>39.531764000000003</v>
      </c>
      <c r="H201" s="70">
        <f>LasVegas!$C$108*10^(-3)</f>
        <v>43.084181999999998</v>
      </c>
      <c r="I201" s="70">
        <f>SanFrancisco!$C$108*10^(-3)</f>
        <v>34.332427000000003</v>
      </c>
      <c r="J201" s="70">
        <f>Baltimore!$C$108*10^(-3)</f>
        <v>40.425291000000001</v>
      </c>
      <c r="K201" s="70">
        <f>Albuquerque!$C$108*10^(-3)</f>
        <v>36.186214999999997</v>
      </c>
      <c r="L201" s="70">
        <f>Seattle!$C$108*10^(-3)</f>
        <v>32.223708999999999</v>
      </c>
      <c r="M201" s="70">
        <f>Chicago!$C$108*10^(-3)</f>
        <v>35.590343999999995</v>
      </c>
      <c r="N201" s="70">
        <f>Boulder!$C$108*10^(-3)</f>
        <v>36.311788</v>
      </c>
      <c r="O201" s="70">
        <f>Minneapolis!$C$108*10^(-3)</f>
        <v>36.46331</v>
      </c>
      <c r="P201" s="70">
        <f>Helena!$C$108*10^(-3)</f>
        <v>32.586109</v>
      </c>
      <c r="Q201" s="70">
        <f>Duluth!$C$108*10^(-3)</f>
        <v>32.956156</v>
      </c>
      <c r="R201" s="70">
        <f>Fairbanks!$C$108*10^(-3)</f>
        <v>32.556457000000002</v>
      </c>
    </row>
    <row r="202" spans="1:18">
      <c r="A202" s="66"/>
      <c r="B202" s="71" t="s">
        <v>289</v>
      </c>
      <c r="C202" s="70">
        <f>Miami!$C$109*10^(-3)</f>
        <v>45.789957999999999</v>
      </c>
      <c r="D202" s="70">
        <f>Houston!$C$109*10^(-3)</f>
        <v>43.587161000000002</v>
      </c>
      <c r="E202" s="70">
        <f>Phoenix!$C$109*10^(-3)</f>
        <v>41.375701999999997</v>
      </c>
      <c r="F202" s="70">
        <f>Atlanta!$C$109*10^(-3)</f>
        <v>34.328237000000001</v>
      </c>
      <c r="G202" s="70">
        <f>LosAngeles!$C$109*10^(-3)</f>
        <v>37.469183999999998</v>
      </c>
      <c r="H202" s="70">
        <f>LasVegas!$C$109*10^(-3)</f>
        <v>33.481576000000004</v>
      </c>
      <c r="I202" s="70">
        <f>SanFrancisco!$C$109*10^(-3)</f>
        <v>31.800698000000001</v>
      </c>
      <c r="J202" s="70">
        <f>Baltimore!$C$109*10^(-3)</f>
        <v>38.323993999999999</v>
      </c>
      <c r="K202" s="70">
        <f>Albuquerque!$C$109*10^(-3)</f>
        <v>32.020487000000003</v>
      </c>
      <c r="L202" s="70">
        <f>Seattle!$C$109*10^(-3)</f>
        <v>31.899036000000002</v>
      </c>
      <c r="M202" s="70">
        <f>Chicago!$C$109*10^(-3)</f>
        <v>35.195976999999999</v>
      </c>
      <c r="N202" s="70">
        <f>Boulder!$C$109*10^(-3)</f>
        <v>32.050752000000003</v>
      </c>
      <c r="O202" s="70">
        <f>Minneapolis!$C$109*10^(-3)</f>
        <v>32.003904999999996</v>
      </c>
      <c r="P202" s="70">
        <f>Helena!$C$109*10^(-3)</f>
        <v>32.040146</v>
      </c>
      <c r="Q202" s="70">
        <f>Duluth!$C$109*10^(-3)</f>
        <v>31.920321000000001</v>
      </c>
      <c r="R202" s="70">
        <f>Fairbanks!$C$109*10^(-3)</f>
        <v>32.532806999999998</v>
      </c>
    </row>
    <row r="203" spans="1:18">
      <c r="A203" s="66"/>
      <c r="B203" s="71" t="s">
        <v>290</v>
      </c>
      <c r="C203" s="70">
        <f>Miami!$C$110*10^(-3)</f>
        <v>42.518681000000001</v>
      </c>
      <c r="D203" s="70">
        <f>Houston!$C$110*10^(-3)</f>
        <v>42.381139000000005</v>
      </c>
      <c r="E203" s="70">
        <f>Phoenix!$C$110*10^(-3)</f>
        <v>33.805502000000004</v>
      </c>
      <c r="F203" s="70">
        <f>Atlanta!$C$110*10^(-3)</f>
        <v>32.907608000000003</v>
      </c>
      <c r="G203" s="70">
        <f>LosAngeles!$C$110*10^(-3)</f>
        <v>37.050599000000005</v>
      </c>
      <c r="H203" s="70">
        <f>LasVegas!$C$110*10^(-3)</f>
        <v>33.194917000000004</v>
      </c>
      <c r="I203" s="70">
        <f>SanFrancisco!$C$110*10^(-3)</f>
        <v>31.787476999999999</v>
      </c>
      <c r="J203" s="70">
        <f>Baltimore!$C$110*10^(-3)</f>
        <v>32.141354999999997</v>
      </c>
      <c r="K203" s="70">
        <f>Albuquerque!$C$110*10^(-3)</f>
        <v>31.961357</v>
      </c>
      <c r="L203" s="70">
        <f>Seattle!$C$110*10^(-3)</f>
        <v>31.848886999999998</v>
      </c>
      <c r="M203" s="70">
        <f>Chicago!$C$110*10^(-3)</f>
        <v>31.868337</v>
      </c>
      <c r="N203" s="70">
        <f>Boulder!$C$110*10^(-3)</f>
        <v>31.982946000000002</v>
      </c>
      <c r="O203" s="70">
        <f>Minneapolis!$C$110*10^(-3)</f>
        <v>31.909813</v>
      </c>
      <c r="P203" s="70">
        <f>Helena!$C$110*10^(-3)</f>
        <v>32.006692999999999</v>
      </c>
      <c r="Q203" s="70">
        <f>Duluth!$C$110*10^(-3)</f>
        <v>31.859687000000001</v>
      </c>
      <c r="R203" s="70">
        <f>Fairbanks!$C$110*10^(-3)</f>
        <v>33.671247000000001</v>
      </c>
    </row>
    <row r="204" spans="1:18">
      <c r="A204" s="66"/>
      <c r="B204" s="71" t="s">
        <v>291</v>
      </c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</row>
    <row r="205" spans="1:18">
      <c r="A205" s="66"/>
      <c r="B205" s="69" t="s">
        <v>280</v>
      </c>
      <c r="C205" s="70" t="str">
        <f>Miami!$D$99</f>
        <v>06-JAN-12:15</v>
      </c>
      <c r="D205" s="70" t="str">
        <f>Houston!$D$99</f>
        <v>03-JAN-12:15</v>
      </c>
      <c r="E205" s="70" t="str">
        <f>Phoenix!$D$99</f>
        <v>29-JAN-13:00</v>
      </c>
      <c r="F205" s="70" t="str">
        <f>Atlanta!$D$99</f>
        <v>23-JAN-13:00</v>
      </c>
      <c r="G205" s="70" t="str">
        <f>LosAngeles!$D$99</f>
        <v>26-JAN-12:00</v>
      </c>
      <c r="H205" s="70" t="str">
        <f>LasVegas!$D$99</f>
        <v>19-JAN-11:15</v>
      </c>
      <c r="I205" s="70" t="str">
        <f>SanFrancisco!$D$99</f>
        <v>05-JAN-11:15</v>
      </c>
      <c r="J205" s="70" t="str">
        <f>Baltimore!$D$99</f>
        <v>09-JAN-11:15</v>
      </c>
      <c r="K205" s="70" t="str">
        <f>Albuquerque!$D$99</f>
        <v>27-JAN-11:15</v>
      </c>
      <c r="L205" s="70" t="str">
        <f>Seattle!$D$99</f>
        <v>14-JAN-11:15</v>
      </c>
      <c r="M205" s="70" t="str">
        <f>Chicago!$D$99</f>
        <v>17-JAN-11:15</v>
      </c>
      <c r="N205" s="70" t="str">
        <f>Boulder!$D$99</f>
        <v>27-JAN-11:15</v>
      </c>
      <c r="O205" s="70" t="str">
        <f>Minneapolis!$D$99</f>
        <v>30-JAN-11:15</v>
      </c>
      <c r="P205" s="70" t="str">
        <f>Helena!$D$99</f>
        <v>23-JAN-11:15</v>
      </c>
      <c r="Q205" s="70" t="str">
        <f>Duluth!$D$99</f>
        <v>16-JAN-11:15</v>
      </c>
      <c r="R205" s="70" t="str">
        <f>Fairbanks!$D$99</f>
        <v>01-JAN-11:15</v>
      </c>
    </row>
    <row r="206" spans="1:18">
      <c r="A206" s="66"/>
      <c r="B206" s="69" t="s">
        <v>281</v>
      </c>
      <c r="C206" s="70" t="str">
        <f>Miami!$D$100</f>
        <v>23-FEB-11:15</v>
      </c>
      <c r="D206" s="70" t="str">
        <f>Houston!$D$100</f>
        <v>23-FEB-13:00</v>
      </c>
      <c r="E206" s="70" t="str">
        <f>Phoenix!$D$100</f>
        <v>28-FEB-13:00</v>
      </c>
      <c r="F206" s="70" t="str">
        <f>Atlanta!$D$100</f>
        <v>18-FEB-13:00</v>
      </c>
      <c r="G206" s="70" t="str">
        <f>LosAngeles!$D$100</f>
        <v>12-FEB-13:00</v>
      </c>
      <c r="H206" s="70" t="str">
        <f>LasVegas!$D$100</f>
        <v>08-FEB-13:00</v>
      </c>
      <c r="I206" s="70" t="str">
        <f>SanFrancisco!$D$100</f>
        <v>14-FEB-11:15</v>
      </c>
      <c r="J206" s="70" t="str">
        <f>Baltimore!$D$100</f>
        <v>13-FEB-11:15</v>
      </c>
      <c r="K206" s="70" t="str">
        <f>Albuquerque!$D$100</f>
        <v>14-FEB-11:15</v>
      </c>
      <c r="L206" s="70" t="str">
        <f>Seattle!$D$100</f>
        <v>21-FEB-11:15</v>
      </c>
      <c r="M206" s="70" t="str">
        <f>Chicago!$D$100</f>
        <v>28-FEB-11:15</v>
      </c>
      <c r="N206" s="70" t="str">
        <f>Boulder!$D$100</f>
        <v>11-FEB-11:15</v>
      </c>
      <c r="O206" s="70" t="str">
        <f>Minneapolis!$D$100</f>
        <v>21-FEB-11:15</v>
      </c>
      <c r="P206" s="70" t="str">
        <f>Helena!$D$100</f>
        <v>02-FEB-11:15</v>
      </c>
      <c r="Q206" s="70" t="str">
        <f>Duluth!$D$100</f>
        <v>21-FEB-11:15</v>
      </c>
      <c r="R206" s="70" t="str">
        <f>Fairbanks!$D$100</f>
        <v>27-FEB-11:15</v>
      </c>
    </row>
    <row r="207" spans="1:18">
      <c r="A207" s="66"/>
      <c r="B207" s="71" t="s">
        <v>282</v>
      </c>
      <c r="C207" s="70" t="str">
        <f>Miami!$D$101</f>
        <v>14-MAR-10:15</v>
      </c>
      <c r="D207" s="70" t="str">
        <f>Houston!$D$101</f>
        <v>26-MAR-12:00</v>
      </c>
      <c r="E207" s="70" t="str">
        <f>Phoenix!$D$101</f>
        <v>17-MAR-16:15</v>
      </c>
      <c r="F207" s="70" t="str">
        <f>Atlanta!$D$101</f>
        <v>28-MAR-16:30</v>
      </c>
      <c r="G207" s="70" t="str">
        <f>LosAngeles!$D$101</f>
        <v>31-MAR-10:15</v>
      </c>
      <c r="H207" s="70" t="str">
        <f>LasVegas!$D$101</f>
        <v>31-MAR-12:00</v>
      </c>
      <c r="I207" s="70" t="str">
        <f>SanFrancisco!$D$101</f>
        <v>01-MAR-11:15</v>
      </c>
      <c r="J207" s="70" t="str">
        <f>Baltimore!$D$101</f>
        <v>10-MAR-11:15</v>
      </c>
      <c r="K207" s="70" t="str">
        <f>Albuquerque!$D$101</f>
        <v>02-MAR-13:00</v>
      </c>
      <c r="L207" s="70" t="str">
        <f>Seattle!$D$101</f>
        <v>30-MAR-10:15</v>
      </c>
      <c r="M207" s="70" t="str">
        <f>Chicago!$D$101</f>
        <v>31-MAR-10:15</v>
      </c>
      <c r="N207" s="70" t="str">
        <f>Boulder!$D$101</f>
        <v>26-MAR-16:45</v>
      </c>
      <c r="O207" s="70" t="str">
        <f>Minneapolis!$D$101</f>
        <v>19-MAR-10:15</v>
      </c>
      <c r="P207" s="70" t="str">
        <f>Helena!$D$101</f>
        <v>31-MAR-10:15</v>
      </c>
      <c r="Q207" s="70" t="str">
        <f>Duluth!$D$101</f>
        <v>30-MAR-10:15</v>
      </c>
      <c r="R207" s="70" t="str">
        <f>Fairbanks!$D$101</f>
        <v>09-MAR-11:15</v>
      </c>
    </row>
    <row r="208" spans="1:18">
      <c r="A208" s="66"/>
      <c r="B208" s="71" t="s">
        <v>283</v>
      </c>
      <c r="C208" s="70" t="str">
        <f>Miami!$D$102</f>
        <v>17-APR-12:00</v>
      </c>
      <c r="D208" s="70" t="str">
        <f>Houston!$D$102</f>
        <v>29-APR-12:00</v>
      </c>
      <c r="E208" s="70" t="str">
        <f>Phoenix!$D$102</f>
        <v>01-APR-16:00</v>
      </c>
      <c r="F208" s="70" t="str">
        <f>Atlanta!$D$102</f>
        <v>15-APR-16:15</v>
      </c>
      <c r="G208" s="70" t="str">
        <f>LosAngeles!$D$102</f>
        <v>11-APR-16:15</v>
      </c>
      <c r="H208" s="70" t="str">
        <f>LasVegas!$D$102</f>
        <v>21-APR-16:30</v>
      </c>
      <c r="I208" s="70" t="str">
        <f>SanFrancisco!$D$102</f>
        <v>29-APR-12:00</v>
      </c>
      <c r="J208" s="70" t="str">
        <f>Baltimore!$D$102</f>
        <v>04-APR-16:15</v>
      </c>
      <c r="K208" s="70" t="str">
        <f>Albuquerque!$D$102</f>
        <v>22-APR-12:00</v>
      </c>
      <c r="L208" s="70" t="str">
        <f>Seattle!$D$102</f>
        <v>30-APR-10:15</v>
      </c>
      <c r="M208" s="70" t="str">
        <f>Chicago!$D$102</f>
        <v>29-APR-10:15</v>
      </c>
      <c r="N208" s="70" t="str">
        <f>Boulder!$D$102</f>
        <v>25-APR-10:15</v>
      </c>
      <c r="O208" s="70" t="str">
        <f>Minneapolis!$D$102</f>
        <v>02-APR-10:15</v>
      </c>
      <c r="P208" s="70" t="str">
        <f>Helena!$D$102</f>
        <v>24-APR-10:15</v>
      </c>
      <c r="Q208" s="70" t="str">
        <f>Duluth!$D$102</f>
        <v>14-APR-10:15</v>
      </c>
      <c r="R208" s="70" t="str">
        <f>Fairbanks!$D$102</f>
        <v>14-APR-10:15</v>
      </c>
    </row>
    <row r="209" spans="1:18">
      <c r="A209" s="66"/>
      <c r="B209" s="71" t="s">
        <v>277</v>
      </c>
      <c r="C209" s="70" t="str">
        <f>Miami!$D$103</f>
        <v>24-MAY-10:15</v>
      </c>
      <c r="D209" s="70" t="str">
        <f>Houston!$D$103</f>
        <v>18-MAY-11:15</v>
      </c>
      <c r="E209" s="70" t="str">
        <f>Phoenix!$D$103</f>
        <v>28-MAY-16:00</v>
      </c>
      <c r="F209" s="70" t="str">
        <f>Atlanta!$D$103</f>
        <v>31-MAY-17:30</v>
      </c>
      <c r="G209" s="70" t="str">
        <f>LosAngeles!$D$103</f>
        <v>28-MAY-10:15</v>
      </c>
      <c r="H209" s="70" t="str">
        <f>LasVegas!$D$103</f>
        <v>31-MAY-16:15</v>
      </c>
      <c r="I209" s="70" t="str">
        <f>SanFrancisco!$D$103</f>
        <v>17-MAY-12:00</v>
      </c>
      <c r="J209" s="70" t="str">
        <f>Baltimore!$D$103</f>
        <v>15-MAY-12:00</v>
      </c>
      <c r="K209" s="70" t="str">
        <f>Albuquerque!$D$103</f>
        <v>31-MAY-16:45</v>
      </c>
      <c r="L209" s="70" t="str">
        <f>Seattle!$D$103</f>
        <v>06-MAY-12:00</v>
      </c>
      <c r="M209" s="70" t="str">
        <f>Chicago!$D$103</f>
        <v>30-MAY-16:30</v>
      </c>
      <c r="N209" s="70" t="str">
        <f>Boulder!$D$103</f>
        <v>23-MAY-16:00</v>
      </c>
      <c r="O209" s="70" t="str">
        <f>Minneapolis!$D$103</f>
        <v>27-MAY-16:15</v>
      </c>
      <c r="P209" s="70" t="str">
        <f>Helena!$D$103</f>
        <v>16-MAY-16:00</v>
      </c>
      <c r="Q209" s="70" t="str">
        <f>Duluth!$D$103</f>
        <v>31-MAY-10:15</v>
      </c>
      <c r="R209" s="70" t="str">
        <f>Fairbanks!$D$103</f>
        <v>30-MAY-10:15</v>
      </c>
    </row>
    <row r="210" spans="1:18">
      <c r="A210" s="66"/>
      <c r="B210" s="71" t="s">
        <v>284</v>
      </c>
      <c r="C210" s="70" t="str">
        <f>Miami!$D$104</f>
        <v>26-JUN-10:15</v>
      </c>
      <c r="D210" s="70" t="str">
        <f>Houston!$D$104</f>
        <v>30-JUN-10:15</v>
      </c>
      <c r="E210" s="70" t="str">
        <f>Phoenix!$D$104</f>
        <v>28-JUN-16:00</v>
      </c>
      <c r="F210" s="70" t="str">
        <f>Atlanta!$D$104</f>
        <v>23-JUN-12:00</v>
      </c>
      <c r="G210" s="70" t="str">
        <f>LosAngeles!$D$104</f>
        <v>28-JUN-12:00</v>
      </c>
      <c r="H210" s="70" t="str">
        <f>LasVegas!$D$104</f>
        <v>27-JUN-16:15</v>
      </c>
      <c r="I210" s="70" t="str">
        <f>SanFrancisco!$D$104</f>
        <v>16-JUN-10:15</v>
      </c>
      <c r="J210" s="70" t="str">
        <f>Baltimore!$D$104</f>
        <v>30-JUN-16:00</v>
      </c>
      <c r="K210" s="70" t="str">
        <f>Albuquerque!$D$104</f>
        <v>29-JUN-12:00</v>
      </c>
      <c r="L210" s="70" t="str">
        <f>Seattle!$D$104</f>
        <v>18-JUN-12:00</v>
      </c>
      <c r="M210" s="70" t="str">
        <f>Chicago!$D$104</f>
        <v>08-JUN-12:00</v>
      </c>
      <c r="N210" s="70" t="str">
        <f>Boulder!$D$104</f>
        <v>28-JUN-11:00</v>
      </c>
      <c r="O210" s="70" t="str">
        <f>Minneapolis!$D$104</f>
        <v>29-JUN-11:15</v>
      </c>
      <c r="P210" s="70" t="str">
        <f>Helena!$D$104</f>
        <v>30-JUN-12:00</v>
      </c>
      <c r="Q210" s="70" t="str">
        <f>Duluth!$D$104</f>
        <v>14-JUN-16:30</v>
      </c>
      <c r="R210" s="70" t="str">
        <f>Fairbanks!$D$104</f>
        <v>20-JUN-17:00</v>
      </c>
    </row>
    <row r="211" spans="1:18">
      <c r="A211" s="66"/>
      <c r="B211" s="71" t="s">
        <v>285</v>
      </c>
      <c r="C211" s="70" t="str">
        <f>Miami!$D$105</f>
        <v>13-JUL-10:15</v>
      </c>
      <c r="D211" s="70" t="str">
        <f>Houston!$D$105</f>
        <v>30-JUL-10:15</v>
      </c>
      <c r="E211" s="70" t="str">
        <f>Phoenix!$D$105</f>
        <v>19-JUL-16:00</v>
      </c>
      <c r="F211" s="70" t="str">
        <f>Atlanta!$D$105</f>
        <v>03-JUL-12:00</v>
      </c>
      <c r="G211" s="70" t="str">
        <f>LosAngeles!$D$105</f>
        <v>29-JUL-10:15</v>
      </c>
      <c r="H211" s="70" t="str">
        <f>LasVegas!$D$105</f>
        <v>24-JUL-16:15</v>
      </c>
      <c r="I211" s="70" t="str">
        <f>SanFrancisco!$D$105</f>
        <v>02-JUL-12:00</v>
      </c>
      <c r="J211" s="70" t="str">
        <f>Baltimore!$D$105</f>
        <v>25-JUL-10:15</v>
      </c>
      <c r="K211" s="70" t="str">
        <f>Albuquerque!$D$105</f>
        <v>31-JUL-16:15</v>
      </c>
      <c r="L211" s="70" t="str">
        <f>Seattle!$D$105</f>
        <v>24-JUL-12:00</v>
      </c>
      <c r="M211" s="70" t="str">
        <f>Chicago!$D$105</f>
        <v>14-JUL-10:15</v>
      </c>
      <c r="N211" s="70" t="str">
        <f>Boulder!$D$105</f>
        <v>19-JUL-12:00</v>
      </c>
      <c r="O211" s="70" t="str">
        <f>Minneapolis!$D$105</f>
        <v>15-JUL-12:00</v>
      </c>
      <c r="P211" s="70" t="str">
        <f>Helena!$D$105</f>
        <v>21-JUL-16:00</v>
      </c>
      <c r="Q211" s="70" t="str">
        <f>Duluth!$D$105</f>
        <v>08-JUL-12:00</v>
      </c>
      <c r="R211" s="70" t="str">
        <f>Fairbanks!$D$105</f>
        <v>29-JUL-17:00</v>
      </c>
    </row>
    <row r="212" spans="1:18">
      <c r="A212" s="66"/>
      <c r="B212" s="71" t="s">
        <v>286</v>
      </c>
      <c r="C212" s="70" t="str">
        <f>Miami!$D$106</f>
        <v>29-AUG-10:15</v>
      </c>
      <c r="D212" s="70" t="str">
        <f>Houston!$D$106</f>
        <v>27-AUG-10:15</v>
      </c>
      <c r="E212" s="70" t="str">
        <f>Phoenix!$D$106</f>
        <v>01-AUG-16:00</v>
      </c>
      <c r="F212" s="70" t="str">
        <f>Atlanta!$D$106</f>
        <v>17-AUG-11:15</v>
      </c>
      <c r="G212" s="70" t="str">
        <f>LosAngeles!$D$106</f>
        <v>08-AUG-10:15</v>
      </c>
      <c r="H212" s="70" t="str">
        <f>LasVegas!$D$106</f>
        <v>05-AUG-12:00</v>
      </c>
      <c r="I212" s="70" t="str">
        <f>SanFrancisco!$D$106</f>
        <v>15-AUG-11:15</v>
      </c>
      <c r="J212" s="70" t="str">
        <f>Baltimore!$D$106</f>
        <v>17-AUG-10:15</v>
      </c>
      <c r="K212" s="70" t="str">
        <f>Albuquerque!$D$106</f>
        <v>01-AUG-12:00</v>
      </c>
      <c r="L212" s="70" t="str">
        <f>Seattle!$D$106</f>
        <v>06-AUG-16:15</v>
      </c>
      <c r="M212" s="70" t="str">
        <f>Chicago!$D$106</f>
        <v>04-AUG-11:15</v>
      </c>
      <c r="N212" s="70" t="str">
        <f>Boulder!$D$106</f>
        <v>30-AUG-12:00</v>
      </c>
      <c r="O212" s="70" t="str">
        <f>Minneapolis!$D$106</f>
        <v>25-AUG-16:00</v>
      </c>
      <c r="P212" s="70" t="str">
        <f>Helena!$D$106</f>
        <v>09-AUG-16:00</v>
      </c>
      <c r="Q212" s="70" t="str">
        <f>Duluth!$D$106</f>
        <v>12-AUG-12:00</v>
      </c>
      <c r="R212" s="70" t="str">
        <f>Fairbanks!$D$106</f>
        <v>15-AUG-16:00</v>
      </c>
    </row>
    <row r="213" spans="1:18">
      <c r="A213" s="66"/>
      <c r="B213" s="71" t="s">
        <v>287</v>
      </c>
      <c r="C213" s="70" t="str">
        <f>Miami!$D$107</f>
        <v>10-SEP-10:15</v>
      </c>
      <c r="D213" s="70" t="str">
        <f>Houston!$D$107</f>
        <v>16-SEP-10:15</v>
      </c>
      <c r="E213" s="70" t="str">
        <f>Phoenix!$D$107</f>
        <v>09-SEP-16:15</v>
      </c>
      <c r="F213" s="70" t="str">
        <f>Atlanta!$D$107</f>
        <v>11-SEP-12:00</v>
      </c>
      <c r="G213" s="70" t="str">
        <f>LosAngeles!$D$107</f>
        <v>24-SEP-10:00</v>
      </c>
      <c r="H213" s="70" t="str">
        <f>LasVegas!$D$107</f>
        <v>01-SEP-11:15</v>
      </c>
      <c r="I213" s="70" t="str">
        <f>SanFrancisco!$D$107</f>
        <v>28-SEP-16:15</v>
      </c>
      <c r="J213" s="70" t="str">
        <f>Baltimore!$D$107</f>
        <v>09-SEP-12:00</v>
      </c>
      <c r="K213" s="70" t="str">
        <f>Albuquerque!$D$107</f>
        <v>03-SEP-12:00</v>
      </c>
      <c r="L213" s="70" t="str">
        <f>Seattle!$D$107</f>
        <v>02-SEP-16:15</v>
      </c>
      <c r="M213" s="70" t="str">
        <f>Chicago!$D$107</f>
        <v>06-SEP-11:15</v>
      </c>
      <c r="N213" s="70" t="str">
        <f>Boulder!$D$107</f>
        <v>09-SEP-12:00</v>
      </c>
      <c r="O213" s="70" t="str">
        <f>Minneapolis!$D$107</f>
        <v>14-SEP-12:00</v>
      </c>
      <c r="P213" s="70" t="str">
        <f>Helena!$D$107</f>
        <v>01-SEP-16:00</v>
      </c>
      <c r="Q213" s="70" t="str">
        <f>Duluth!$D$107</f>
        <v>08-SEP-11:00</v>
      </c>
      <c r="R213" s="70" t="str">
        <f>Fairbanks!$D$107</f>
        <v>20-SEP-10:15</v>
      </c>
    </row>
    <row r="214" spans="1:18">
      <c r="A214" s="66"/>
      <c r="B214" s="71" t="s">
        <v>288</v>
      </c>
      <c r="C214" s="70" t="str">
        <f>Miami!$D$108</f>
        <v>07-OCT-10:15</v>
      </c>
      <c r="D214" s="70" t="str">
        <f>Houston!$D$108</f>
        <v>30-OCT-10:15</v>
      </c>
      <c r="E214" s="70" t="str">
        <f>Phoenix!$D$108</f>
        <v>13-OCT-16:45</v>
      </c>
      <c r="F214" s="70" t="str">
        <f>Atlanta!$D$108</f>
        <v>12-OCT-16:15</v>
      </c>
      <c r="G214" s="70" t="str">
        <f>LosAngeles!$D$108</f>
        <v>19-OCT-10:00</v>
      </c>
      <c r="H214" s="70" t="str">
        <f>LasVegas!$D$108</f>
        <v>06-OCT-12:00</v>
      </c>
      <c r="I214" s="70" t="str">
        <f>SanFrancisco!$D$108</f>
        <v>31-OCT-12:00</v>
      </c>
      <c r="J214" s="70" t="str">
        <f>Baltimore!$D$108</f>
        <v>03-OCT-10:15</v>
      </c>
      <c r="K214" s="70" t="str">
        <f>Albuquerque!$D$108</f>
        <v>01-OCT-16:30</v>
      </c>
      <c r="L214" s="70" t="str">
        <f>Seattle!$D$108</f>
        <v>17-OCT-12:00</v>
      </c>
      <c r="M214" s="70" t="str">
        <f>Chicago!$D$108</f>
        <v>31-OCT-12:00</v>
      </c>
      <c r="N214" s="70" t="str">
        <f>Boulder!$D$108</f>
        <v>05-OCT-12:00</v>
      </c>
      <c r="O214" s="70" t="str">
        <f>Minneapolis!$D$108</f>
        <v>08-OCT-12:00</v>
      </c>
      <c r="P214" s="70" t="str">
        <f>Helena!$D$108</f>
        <v>06-OCT-16:00</v>
      </c>
      <c r="Q214" s="70" t="str">
        <f>Duluth!$D$108</f>
        <v>07-OCT-17:45</v>
      </c>
      <c r="R214" s="70" t="str">
        <f>Fairbanks!$D$108</f>
        <v>02-OCT-10:15</v>
      </c>
    </row>
    <row r="215" spans="1:18">
      <c r="A215" s="66"/>
      <c r="B215" s="71" t="s">
        <v>289</v>
      </c>
      <c r="C215" s="70" t="str">
        <f>Miami!$D$109</f>
        <v>01-NOV-10:15</v>
      </c>
      <c r="D215" s="70" t="str">
        <f>Houston!$D$109</f>
        <v>26-NOV-11:00</v>
      </c>
      <c r="E215" s="70" t="str">
        <f>Phoenix!$D$109</f>
        <v>12-NOV-13:00</v>
      </c>
      <c r="F215" s="70" t="str">
        <f>Atlanta!$D$109</f>
        <v>22-NOV-12:15</v>
      </c>
      <c r="G215" s="70" t="str">
        <f>LosAngeles!$D$109</f>
        <v>20-NOV-12:15</v>
      </c>
      <c r="H215" s="70" t="str">
        <f>LasVegas!$D$109</f>
        <v>10-NOV-11:15</v>
      </c>
      <c r="I215" s="70" t="str">
        <f>SanFrancisco!$D$109</f>
        <v>08-NOV-11:15</v>
      </c>
      <c r="J215" s="70" t="str">
        <f>Baltimore!$D$109</f>
        <v>05-NOV-12:00</v>
      </c>
      <c r="K215" s="70" t="str">
        <f>Albuquerque!$D$109</f>
        <v>10-NOV-11:15</v>
      </c>
      <c r="L215" s="70" t="str">
        <f>Seattle!$D$109</f>
        <v>03-NOV-10:15</v>
      </c>
      <c r="M215" s="70" t="str">
        <f>Chicago!$D$109</f>
        <v>02-NOV-10:15</v>
      </c>
      <c r="N215" s="70" t="str">
        <f>Boulder!$D$109</f>
        <v>12-NOV-11:15</v>
      </c>
      <c r="O215" s="70" t="str">
        <f>Minneapolis!$D$109</f>
        <v>03-NOV-10:15</v>
      </c>
      <c r="P215" s="70" t="str">
        <f>Helena!$D$109</f>
        <v>21-NOV-11:15</v>
      </c>
      <c r="Q215" s="70" t="str">
        <f>Duluth!$D$109</f>
        <v>09-NOV-11:15</v>
      </c>
      <c r="R215" s="70" t="str">
        <f>Fairbanks!$D$109</f>
        <v>13-NOV-11:15</v>
      </c>
    </row>
    <row r="216" spans="1:18">
      <c r="A216" s="66"/>
      <c r="B216" s="71" t="s">
        <v>290</v>
      </c>
      <c r="C216" s="70" t="str">
        <f>Miami!$D$110</f>
        <v>16-DEC-11:15</v>
      </c>
      <c r="D216" s="70" t="str">
        <f>Houston!$D$110</f>
        <v>02-DEC-11:15</v>
      </c>
      <c r="E216" s="70" t="str">
        <f>Phoenix!$D$110</f>
        <v>11-DEC-13:00</v>
      </c>
      <c r="F216" s="70" t="str">
        <f>Atlanta!$D$110</f>
        <v>31-DEC-11:15</v>
      </c>
      <c r="G216" s="70" t="str">
        <f>LosAngeles!$D$110</f>
        <v>19-DEC-12:00</v>
      </c>
      <c r="H216" s="70" t="str">
        <f>LasVegas!$D$110</f>
        <v>05-DEC-13:00</v>
      </c>
      <c r="I216" s="70" t="str">
        <f>SanFrancisco!$D$110</f>
        <v>03-DEC-11:15</v>
      </c>
      <c r="J216" s="70" t="str">
        <f>Baltimore!$D$110</f>
        <v>23-DEC-11:15</v>
      </c>
      <c r="K216" s="70" t="str">
        <f>Albuquerque!$D$110</f>
        <v>22-DEC-11:15</v>
      </c>
      <c r="L216" s="70" t="str">
        <f>Seattle!$D$110</f>
        <v>31-DEC-11:15</v>
      </c>
      <c r="M216" s="70" t="str">
        <f>Chicago!$D$110</f>
        <v>12-DEC-11:15</v>
      </c>
      <c r="N216" s="70" t="str">
        <f>Boulder!$D$110</f>
        <v>30-DEC-11:15</v>
      </c>
      <c r="O216" s="70" t="str">
        <f>Minneapolis!$D$110</f>
        <v>02-DEC-11:15</v>
      </c>
      <c r="P216" s="70" t="str">
        <f>Helena!$D$110</f>
        <v>01-DEC-11:15</v>
      </c>
      <c r="Q216" s="70" t="str">
        <f>Duluth!$D$110</f>
        <v>02-DEC-11:15</v>
      </c>
      <c r="R216" s="70" t="str">
        <f>Fairbanks!$D$110</f>
        <v>18-DEC-11:15</v>
      </c>
    </row>
    <row r="217" spans="1:18">
      <c r="A217" s="73" t="s">
        <v>433</v>
      </c>
      <c r="B217" s="71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</row>
    <row r="218" spans="1:18">
      <c r="A218" s="66"/>
      <c r="B218" s="99" t="s">
        <v>434</v>
      </c>
      <c r="C218" s="47">
        <f>Miami!$B$4</f>
        <v>3827.28</v>
      </c>
      <c r="D218" s="47">
        <f>Houston!$B$4</f>
        <v>4019.6</v>
      </c>
      <c r="E218" s="47">
        <f>Phoenix!$B$4</f>
        <v>3576.63</v>
      </c>
      <c r="F218" s="47">
        <f>Atlanta!$B$4</f>
        <v>3685.22</v>
      </c>
      <c r="G218" s="47">
        <f>LosAngeles!$B$4</f>
        <v>3052.92</v>
      </c>
      <c r="H218" s="47">
        <f>LasVegas!$B$4</f>
        <v>3849.57</v>
      </c>
      <c r="I218" s="47">
        <f>SanFrancisco!$B$4</f>
        <v>3102.29</v>
      </c>
      <c r="J218" s="47">
        <f>Baltimore!$B$4</f>
        <v>3976.82</v>
      </c>
      <c r="K218" s="47">
        <f>Albuquerque!$B$4</f>
        <v>3563.14</v>
      </c>
      <c r="L218" s="47">
        <f>Seattle!$B$4</f>
        <v>2323.5</v>
      </c>
      <c r="M218" s="47">
        <f>Chicago!$B$4</f>
        <v>4045.63</v>
      </c>
      <c r="N218" s="47">
        <f>Boulder!$B$4</f>
        <v>3650.93</v>
      </c>
      <c r="O218" s="47">
        <f>Minneapolis!$B$4</f>
        <v>4155.53</v>
      </c>
      <c r="P218" s="47">
        <f>Helena!$B$4</f>
        <v>3938.76</v>
      </c>
      <c r="Q218" s="47">
        <f>Duluth!$B$4</f>
        <v>4279.2700000000004</v>
      </c>
      <c r="R218" s="47">
        <f>Fairbanks!$B$4</f>
        <v>5080.72</v>
      </c>
    </row>
    <row r="219" spans="1:18">
      <c r="A219" s="66"/>
      <c r="B219" s="36" t="s">
        <v>432</v>
      </c>
      <c r="C219" s="47">
        <f>Miami!$C$4</f>
        <v>16472.55</v>
      </c>
      <c r="D219" s="47">
        <f>Houston!$C$4</f>
        <v>17300.28</v>
      </c>
      <c r="E219" s="47">
        <f>Phoenix!$C$4</f>
        <v>15393.76</v>
      </c>
      <c r="F219" s="47">
        <f>Atlanta!$C$4</f>
        <v>15861.13</v>
      </c>
      <c r="G219" s="47">
        <f>LosAngeles!$C$4</f>
        <v>13139.7</v>
      </c>
      <c r="H219" s="47">
        <f>LasVegas!$C$4</f>
        <v>16568.46</v>
      </c>
      <c r="I219" s="47">
        <f>SanFrancisco!$C$4</f>
        <v>13352.19</v>
      </c>
      <c r="J219" s="47">
        <f>Baltimore!$C$4</f>
        <v>17116.18</v>
      </c>
      <c r="K219" s="47">
        <f>Albuquerque!$C$4</f>
        <v>15335.7</v>
      </c>
      <c r="L219" s="47">
        <f>Seattle!$C$4</f>
        <v>10000.299999999999</v>
      </c>
      <c r="M219" s="47">
        <f>Chicago!$C$4</f>
        <v>17412.330000000002</v>
      </c>
      <c r="N219" s="47">
        <f>Boulder!$C$4</f>
        <v>15713.54</v>
      </c>
      <c r="O219" s="47">
        <f>Minneapolis!$C$4</f>
        <v>17885.32</v>
      </c>
      <c r="P219" s="47">
        <f>Helena!$C$4</f>
        <v>16952.349999999999</v>
      </c>
      <c r="Q219" s="47">
        <f>Duluth!$C$4</f>
        <v>18417.91</v>
      </c>
      <c r="R219" s="47">
        <f>Fairbanks!$C$4</f>
        <v>21867.32</v>
      </c>
    </row>
    <row r="220" spans="1:18">
      <c r="A220" s="73" t="s">
        <v>292</v>
      </c>
      <c r="B220" s="74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</row>
    <row r="221" spans="1:18">
      <c r="A221" s="73"/>
      <c r="B221" s="75" t="s">
        <v>73</v>
      </c>
      <c r="C221" s="68">
        <f>Miami!$G$14</f>
        <v>0</v>
      </c>
      <c r="D221" s="68">
        <f>Houston!$G$14</f>
        <v>0</v>
      </c>
      <c r="E221" s="68">
        <f>Phoenix!$G$14</f>
        <v>0</v>
      </c>
      <c r="F221" s="68">
        <f>Atlanta!$G$14</f>
        <v>0</v>
      </c>
      <c r="G221" s="68">
        <f>LosAngeles!$G$14</f>
        <v>0</v>
      </c>
      <c r="H221" s="68">
        <f>LasVegas!$G$14</f>
        <v>0</v>
      </c>
      <c r="I221" s="68">
        <f>SanFrancisco!$G$14</f>
        <v>0</v>
      </c>
      <c r="J221" s="68">
        <f>Baltimore!$G$14</f>
        <v>0</v>
      </c>
      <c r="K221" s="68">
        <f>Albuquerque!$G$14</f>
        <v>0</v>
      </c>
      <c r="L221" s="68">
        <f>Seattle!$G$14</f>
        <v>0</v>
      </c>
      <c r="M221" s="68">
        <f>Chicago!$G$14</f>
        <v>0</v>
      </c>
      <c r="N221" s="68">
        <f>Boulder!$G$14</f>
        <v>0</v>
      </c>
      <c r="O221" s="68">
        <f>Minneapolis!$G$14</f>
        <v>0</v>
      </c>
      <c r="P221" s="68">
        <f>Helena!$G$14</f>
        <v>0</v>
      </c>
      <c r="Q221" s="68">
        <f>Duluth!$G$14</f>
        <v>0</v>
      </c>
      <c r="R221" s="68">
        <f>Fairbanks!$G$14</f>
        <v>0</v>
      </c>
    </row>
    <row r="222" spans="1:18">
      <c r="A222" s="73"/>
      <c r="B222" s="75" t="s">
        <v>87</v>
      </c>
      <c r="C222" s="68">
        <f>Miami!$G$21</f>
        <v>0</v>
      </c>
      <c r="D222" s="68">
        <f>Houston!$G$21</f>
        <v>0</v>
      </c>
      <c r="E222" s="68">
        <f>Phoenix!$G$21</f>
        <v>0</v>
      </c>
      <c r="F222" s="68">
        <f>Atlanta!$G$21</f>
        <v>0</v>
      </c>
      <c r="G222" s="68">
        <f>LosAngeles!$G$21</f>
        <v>0</v>
      </c>
      <c r="H222" s="68">
        <f>LasVegas!$G$21</f>
        <v>0</v>
      </c>
      <c r="I222" s="68">
        <f>SanFrancisco!$G$21</f>
        <v>0</v>
      </c>
      <c r="J222" s="68">
        <f>Baltimore!$G$21</f>
        <v>0</v>
      </c>
      <c r="K222" s="68">
        <f>Albuquerque!$G$21</f>
        <v>0</v>
      </c>
      <c r="L222" s="68">
        <f>Seattle!$G$21</f>
        <v>0</v>
      </c>
      <c r="M222" s="68">
        <f>Chicago!$G$21</f>
        <v>0</v>
      </c>
      <c r="N222" s="68">
        <f>Boulder!$G$21</f>
        <v>0</v>
      </c>
      <c r="O222" s="68">
        <f>Minneapolis!$G$21</f>
        <v>0</v>
      </c>
      <c r="P222" s="68">
        <f>Helena!$G$21</f>
        <v>0</v>
      </c>
      <c r="Q222" s="68">
        <f>Duluth!$G$21</f>
        <v>0</v>
      </c>
      <c r="R222" s="68">
        <f>Fairbanks!$G$21</f>
        <v>0</v>
      </c>
    </row>
    <row r="223" spans="1:18">
      <c r="A223" s="73"/>
      <c r="B223" s="75" t="s">
        <v>89</v>
      </c>
      <c r="C223" s="68">
        <f>Miami!$G$24</f>
        <v>414.19</v>
      </c>
      <c r="D223" s="68">
        <f>Houston!$G$24</f>
        <v>414.19</v>
      </c>
      <c r="E223" s="68">
        <f>Phoenix!$G$24</f>
        <v>414.19</v>
      </c>
      <c r="F223" s="68">
        <f>Atlanta!$G$24</f>
        <v>414.19</v>
      </c>
      <c r="G223" s="68">
        <f>LosAngeles!$G$24</f>
        <v>414.19</v>
      </c>
      <c r="H223" s="68">
        <f>LasVegas!$G$24</f>
        <v>414.19</v>
      </c>
      <c r="I223" s="68">
        <f>SanFrancisco!$G$24</f>
        <v>414.19</v>
      </c>
      <c r="J223" s="68">
        <f>Baltimore!$G$24</f>
        <v>414.19</v>
      </c>
      <c r="K223" s="68">
        <f>Albuquerque!$G$24</f>
        <v>414.19</v>
      </c>
      <c r="L223" s="68">
        <f>Seattle!$G$24</f>
        <v>414.19</v>
      </c>
      <c r="M223" s="68">
        <f>Chicago!$G$24</f>
        <v>414.19</v>
      </c>
      <c r="N223" s="68">
        <f>Boulder!$G$24</f>
        <v>414.19</v>
      </c>
      <c r="O223" s="68">
        <f>Minneapolis!$G$24</f>
        <v>414.19</v>
      </c>
      <c r="P223" s="68">
        <f>Helena!$G$24</f>
        <v>414.19</v>
      </c>
      <c r="Q223" s="68">
        <f>Duluth!$G$24</f>
        <v>414.19</v>
      </c>
      <c r="R223" s="68">
        <f>Fairbanks!$G$24</f>
        <v>414.19</v>
      </c>
    </row>
    <row r="224" spans="1:18">
      <c r="A224" s="73"/>
      <c r="B224" s="74" t="s">
        <v>293</v>
      </c>
      <c r="C224" s="68">
        <f>Miami!$G$28</f>
        <v>414.19</v>
      </c>
      <c r="D224" s="68">
        <f>Houston!$G$28</f>
        <v>414.19</v>
      </c>
      <c r="E224" s="68">
        <f>Phoenix!$G$28</f>
        <v>414.19</v>
      </c>
      <c r="F224" s="68">
        <f>Atlanta!$G$28</f>
        <v>414.19</v>
      </c>
      <c r="G224" s="68">
        <f>LosAngeles!$G$28</f>
        <v>414.19</v>
      </c>
      <c r="H224" s="68">
        <f>LasVegas!$G$28</f>
        <v>414.19</v>
      </c>
      <c r="I224" s="68">
        <f>SanFrancisco!$G$28</f>
        <v>414.19</v>
      </c>
      <c r="J224" s="68">
        <f>Baltimore!$G$28</f>
        <v>414.19</v>
      </c>
      <c r="K224" s="68">
        <f>Albuquerque!$G$28</f>
        <v>414.19</v>
      </c>
      <c r="L224" s="68">
        <f>Seattle!$G$28</f>
        <v>414.19</v>
      </c>
      <c r="M224" s="68">
        <f>Chicago!$G$28</f>
        <v>414.19</v>
      </c>
      <c r="N224" s="68">
        <f>Boulder!$G$28</f>
        <v>414.19</v>
      </c>
      <c r="O224" s="68">
        <f>Minneapolis!$G$28</f>
        <v>414.19</v>
      </c>
      <c r="P224" s="68">
        <f>Helena!$G$28</f>
        <v>414.19</v>
      </c>
      <c r="Q224" s="68">
        <f>Duluth!$G$28</f>
        <v>414.19</v>
      </c>
      <c r="R224" s="68">
        <f>Fairbanks!$G$28</f>
        <v>414.19</v>
      </c>
    </row>
    <row r="225" spans="1:18">
      <c r="A225" s="73" t="s">
        <v>294</v>
      </c>
      <c r="B225" s="75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</row>
    <row r="226" spans="1:18">
      <c r="A226" s="66"/>
      <c r="B226" s="71" t="s">
        <v>295</v>
      </c>
      <c r="C226" s="68">
        <f>Miami!$H$94</f>
        <v>83597.881800000003</v>
      </c>
      <c r="D226" s="68">
        <f>Houston!$H$94</f>
        <v>95506.388200000001</v>
      </c>
      <c r="E226" s="68">
        <f>Phoenix!$H$94</f>
        <v>87483.935599999997</v>
      </c>
      <c r="F226" s="68">
        <f>Atlanta!$H$94</f>
        <v>85614.430099999998</v>
      </c>
      <c r="G226" s="68">
        <f>LosAngeles!$H$94</f>
        <v>36358.774599999997</v>
      </c>
      <c r="H226" s="68">
        <f>LasVegas!$H$94</f>
        <v>93055.291200000007</v>
      </c>
      <c r="I226" s="68">
        <f>SanFrancisco!$H$94</f>
        <v>37574.441099999996</v>
      </c>
      <c r="J226" s="68">
        <f>Baltimore!$H$94</f>
        <v>78374.117499999993</v>
      </c>
      <c r="K226" s="68">
        <f>Albuquerque!$H$94</f>
        <v>104757.97010000001</v>
      </c>
      <c r="L226" s="68">
        <f>Seattle!$H$94</f>
        <v>32070.117699999999</v>
      </c>
      <c r="M226" s="68">
        <f>Chicago!$H$94</f>
        <v>136120.78030000001</v>
      </c>
      <c r="N226" s="68">
        <f>Boulder!$H$94</f>
        <v>105036.91740000001</v>
      </c>
      <c r="O226" s="68">
        <f>Minneapolis!$H$94</f>
        <v>98153.954599999997</v>
      </c>
      <c r="P226" s="68">
        <f>Helena!$H$94</f>
        <v>98121.576300000001</v>
      </c>
      <c r="Q226" s="68">
        <f>Duluth!$H$94</f>
        <v>99177.056700000001</v>
      </c>
      <c r="R226" s="68">
        <f>Fairbanks!$H$94</f>
        <v>98380.506800000003</v>
      </c>
    </row>
    <row r="227" spans="1:18">
      <c r="A227" s="66"/>
      <c r="B227" s="69" t="s">
        <v>296</v>
      </c>
      <c r="C227" s="68">
        <f>Miami!$B$94</f>
        <v>199890.44630000001</v>
      </c>
      <c r="D227" s="68">
        <f>Houston!$B$94</f>
        <v>244559.8259</v>
      </c>
      <c r="E227" s="68">
        <f>Phoenix!$B$94</f>
        <v>212248.9074</v>
      </c>
      <c r="F227" s="68">
        <f>Atlanta!$B$94</f>
        <v>203624.2665</v>
      </c>
      <c r="G227" s="68">
        <f>LosAngeles!$B$94</f>
        <v>99679.745599999995</v>
      </c>
      <c r="H227" s="68">
        <f>LasVegas!$B$94</f>
        <v>227306.62599999999</v>
      </c>
      <c r="I227" s="68">
        <f>SanFrancisco!$B$94</f>
        <v>103344.9504</v>
      </c>
      <c r="J227" s="68">
        <f>Baltimore!$B$94</f>
        <v>187729.85699999999</v>
      </c>
      <c r="K227" s="68">
        <f>Albuquerque!$B$94</f>
        <v>253021.86979999999</v>
      </c>
      <c r="L227" s="68">
        <f>Seattle!$B$94</f>
        <v>84986.189499999993</v>
      </c>
      <c r="M227" s="68">
        <f>Chicago!$B$94</f>
        <v>326566.38750000001</v>
      </c>
      <c r="N227" s="68">
        <f>Boulder!$B$94</f>
        <v>255093.52410000001</v>
      </c>
      <c r="O227" s="68">
        <f>Minneapolis!$B$94</f>
        <v>240812.59789999999</v>
      </c>
      <c r="P227" s="68">
        <f>Helena!$B$94</f>
        <v>240608.95929999999</v>
      </c>
      <c r="Q227" s="68">
        <f>Duluth!$B$94</f>
        <v>245246.3554</v>
      </c>
      <c r="R227" s="68">
        <f>Fairbanks!$B$94</f>
        <v>261566.40229999999</v>
      </c>
    </row>
    <row r="228" spans="1:18">
      <c r="A228" s="66"/>
      <c r="B228" s="71" t="s">
        <v>297</v>
      </c>
      <c r="C228" s="68">
        <f>Miami!$C$94</f>
        <v>325.31</v>
      </c>
      <c r="D228" s="68">
        <f>Houston!$C$94</f>
        <v>306.28059999999999</v>
      </c>
      <c r="E228" s="68">
        <f>Phoenix!$C$94</f>
        <v>331.34719999999999</v>
      </c>
      <c r="F228" s="68">
        <f>Atlanta!$C$94</f>
        <v>348.76319999999998</v>
      </c>
      <c r="G228" s="68">
        <f>LosAngeles!$C$94</f>
        <v>87.092799999999997</v>
      </c>
      <c r="H228" s="68">
        <f>LasVegas!$C$94</f>
        <v>344.72160000000002</v>
      </c>
      <c r="I228" s="68">
        <f>SanFrancisco!$C$94</f>
        <v>90.517300000000006</v>
      </c>
      <c r="J228" s="68">
        <f>Baltimore!$C$94</f>
        <v>316.95639999999997</v>
      </c>
      <c r="K228" s="68">
        <f>Albuquerque!$C$94</f>
        <v>404.88470000000001</v>
      </c>
      <c r="L228" s="68">
        <f>Seattle!$C$94</f>
        <v>101.9453</v>
      </c>
      <c r="M228" s="68">
        <f>Chicago!$C$94</f>
        <v>537.98490000000004</v>
      </c>
      <c r="N228" s="68">
        <f>Boulder!$C$94</f>
        <v>402.29930000000002</v>
      </c>
      <c r="O228" s="68">
        <f>Minneapolis!$C$94</f>
        <v>373.50700000000001</v>
      </c>
      <c r="P228" s="68">
        <f>Helena!$C$94</f>
        <v>371.9907</v>
      </c>
      <c r="Q228" s="68">
        <f>Duluth!$C$94</f>
        <v>372.18119999999999</v>
      </c>
      <c r="R228" s="68">
        <f>Fairbanks!$C$94</f>
        <v>288.46570000000003</v>
      </c>
    </row>
    <row r="229" spans="1:18">
      <c r="A229" s="66"/>
      <c r="B229" s="71" t="s">
        <v>298</v>
      </c>
      <c r="C229" s="68">
        <f>Miami!$D$94</f>
        <v>1133.1110000000001</v>
      </c>
      <c r="D229" s="68">
        <f>Houston!$D$94</f>
        <v>1181.252</v>
      </c>
      <c r="E229" s="68">
        <f>Phoenix!$D$94</f>
        <v>1004.116</v>
      </c>
      <c r="F229" s="68">
        <f>Atlanta!$D$94</f>
        <v>804.49180000000001</v>
      </c>
      <c r="G229" s="68">
        <f>LosAngeles!$D$94</f>
        <v>609.46280000000002</v>
      </c>
      <c r="H229" s="68">
        <f>LasVegas!$D$94</f>
        <v>1301.6277</v>
      </c>
      <c r="I229" s="68">
        <f>SanFrancisco!$D$94</f>
        <v>592.13480000000004</v>
      </c>
      <c r="J229" s="68">
        <f>Baltimore!$D$94</f>
        <v>809.99680000000001</v>
      </c>
      <c r="K229" s="68">
        <f>Albuquerque!$D$94</f>
        <v>949.43119999999999</v>
      </c>
      <c r="L229" s="68">
        <f>Seattle!$D$94</f>
        <v>158.71039999999999</v>
      </c>
      <c r="M229" s="68">
        <f>Chicago!$D$94</f>
        <v>1449.4392</v>
      </c>
      <c r="N229" s="68">
        <f>Boulder!$D$94</f>
        <v>925.26840000000004</v>
      </c>
      <c r="O229" s="68">
        <f>Minneapolis!$D$94</f>
        <v>505.55529999999999</v>
      </c>
      <c r="P229" s="68">
        <f>Helena!$D$94</f>
        <v>556.54809999999998</v>
      </c>
      <c r="Q229" s="68">
        <f>Duluth!$D$94</f>
        <v>488.15390000000002</v>
      </c>
      <c r="R229" s="68">
        <f>Fairbanks!$D$94</f>
        <v>1068.2699</v>
      </c>
    </row>
    <row r="230" spans="1:18">
      <c r="A230" s="66"/>
      <c r="B230" s="71" t="s">
        <v>299</v>
      </c>
      <c r="C230" s="68">
        <f>Miami!$E$94</f>
        <v>0</v>
      </c>
      <c r="D230" s="68">
        <f>Houston!$E$94</f>
        <v>0</v>
      </c>
      <c r="E230" s="68">
        <f>Phoenix!$E$94</f>
        <v>0</v>
      </c>
      <c r="F230" s="68">
        <f>Atlanta!$E$94</f>
        <v>0</v>
      </c>
      <c r="G230" s="68">
        <f>LosAngeles!$E$94</f>
        <v>0</v>
      </c>
      <c r="H230" s="68">
        <f>LasVegas!$E$94</f>
        <v>0</v>
      </c>
      <c r="I230" s="68">
        <f>SanFrancisco!$E$94</f>
        <v>0</v>
      </c>
      <c r="J230" s="68">
        <f>Baltimore!$E$94</f>
        <v>0</v>
      </c>
      <c r="K230" s="68">
        <f>Albuquerque!$E$94</f>
        <v>0</v>
      </c>
      <c r="L230" s="68">
        <f>Seattle!$E$94</f>
        <v>0</v>
      </c>
      <c r="M230" s="68">
        <f>Chicago!$E$94</f>
        <v>0</v>
      </c>
      <c r="N230" s="68">
        <f>Boulder!$E$94</f>
        <v>0</v>
      </c>
      <c r="O230" s="68">
        <f>Minneapolis!$E$94</f>
        <v>0</v>
      </c>
      <c r="P230" s="68">
        <f>Helena!$E$94</f>
        <v>0</v>
      </c>
      <c r="Q230" s="68">
        <f>Duluth!$E$94</f>
        <v>0</v>
      </c>
      <c r="R230" s="68">
        <f>Fairbanks!$E$94</f>
        <v>0</v>
      </c>
    </row>
    <row r="231" spans="1:18">
      <c r="A231" s="66"/>
      <c r="B231" s="71" t="s">
        <v>300</v>
      </c>
      <c r="C231" s="76">
        <f>Miami!$F$94</f>
        <v>5.1999999999999998E-3</v>
      </c>
      <c r="D231" s="76">
        <f>Houston!$F$94</f>
        <v>3.3999999999999998E-3</v>
      </c>
      <c r="E231" s="76">
        <f>Phoenix!$F$94</f>
        <v>2.8E-3</v>
      </c>
      <c r="F231" s="76">
        <f>Atlanta!$F$94</f>
        <v>3.0000000000000001E-3</v>
      </c>
      <c r="G231" s="76">
        <f>LosAngeles!$F$94</f>
        <v>2.9999999999999997E-4</v>
      </c>
      <c r="H231" s="76">
        <f>LasVegas!$F$94</f>
        <v>2.5000000000000001E-3</v>
      </c>
      <c r="I231" s="76">
        <f>SanFrancisco!$F$94</f>
        <v>2.9999999999999997E-4</v>
      </c>
      <c r="J231" s="76">
        <f>Baltimore!$F$94</f>
        <v>3.3999999999999998E-3</v>
      </c>
      <c r="K231" s="76">
        <f>Albuquerque!$F$94</f>
        <v>3.8E-3</v>
      </c>
      <c r="L231" s="76">
        <f>Seattle!$F$94</f>
        <v>6.9999999999999999E-4</v>
      </c>
      <c r="M231" s="76">
        <f>Chicago!$F$94</f>
        <v>4.4999999999999997E-3</v>
      </c>
      <c r="N231" s="76">
        <f>Boulder!$F$94</f>
        <v>3.7000000000000002E-3</v>
      </c>
      <c r="O231" s="76">
        <f>Minneapolis!$F$94</f>
        <v>3.8E-3</v>
      </c>
      <c r="P231" s="76">
        <f>Helena!$F$94</f>
        <v>4.0000000000000001E-3</v>
      </c>
      <c r="Q231" s="76">
        <f>Duluth!$F$94</f>
        <v>3.7000000000000002E-3</v>
      </c>
      <c r="R231" s="76">
        <f>Fairbanks!$F$94</f>
        <v>3.8999999999999998E-3</v>
      </c>
    </row>
    <row r="232" spans="1:18">
      <c r="A232" s="66"/>
      <c r="B232" s="71" t="s">
        <v>310</v>
      </c>
      <c r="C232" s="68">
        <f>Miami!$G$94*10^(-3)</f>
        <v>140.21771720000001</v>
      </c>
      <c r="D232" s="68">
        <f>Houston!$G$94*10^(-3)</f>
        <v>402.87696600000004</v>
      </c>
      <c r="E232" s="68">
        <f>Phoenix!$G$94*10^(-3)</f>
        <v>7416.02</v>
      </c>
      <c r="F232" s="68">
        <f>Atlanta!$G$94*10^(-3)</f>
        <v>1430.64</v>
      </c>
      <c r="G232" s="68">
        <f>LosAngeles!$G$94*10^(-3)</f>
        <v>3676.34</v>
      </c>
      <c r="H232" s="68">
        <f>LasVegas!$G$94*10^(-3)</f>
        <v>6490.59</v>
      </c>
      <c r="I232" s="68">
        <f>SanFrancisco!$G$94*10^(-3)</f>
        <v>3571.61</v>
      </c>
      <c r="J232" s="68">
        <f>Baltimore!$G$94*10^(-3)</f>
        <v>50.360854200000006</v>
      </c>
      <c r="K232" s="68">
        <f>Albuquerque!$G$94*10^(-3)</f>
        <v>987.01536850000002</v>
      </c>
      <c r="L232" s="68">
        <f>Seattle!$G$94*10^(-3)</f>
        <v>2094.54</v>
      </c>
      <c r="M232" s="68">
        <f>Chicago!$G$94*10^(-3)</f>
        <v>333.60382760000005</v>
      </c>
      <c r="N232" s="68">
        <f>Boulder!$G$94*10^(-3)</f>
        <v>961.85053110000001</v>
      </c>
      <c r="O232" s="68">
        <f>Minneapolis!$G$94*10^(-3)</f>
        <v>332.08126490000001</v>
      </c>
      <c r="P232" s="68">
        <f>Helena!$G$94*10^(-3)</f>
        <v>13195.4</v>
      </c>
      <c r="Q232" s="68">
        <f>Duluth!$G$94*10^(-3)</f>
        <v>320.60781259999999</v>
      </c>
      <c r="R232" s="68">
        <f>Fairbanks!$G$94*10^(-3)</f>
        <v>214.29207550000001</v>
      </c>
    </row>
    <row r="236" spans="1:18">
      <c r="B236" s="53"/>
      <c r="C236" s="48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</row>
    <row r="237" spans="1:18">
      <c r="B237" s="53"/>
      <c r="C237" s="48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</row>
    <row r="238" spans="1:18">
      <c r="B238" s="53"/>
      <c r="C238" s="48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</row>
    <row r="239" spans="1:18">
      <c r="B239" s="53"/>
      <c r="C239" s="48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</row>
    <row r="240" spans="1:18">
      <c r="B240" s="53"/>
      <c r="C240" s="48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</row>
    <row r="241" spans="2:18">
      <c r="B241" s="53"/>
      <c r="C241" s="48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</row>
    <row r="242" spans="2:18">
      <c r="B242" s="53"/>
      <c r="C242" s="50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2:18">
      <c r="B243" s="53"/>
      <c r="C243" s="48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</row>
    <row r="244" spans="2:18">
      <c r="B244" s="53"/>
      <c r="C244" s="48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</row>
    <row r="245" spans="2:18">
      <c r="B245" s="53"/>
    </row>
    <row r="246" spans="2:18">
      <c r="B246" s="53"/>
    </row>
    <row r="247" spans="2:18">
      <c r="B247" s="53"/>
      <c r="C247" s="48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</row>
    <row r="248" spans="2:18">
      <c r="B248" s="53"/>
      <c r="C248" s="49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</row>
    <row r="249" spans="2:18">
      <c r="B249" s="53"/>
      <c r="C249" s="48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</row>
    <row r="250" spans="2:18">
      <c r="B250" s="53"/>
      <c r="C250" s="48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</row>
    <row r="251" spans="2:18">
      <c r="B251" s="53"/>
      <c r="C251" s="48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</row>
    <row r="252" spans="2:18">
      <c r="B252" s="53"/>
      <c r="C252" s="48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</row>
    <row r="253" spans="2:18">
      <c r="B253" s="53"/>
      <c r="C253" s="48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</row>
    <row r="254" spans="2:18">
      <c r="B254" s="53"/>
      <c r="C254" s="48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</row>
    <row r="255" spans="2:18">
      <c r="B255" s="53"/>
      <c r="C255" s="48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</row>
    <row r="256" spans="2:18">
      <c r="B256" s="53"/>
      <c r="C256" s="48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</row>
    <row r="257" spans="2:18">
      <c r="C257" s="48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</row>
    <row r="258" spans="2:18">
      <c r="B258" s="54"/>
      <c r="C258" s="48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</row>
    <row r="259" spans="2:18">
      <c r="B259" s="53"/>
      <c r="C259" s="48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</row>
    <row r="260" spans="2:18">
      <c r="B260" s="53"/>
      <c r="C260" s="48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</row>
    <row r="261" spans="2:18">
      <c r="B261" s="53"/>
      <c r="C261" s="48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</row>
    <row r="262" spans="2:18">
      <c r="B262" s="53"/>
      <c r="C262" s="48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</row>
    <row r="263" spans="2:18">
      <c r="B263" s="53"/>
      <c r="C263" s="48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</row>
    <row r="264" spans="2:18">
      <c r="B264" s="53"/>
      <c r="C264" s="49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</row>
    <row r="265" spans="2:18">
      <c r="B265" s="53"/>
      <c r="C265" s="48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</row>
    <row r="266" spans="2:18">
      <c r="B266" s="53"/>
      <c r="C266" s="48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</row>
    <row r="267" spans="2:18">
      <c r="B267" s="53"/>
      <c r="C267" s="48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</row>
    <row r="268" spans="2:18">
      <c r="B268" s="53"/>
      <c r="C268" s="48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</row>
    <row r="269" spans="2:18">
      <c r="B269" s="53"/>
      <c r="C269" s="48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</row>
    <row r="270" spans="2:18">
      <c r="B270" s="53"/>
      <c r="C270" s="48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</row>
    <row r="271" spans="2:18">
      <c r="B271" s="53"/>
      <c r="C271" s="48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</row>
    <row r="272" spans="2:18">
      <c r="B272" s="53"/>
      <c r="C272" s="48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</row>
    <row r="273" spans="2:18">
      <c r="B273" s="53"/>
      <c r="C273" s="50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</row>
    <row r="274" spans="2:18">
      <c r="B274" s="53"/>
      <c r="C274" s="48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</row>
    <row r="275" spans="2:18">
      <c r="B275" s="53"/>
      <c r="C275" s="48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</row>
    <row r="276" spans="2:18">
      <c r="B276" s="53"/>
    </row>
    <row r="277" spans="2:18">
      <c r="B277" s="53"/>
    </row>
    <row r="278" spans="2:18">
      <c r="B278" s="53"/>
      <c r="C278" s="48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</row>
    <row r="279" spans="2:18">
      <c r="B279" s="53"/>
      <c r="C279" s="49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</row>
    <row r="280" spans="2:18">
      <c r="B280" s="53"/>
      <c r="C280" s="48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</row>
    <row r="281" spans="2:18">
      <c r="B281" s="53"/>
      <c r="C281" s="48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</row>
    <row r="282" spans="2:18">
      <c r="B282" s="53"/>
      <c r="C282" s="48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</row>
    <row r="283" spans="2:18">
      <c r="B283" s="53"/>
      <c r="C283" s="48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</row>
    <row r="284" spans="2:18">
      <c r="B284" s="53"/>
      <c r="C284" s="48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</row>
    <row r="285" spans="2:18">
      <c r="B285" s="53"/>
      <c r="C285" s="48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</row>
    <row r="286" spans="2:18">
      <c r="B286" s="53"/>
      <c r="C286" s="48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</row>
    <row r="287" spans="2:18">
      <c r="B287" s="53"/>
      <c r="C287" s="48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</row>
    <row r="288" spans="2:18">
      <c r="C288" s="48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</row>
    <row r="289" spans="2:18">
      <c r="B289" s="54"/>
      <c r="C289" s="48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</row>
    <row r="290" spans="2:18">
      <c r="B290" s="53"/>
      <c r="C290" s="48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</row>
    <row r="291" spans="2:18">
      <c r="B291" s="53"/>
      <c r="C291" s="48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</row>
    <row r="292" spans="2:18">
      <c r="B292" s="53"/>
      <c r="C292" s="48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</row>
    <row r="293" spans="2:18">
      <c r="B293" s="53"/>
      <c r="C293" s="48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</row>
    <row r="294" spans="2:18">
      <c r="B294" s="53"/>
      <c r="C294" s="48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</row>
    <row r="295" spans="2:18">
      <c r="B295" s="53"/>
      <c r="C295" s="49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</row>
    <row r="296" spans="2:18">
      <c r="B296" s="53"/>
      <c r="C296" s="48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</row>
    <row r="297" spans="2:18">
      <c r="B297" s="53"/>
      <c r="C297" s="48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</row>
    <row r="298" spans="2:18">
      <c r="B298" s="53"/>
      <c r="C298" s="48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</row>
    <row r="299" spans="2:18">
      <c r="B299" s="53"/>
      <c r="C299" s="48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</row>
    <row r="300" spans="2:18">
      <c r="B300" s="53"/>
      <c r="C300" s="48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</row>
    <row r="301" spans="2:18">
      <c r="B301" s="53"/>
      <c r="C301" s="48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</row>
    <row r="302" spans="2:18">
      <c r="B302" s="53"/>
      <c r="C302" s="48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</row>
    <row r="303" spans="2:18">
      <c r="B303" s="53"/>
      <c r="C303" s="48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</row>
    <row r="304" spans="2:18">
      <c r="B304" s="53"/>
      <c r="C304" s="50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</row>
    <row r="305" spans="2:18">
      <c r="B305" s="53"/>
      <c r="C305" s="48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</row>
    <row r="306" spans="2:18">
      <c r="B306" s="53"/>
      <c r="C306" s="48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</row>
    <row r="307" spans="2:18">
      <c r="B307" s="53"/>
    </row>
    <row r="308" spans="2:18">
      <c r="B308" s="53"/>
    </row>
    <row r="309" spans="2:18">
      <c r="B309" s="53"/>
      <c r="C309" s="48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</row>
    <row r="310" spans="2:18">
      <c r="B310" s="53"/>
      <c r="C310" s="49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</row>
    <row r="311" spans="2:18">
      <c r="B311" s="53"/>
      <c r="C311" s="48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</row>
    <row r="312" spans="2:18">
      <c r="B312" s="53"/>
      <c r="C312" s="48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</row>
    <row r="313" spans="2:18">
      <c r="B313" s="53"/>
      <c r="C313" s="48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</row>
    <row r="314" spans="2:18">
      <c r="B314" s="53"/>
      <c r="C314" s="48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</row>
    <row r="315" spans="2:18">
      <c r="B315" s="53"/>
      <c r="C315" s="48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</row>
    <row r="316" spans="2:18">
      <c r="B316" s="53"/>
      <c r="C316" s="48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</row>
    <row r="317" spans="2:18">
      <c r="B317" s="53"/>
      <c r="C317" s="48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</row>
    <row r="318" spans="2:18">
      <c r="B318" s="53"/>
      <c r="C318" s="48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</row>
    <row r="319" spans="2:18">
      <c r="C319" s="48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</row>
    <row r="320" spans="2:18">
      <c r="B320" s="54"/>
      <c r="C320" s="48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</row>
    <row r="321" spans="2:18">
      <c r="B321" s="53"/>
      <c r="C321" s="48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</row>
    <row r="322" spans="2:18">
      <c r="B322" s="53"/>
      <c r="C322" s="48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</row>
    <row r="323" spans="2:18">
      <c r="B323" s="53"/>
      <c r="C323" s="48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</row>
    <row r="324" spans="2:18">
      <c r="B324" s="53"/>
      <c r="C324" s="48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</row>
    <row r="325" spans="2:18">
      <c r="B325" s="53"/>
      <c r="C325" s="48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</row>
    <row r="326" spans="2:18">
      <c r="B326" s="53"/>
      <c r="C326" s="49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</row>
    <row r="327" spans="2:18">
      <c r="B327" s="53"/>
      <c r="C327" s="48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</row>
    <row r="328" spans="2:18">
      <c r="B328" s="53"/>
      <c r="C328" s="48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</row>
    <row r="329" spans="2:18">
      <c r="B329" s="53"/>
      <c r="C329" s="48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</row>
    <row r="330" spans="2:18">
      <c r="B330" s="53"/>
      <c r="C330" s="48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</row>
    <row r="331" spans="2:18">
      <c r="B331" s="53"/>
      <c r="C331" s="48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</row>
    <row r="332" spans="2:18">
      <c r="B332" s="53"/>
      <c r="C332" s="48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</row>
    <row r="333" spans="2:18">
      <c r="B333" s="53"/>
      <c r="C333" s="48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</row>
    <row r="334" spans="2:18">
      <c r="B334" s="53"/>
      <c r="C334" s="48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</row>
    <row r="335" spans="2:18">
      <c r="B335" s="53"/>
      <c r="C335" s="50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</row>
    <row r="336" spans="2:18">
      <c r="B336" s="53"/>
      <c r="C336" s="48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</row>
    <row r="337" spans="2:18">
      <c r="B337" s="53"/>
      <c r="C337" s="48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</row>
    <row r="338" spans="2:18">
      <c r="B338" s="53"/>
    </row>
    <row r="339" spans="2:18">
      <c r="B339" s="53"/>
    </row>
    <row r="340" spans="2:18">
      <c r="B340" s="53"/>
      <c r="C340" s="48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</row>
    <row r="341" spans="2:18">
      <c r="B341" s="53"/>
      <c r="C341" s="49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</row>
    <row r="342" spans="2:18">
      <c r="B342" s="53"/>
      <c r="C342" s="48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</row>
    <row r="343" spans="2:18">
      <c r="B343" s="53"/>
      <c r="C343" s="48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</row>
    <row r="344" spans="2:18">
      <c r="B344" s="53"/>
      <c r="C344" s="48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</row>
    <row r="345" spans="2:18">
      <c r="B345" s="53"/>
      <c r="C345" s="48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</row>
    <row r="346" spans="2:18">
      <c r="B346" s="53"/>
      <c r="C346" s="48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</row>
    <row r="347" spans="2:18">
      <c r="B347" s="53"/>
      <c r="C347" s="48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</row>
    <row r="348" spans="2:18">
      <c r="B348" s="53"/>
      <c r="C348" s="48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</row>
    <row r="349" spans="2:18">
      <c r="B349" s="53"/>
      <c r="C349" s="48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</row>
    <row r="350" spans="2:18">
      <c r="C350" s="48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</row>
    <row r="351" spans="2:18">
      <c r="B351" s="54"/>
      <c r="C351" s="48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</row>
    <row r="352" spans="2:18">
      <c r="B352" s="53"/>
      <c r="C352" s="48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</row>
    <row r="353" spans="2:18">
      <c r="B353" s="53"/>
      <c r="C353" s="48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</row>
    <row r="354" spans="2:18">
      <c r="B354" s="53"/>
      <c r="C354" s="48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</row>
    <row r="355" spans="2:18">
      <c r="B355" s="53"/>
      <c r="C355" s="48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</row>
    <row r="356" spans="2:18">
      <c r="B356" s="53"/>
      <c r="C356" s="48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</row>
    <row r="357" spans="2:18">
      <c r="B357" s="53"/>
      <c r="C357" s="49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</row>
    <row r="358" spans="2:18">
      <c r="B358" s="53"/>
      <c r="C358" s="48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</row>
    <row r="359" spans="2:18">
      <c r="B359" s="53"/>
      <c r="C359" s="48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</row>
    <row r="360" spans="2:18">
      <c r="B360" s="53"/>
      <c r="C360" s="48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</row>
    <row r="361" spans="2:18">
      <c r="B361" s="53"/>
      <c r="C361" s="48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</row>
    <row r="362" spans="2:18">
      <c r="B362" s="53"/>
      <c r="C362" s="48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</row>
    <row r="363" spans="2:18">
      <c r="B363" s="53"/>
      <c r="C363" s="48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</row>
    <row r="364" spans="2:18">
      <c r="B364" s="53"/>
      <c r="C364" s="48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</row>
    <row r="365" spans="2:18">
      <c r="B365" s="53"/>
      <c r="C365" s="48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</row>
    <row r="366" spans="2:18">
      <c r="B366" s="53"/>
      <c r="C366" s="50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53"/>
      <c r="C367" s="48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</row>
    <row r="368" spans="2:18">
      <c r="B368" s="53"/>
      <c r="C368" s="48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</row>
    <row r="369" spans="2:18">
      <c r="B369" s="53"/>
    </row>
    <row r="370" spans="2:18">
      <c r="B370" s="53"/>
    </row>
    <row r="371" spans="2:18">
      <c r="B371" s="53"/>
      <c r="C371" s="48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</row>
    <row r="372" spans="2:18">
      <c r="B372" s="53"/>
      <c r="C372" s="49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</row>
    <row r="373" spans="2:18">
      <c r="B373" s="53"/>
      <c r="C373" s="48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</row>
    <row r="374" spans="2:18">
      <c r="B374" s="53"/>
      <c r="C374" s="48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</row>
    <row r="375" spans="2:18">
      <c r="B375" s="53"/>
      <c r="C375" s="48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</row>
    <row r="376" spans="2:18">
      <c r="B376" s="53"/>
      <c r="C376" s="48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</row>
    <row r="377" spans="2:18">
      <c r="B377" s="53"/>
      <c r="C377" s="48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</row>
    <row r="378" spans="2:18">
      <c r="B378" s="53"/>
      <c r="C378" s="48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</row>
    <row r="379" spans="2:18">
      <c r="B379" s="53"/>
      <c r="C379" s="48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</row>
    <row r="380" spans="2:18">
      <c r="B380" s="53"/>
      <c r="C380" s="48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</row>
    <row r="381" spans="2:18">
      <c r="C381" s="48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</row>
    <row r="382" spans="2:18">
      <c r="B382" s="54"/>
      <c r="C382" s="48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</row>
    <row r="383" spans="2:18">
      <c r="B383" s="53"/>
      <c r="C383" s="48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</row>
    <row r="384" spans="2:18">
      <c r="B384" s="53"/>
      <c r="C384" s="48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</row>
    <row r="385" spans="2:18">
      <c r="B385" s="53"/>
      <c r="C385" s="48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</row>
    <row r="386" spans="2:18">
      <c r="B386" s="53"/>
      <c r="C386" s="48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</row>
    <row r="387" spans="2:18">
      <c r="B387" s="53"/>
      <c r="C387" s="48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</row>
    <row r="388" spans="2:18">
      <c r="B388" s="53"/>
      <c r="C388" s="49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</row>
    <row r="389" spans="2:18">
      <c r="B389" s="53"/>
      <c r="C389" s="48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</row>
    <row r="390" spans="2:18">
      <c r="B390" s="53"/>
      <c r="C390" s="48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</row>
    <row r="391" spans="2:18">
      <c r="B391" s="53"/>
      <c r="C391" s="48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</row>
    <row r="392" spans="2:18">
      <c r="B392" s="53"/>
      <c r="C392" s="48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</row>
    <row r="393" spans="2:18">
      <c r="B393" s="53"/>
      <c r="C393" s="48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</row>
    <row r="394" spans="2:18">
      <c r="B394" s="53"/>
      <c r="C394" s="48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</row>
    <row r="395" spans="2:18">
      <c r="B395" s="53"/>
      <c r="C395" s="48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</row>
    <row r="396" spans="2:18">
      <c r="B396" s="53"/>
      <c r="C396" s="48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</row>
    <row r="397" spans="2:18">
      <c r="B397" s="53"/>
      <c r="C397" s="50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</row>
    <row r="398" spans="2:18">
      <c r="B398" s="53"/>
      <c r="C398" s="48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</row>
    <row r="399" spans="2:18">
      <c r="B399" s="53"/>
      <c r="C399" s="48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</row>
    <row r="400" spans="2:18">
      <c r="B400" s="53"/>
    </row>
    <row r="401" spans="2:18">
      <c r="B401" s="53"/>
    </row>
    <row r="402" spans="2:18">
      <c r="B402" s="53"/>
      <c r="C402" s="48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</row>
    <row r="403" spans="2:18">
      <c r="B403" s="53"/>
      <c r="C403" s="49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</row>
    <row r="404" spans="2:18">
      <c r="B404" s="53"/>
      <c r="C404" s="48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</row>
    <row r="405" spans="2:18">
      <c r="B405" s="53"/>
      <c r="C405" s="48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</row>
    <row r="406" spans="2:18">
      <c r="B406" s="53"/>
      <c r="C406" s="48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</row>
    <row r="407" spans="2:18">
      <c r="B407" s="53"/>
      <c r="C407" s="48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</row>
    <row r="408" spans="2:18">
      <c r="B408" s="53"/>
      <c r="C408" s="48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</row>
    <row r="409" spans="2:18">
      <c r="B409" s="53"/>
      <c r="C409" s="48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</row>
    <row r="410" spans="2:18">
      <c r="B410" s="53"/>
      <c r="C410" s="48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</row>
    <row r="411" spans="2:18">
      <c r="B411" s="53"/>
      <c r="C411" s="48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</row>
    <row r="412" spans="2:18">
      <c r="C412" s="48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</row>
    <row r="413" spans="2:18">
      <c r="B413" s="54"/>
      <c r="C413" s="48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</row>
    <row r="414" spans="2:18">
      <c r="B414" s="53"/>
      <c r="C414" s="48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</row>
    <row r="415" spans="2:18">
      <c r="B415" s="53"/>
      <c r="C415" s="48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</row>
    <row r="416" spans="2:18">
      <c r="B416" s="53"/>
      <c r="C416" s="48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</row>
    <row r="417" spans="2:18">
      <c r="B417" s="53"/>
      <c r="C417" s="48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</row>
    <row r="418" spans="2:18">
      <c r="B418" s="53"/>
      <c r="C418" s="48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</row>
    <row r="419" spans="2:18">
      <c r="B419" s="53"/>
      <c r="C419" s="49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</row>
    <row r="420" spans="2:18">
      <c r="B420" s="53"/>
      <c r="C420" s="48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</row>
    <row r="421" spans="2:18">
      <c r="B421" s="53"/>
      <c r="C421" s="48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</row>
    <row r="422" spans="2:18">
      <c r="B422" s="53"/>
      <c r="C422" s="48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</row>
    <row r="423" spans="2:18">
      <c r="B423" s="53"/>
      <c r="C423" s="48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</row>
    <row r="424" spans="2:18">
      <c r="B424" s="53"/>
      <c r="C424" s="48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</row>
    <row r="425" spans="2:18">
      <c r="B425" s="53"/>
      <c r="C425" s="48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</row>
    <row r="426" spans="2:18">
      <c r="B426" s="53"/>
      <c r="C426" s="48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</row>
    <row r="427" spans="2:18">
      <c r="B427" s="53"/>
      <c r="C427" s="48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</row>
    <row r="428" spans="2:18">
      <c r="B428" s="53"/>
      <c r="C428" s="50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</row>
    <row r="429" spans="2:18">
      <c r="B429" s="53"/>
      <c r="C429" s="48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</row>
    <row r="430" spans="2:18">
      <c r="B430" s="53"/>
      <c r="C430" s="48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</row>
    <row r="431" spans="2:18">
      <c r="B431" s="53"/>
    </row>
    <row r="432" spans="2:18">
      <c r="B432" s="53"/>
    </row>
    <row r="433" spans="2:18">
      <c r="B433" s="53"/>
      <c r="C433" s="48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</row>
    <row r="434" spans="2:18">
      <c r="B434" s="53"/>
      <c r="C434" s="49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</row>
    <row r="435" spans="2:18">
      <c r="B435" s="53"/>
      <c r="C435" s="48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</row>
    <row r="436" spans="2:18">
      <c r="B436" s="53"/>
      <c r="C436" s="48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</row>
    <row r="437" spans="2:18">
      <c r="B437" s="53"/>
      <c r="C437" s="48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</row>
    <row r="438" spans="2:18">
      <c r="B438" s="53"/>
      <c r="C438" s="48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</row>
    <row r="439" spans="2:18">
      <c r="B439" s="53"/>
      <c r="C439" s="48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</row>
    <row r="440" spans="2:18">
      <c r="B440" s="53"/>
      <c r="C440" s="48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</row>
    <row r="441" spans="2:18">
      <c r="B441" s="53"/>
      <c r="C441" s="48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</row>
    <row r="442" spans="2:18">
      <c r="B442" s="53"/>
      <c r="C442" s="48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</row>
    <row r="443" spans="2:18">
      <c r="C443" s="48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</row>
    <row r="444" spans="2:18">
      <c r="B444" s="54"/>
      <c r="C444" s="48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</row>
    <row r="445" spans="2:18">
      <c r="B445" s="53"/>
      <c r="C445" s="48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</row>
    <row r="446" spans="2:18">
      <c r="B446" s="53"/>
      <c r="C446" s="48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</row>
    <row r="447" spans="2:18">
      <c r="B447" s="53"/>
      <c r="C447" s="48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</row>
    <row r="448" spans="2:18">
      <c r="B448" s="53"/>
      <c r="C448" s="48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</row>
    <row r="449" spans="2:18">
      <c r="B449" s="53"/>
      <c r="C449" s="48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</row>
    <row r="450" spans="2:18">
      <c r="B450" s="53"/>
      <c r="C450" s="49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</row>
    <row r="451" spans="2:18">
      <c r="B451" s="53"/>
      <c r="C451" s="48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</row>
    <row r="452" spans="2:18">
      <c r="B452" s="53"/>
      <c r="C452" s="48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</row>
    <row r="453" spans="2:18">
      <c r="B453" s="53"/>
      <c r="C453" s="48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</row>
    <row r="454" spans="2:18">
      <c r="B454" s="53"/>
      <c r="C454" s="48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</row>
    <row r="455" spans="2:18">
      <c r="B455" s="53"/>
      <c r="C455" s="48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</row>
    <row r="456" spans="2:18">
      <c r="B456" s="53"/>
      <c r="C456" s="48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</row>
    <row r="457" spans="2:18">
      <c r="B457" s="53"/>
      <c r="C457" s="48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</row>
    <row r="458" spans="2:18">
      <c r="B458" s="53"/>
      <c r="C458" s="48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</row>
    <row r="459" spans="2:18">
      <c r="B459" s="53"/>
      <c r="C459" s="50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</row>
    <row r="460" spans="2:18">
      <c r="B460" s="53"/>
      <c r="C460" s="48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</row>
    <row r="461" spans="2:18">
      <c r="B461" s="53"/>
      <c r="C461" s="48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</row>
    <row r="462" spans="2:18">
      <c r="B462" s="53"/>
    </row>
    <row r="463" spans="2:18">
      <c r="B463" s="53"/>
    </row>
    <row r="464" spans="2:18">
      <c r="B464" s="53"/>
      <c r="C464" s="48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</row>
    <row r="465" spans="2:18">
      <c r="B465" s="53"/>
      <c r="C465" s="49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</row>
    <row r="466" spans="2:18">
      <c r="B466" s="53"/>
      <c r="C466" s="48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</row>
    <row r="467" spans="2:18">
      <c r="B467" s="53"/>
      <c r="C467" s="48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</row>
    <row r="468" spans="2:18">
      <c r="B468" s="53"/>
      <c r="C468" s="48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</row>
    <row r="469" spans="2:18">
      <c r="B469" s="53"/>
      <c r="C469" s="48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</row>
    <row r="470" spans="2:18">
      <c r="B470" s="53"/>
      <c r="C470" s="48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</row>
    <row r="471" spans="2:18">
      <c r="B471" s="53"/>
      <c r="C471" s="48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</row>
    <row r="472" spans="2:18">
      <c r="B472" s="53"/>
      <c r="C472" s="48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</row>
    <row r="473" spans="2:18">
      <c r="B473" s="53"/>
      <c r="C473" s="48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</row>
    <row r="474" spans="2:18">
      <c r="C474" s="48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</row>
    <row r="475" spans="2:18">
      <c r="B475" s="54"/>
      <c r="C475" s="48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</row>
    <row r="476" spans="2:18">
      <c r="B476" s="53"/>
      <c r="C476" s="48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</row>
    <row r="477" spans="2:18">
      <c r="B477" s="53"/>
      <c r="C477" s="48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</row>
    <row r="478" spans="2:18">
      <c r="B478" s="53"/>
      <c r="C478" s="48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</row>
    <row r="479" spans="2:18">
      <c r="B479" s="53"/>
      <c r="C479" s="48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</row>
    <row r="480" spans="2:18">
      <c r="B480" s="53"/>
      <c r="C480" s="48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</row>
    <row r="481" spans="2:18">
      <c r="B481" s="53"/>
      <c r="C481" s="49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</row>
    <row r="482" spans="2:18">
      <c r="B482" s="53"/>
      <c r="C482" s="48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</row>
    <row r="483" spans="2:18">
      <c r="B483" s="53"/>
      <c r="C483" s="48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</row>
    <row r="484" spans="2:18">
      <c r="B484" s="53"/>
      <c r="C484" s="48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</row>
    <row r="485" spans="2:18">
      <c r="B485" s="53"/>
      <c r="C485" s="48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</row>
    <row r="486" spans="2:18">
      <c r="B486" s="53"/>
      <c r="C486" s="48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</row>
    <row r="487" spans="2:18">
      <c r="B487" s="53"/>
      <c r="C487" s="48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</row>
    <row r="488" spans="2:18">
      <c r="B488" s="53"/>
      <c r="C488" s="48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</row>
    <row r="489" spans="2:18">
      <c r="B489" s="53"/>
      <c r="C489" s="48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</row>
    <row r="490" spans="2:18">
      <c r="B490" s="53"/>
      <c r="C490" s="50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2:18">
      <c r="B491" s="53"/>
      <c r="C491" s="48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</row>
    <row r="492" spans="2:18">
      <c r="B492" s="53"/>
      <c r="C492" s="48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</row>
    <row r="493" spans="2:18">
      <c r="B493" s="53"/>
    </row>
    <row r="494" spans="2:18">
      <c r="B494" s="53"/>
    </row>
    <row r="495" spans="2:18">
      <c r="B495" s="53"/>
      <c r="C495" s="48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</row>
    <row r="496" spans="2:18">
      <c r="B496" s="53"/>
      <c r="C496" s="49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</row>
    <row r="497" spans="2:18">
      <c r="B497" s="53"/>
      <c r="C497" s="48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</row>
    <row r="498" spans="2:18">
      <c r="B498" s="53"/>
      <c r="C498" s="48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</row>
    <row r="499" spans="2:18">
      <c r="B499" s="53"/>
      <c r="C499" s="48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</row>
    <row r="500" spans="2:18">
      <c r="B500" s="53"/>
      <c r="C500" s="48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</row>
    <row r="501" spans="2:18">
      <c r="B501" s="53"/>
      <c r="C501" s="48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</row>
    <row r="502" spans="2:18">
      <c r="B502" s="53"/>
      <c r="C502" s="48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</row>
    <row r="503" spans="2:18">
      <c r="B503" s="53"/>
      <c r="C503" s="48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</row>
    <row r="504" spans="2:18">
      <c r="B504" s="53"/>
      <c r="C504" s="48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</row>
    <row r="505" spans="2:18">
      <c r="C505" s="48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</row>
    <row r="506" spans="2:18">
      <c r="B506" s="54"/>
      <c r="C506" s="48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</row>
    <row r="507" spans="2:18">
      <c r="B507" s="53"/>
      <c r="C507" s="48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</row>
    <row r="508" spans="2:18">
      <c r="B508" s="53"/>
      <c r="C508" s="48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</row>
    <row r="509" spans="2:18">
      <c r="B509" s="53"/>
      <c r="C509" s="48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</row>
    <row r="510" spans="2:18">
      <c r="B510" s="53"/>
      <c r="C510" s="48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</row>
    <row r="511" spans="2:18">
      <c r="B511" s="53"/>
      <c r="C511" s="48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</row>
    <row r="512" spans="2:18">
      <c r="B512" s="53"/>
      <c r="C512" s="49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</row>
    <row r="513" spans="2:18">
      <c r="B513" s="53"/>
      <c r="C513" s="48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</row>
    <row r="514" spans="2:18">
      <c r="B514" s="53"/>
      <c r="C514" s="48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</row>
    <row r="515" spans="2:18">
      <c r="B515" s="53"/>
      <c r="C515" s="48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</row>
    <row r="516" spans="2:18">
      <c r="B516" s="53"/>
      <c r="C516" s="48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</row>
    <row r="517" spans="2:18">
      <c r="B517" s="53"/>
      <c r="C517" s="48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</row>
    <row r="518" spans="2:18">
      <c r="B518" s="53"/>
      <c r="C518" s="48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</row>
    <row r="519" spans="2:18">
      <c r="B519" s="53"/>
      <c r="C519" s="48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</row>
    <row r="520" spans="2:18">
      <c r="B520" s="53"/>
      <c r="C520" s="48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</row>
    <row r="521" spans="2:18">
      <c r="B521" s="53"/>
      <c r="C521" s="50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</row>
    <row r="522" spans="2:18">
      <c r="B522" s="53"/>
      <c r="C522" s="48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</row>
    <row r="523" spans="2:18">
      <c r="B523" s="53"/>
      <c r="C523" s="48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</row>
    <row r="524" spans="2:18">
      <c r="B524" s="53"/>
    </row>
    <row r="525" spans="2:18">
      <c r="B525" s="53"/>
    </row>
    <row r="526" spans="2:18">
      <c r="B526" s="53"/>
      <c r="C526" s="48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</row>
    <row r="527" spans="2:18">
      <c r="B527" s="53"/>
      <c r="C527" s="49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</row>
    <row r="528" spans="2:18">
      <c r="B528" s="53"/>
      <c r="C528" s="48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</row>
    <row r="529" spans="2:18">
      <c r="B529" s="53"/>
      <c r="C529" s="48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</row>
    <row r="530" spans="2:18">
      <c r="B530" s="53"/>
      <c r="C530" s="48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</row>
    <row r="531" spans="2:18">
      <c r="B531" s="53"/>
      <c r="C531" s="48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</row>
    <row r="532" spans="2:18">
      <c r="B532" s="53"/>
      <c r="C532" s="48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</row>
    <row r="533" spans="2:18">
      <c r="B533" s="53"/>
      <c r="C533" s="48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</row>
    <row r="534" spans="2:18">
      <c r="B534" s="53"/>
      <c r="C534" s="48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</row>
    <row r="535" spans="2:18">
      <c r="B535" s="53"/>
      <c r="C535" s="48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</row>
    <row r="536" spans="2:18">
      <c r="C536" s="48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</row>
    <row r="537" spans="2:18">
      <c r="B537" s="54"/>
      <c r="C537" s="48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</row>
    <row r="538" spans="2:18">
      <c r="B538" s="53"/>
      <c r="C538" s="48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</row>
    <row r="539" spans="2:18">
      <c r="B539" s="53"/>
      <c r="C539" s="48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</row>
    <row r="540" spans="2:18">
      <c r="B540" s="53"/>
      <c r="C540" s="48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</row>
    <row r="541" spans="2:18">
      <c r="B541" s="53"/>
      <c r="C541" s="48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</row>
    <row r="542" spans="2:18">
      <c r="B542" s="53"/>
      <c r="C542" s="48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</row>
    <row r="543" spans="2:18">
      <c r="B543" s="53"/>
      <c r="C543" s="49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</row>
    <row r="544" spans="2:18">
      <c r="B544" s="53"/>
      <c r="C544" s="48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</row>
    <row r="545" spans="2:18">
      <c r="B545" s="53"/>
      <c r="C545" s="48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</row>
    <row r="546" spans="2:18">
      <c r="B546" s="53"/>
      <c r="C546" s="48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</row>
    <row r="547" spans="2:18">
      <c r="B547" s="53"/>
      <c r="C547" s="48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</row>
    <row r="548" spans="2:18">
      <c r="B548" s="53"/>
      <c r="C548" s="48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</row>
    <row r="549" spans="2:18">
      <c r="B549" s="53"/>
      <c r="C549" s="48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</row>
    <row r="550" spans="2:18">
      <c r="B550" s="53"/>
      <c r="C550" s="48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</row>
    <row r="551" spans="2:18">
      <c r="B551" s="53"/>
      <c r="C551" s="48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</row>
    <row r="552" spans="2:18">
      <c r="B552" s="53"/>
      <c r="C552" s="50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</row>
    <row r="553" spans="2:18">
      <c r="B553" s="53"/>
      <c r="C553" s="48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</row>
    <row r="554" spans="2:18">
      <c r="B554" s="53"/>
      <c r="C554" s="48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</row>
    <row r="555" spans="2:18">
      <c r="B555" s="53"/>
    </row>
    <row r="556" spans="2:18">
      <c r="B556" s="53"/>
    </row>
    <row r="557" spans="2:18">
      <c r="B557" s="53"/>
      <c r="C557" s="48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</row>
    <row r="558" spans="2:18">
      <c r="B558" s="53"/>
      <c r="C558" s="49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</row>
    <row r="559" spans="2:18">
      <c r="B559" s="53"/>
      <c r="C559" s="48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</row>
    <row r="560" spans="2:18">
      <c r="B560" s="53"/>
      <c r="C560" s="48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</row>
    <row r="561" spans="2:18">
      <c r="B561" s="53"/>
      <c r="C561" s="48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</row>
    <row r="562" spans="2:18">
      <c r="B562" s="53"/>
      <c r="C562" s="48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</row>
    <row r="563" spans="2:18">
      <c r="B563" s="53"/>
      <c r="C563" s="48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</row>
    <row r="564" spans="2:18">
      <c r="B564" s="53"/>
      <c r="C564" s="48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</row>
    <row r="565" spans="2:18">
      <c r="B565" s="53"/>
      <c r="C565" s="48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</row>
    <row r="566" spans="2:18">
      <c r="B566" s="53"/>
      <c r="C566" s="48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</row>
    <row r="567" spans="2:18">
      <c r="C567" s="48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</row>
    <row r="568" spans="2:18">
      <c r="B568" s="54"/>
      <c r="C568" s="48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</row>
    <row r="569" spans="2:18">
      <c r="B569" s="53"/>
      <c r="C569" s="48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</row>
    <row r="570" spans="2:18">
      <c r="B570" s="53"/>
      <c r="C570" s="48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</row>
    <row r="571" spans="2:18">
      <c r="B571" s="53"/>
      <c r="C571" s="48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</row>
    <row r="572" spans="2:18">
      <c r="B572" s="53"/>
      <c r="C572" s="48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</row>
    <row r="573" spans="2:18">
      <c r="B573" s="53"/>
      <c r="C573" s="48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</row>
    <row r="574" spans="2:18">
      <c r="B574" s="53"/>
      <c r="C574" s="49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</row>
    <row r="575" spans="2:18">
      <c r="B575" s="53"/>
      <c r="C575" s="48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</row>
    <row r="576" spans="2:18">
      <c r="B576" s="53"/>
      <c r="C576" s="48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</row>
    <row r="577" spans="2:18">
      <c r="B577" s="53"/>
      <c r="C577" s="48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</row>
    <row r="578" spans="2:18">
      <c r="B578" s="53"/>
      <c r="C578" s="48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</row>
    <row r="579" spans="2:18">
      <c r="B579" s="53"/>
      <c r="C579" s="48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</row>
    <row r="580" spans="2:18">
      <c r="B580" s="53"/>
      <c r="C580" s="48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</row>
    <row r="581" spans="2:18">
      <c r="B581" s="53"/>
      <c r="C581" s="48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</row>
    <row r="582" spans="2:18">
      <c r="B582" s="53"/>
      <c r="C582" s="48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</row>
    <row r="583" spans="2:18">
      <c r="B583" s="53"/>
      <c r="C583" s="50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</row>
    <row r="584" spans="2:18">
      <c r="B584" s="53"/>
      <c r="C584" s="48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</row>
    <row r="585" spans="2:18">
      <c r="B585" s="53"/>
      <c r="C585" s="48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</row>
    <row r="586" spans="2:18">
      <c r="B586" s="53"/>
    </row>
    <row r="587" spans="2:18">
      <c r="B587" s="53"/>
    </row>
    <row r="588" spans="2:18">
      <c r="B588" s="53"/>
      <c r="C588" s="48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</row>
    <row r="589" spans="2:18">
      <c r="B589" s="53"/>
      <c r="C589" s="49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</row>
    <row r="590" spans="2:18">
      <c r="B590" s="53"/>
      <c r="C590" s="48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</row>
    <row r="591" spans="2:18">
      <c r="B591" s="53"/>
      <c r="C591" s="48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</row>
    <row r="592" spans="2:18">
      <c r="B592" s="53"/>
      <c r="C592" s="48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</row>
    <row r="593" spans="2:18">
      <c r="B593" s="53"/>
      <c r="C593" s="48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</row>
    <row r="594" spans="2:18">
      <c r="B594" s="53"/>
      <c r="C594" s="48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</row>
    <row r="595" spans="2:18">
      <c r="B595" s="53"/>
      <c r="C595" s="48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</row>
    <row r="596" spans="2:18">
      <c r="B596" s="53"/>
      <c r="C596" s="48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</row>
    <row r="597" spans="2:18">
      <c r="B597" s="53"/>
      <c r="C597" s="48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</row>
    <row r="598" spans="2:18">
      <c r="C598" s="48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</row>
    <row r="599" spans="2:18">
      <c r="B599" s="54"/>
      <c r="C599" s="48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</row>
    <row r="600" spans="2:18">
      <c r="B600" s="53"/>
      <c r="C600" s="48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</row>
    <row r="601" spans="2:18">
      <c r="B601" s="53"/>
      <c r="C601" s="48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</row>
    <row r="602" spans="2:18">
      <c r="B602" s="53"/>
      <c r="C602" s="48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</row>
    <row r="603" spans="2:18">
      <c r="B603" s="53"/>
      <c r="C603" s="48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</row>
    <row r="604" spans="2:18">
      <c r="B604" s="53"/>
      <c r="C604" s="48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</row>
    <row r="605" spans="2:18">
      <c r="B605" s="53"/>
      <c r="C605" s="49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</row>
    <row r="606" spans="2:18">
      <c r="B606" s="53"/>
      <c r="C606" s="48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</row>
    <row r="607" spans="2:18">
      <c r="B607" s="53"/>
      <c r="C607" s="48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</row>
    <row r="608" spans="2:18">
      <c r="B608" s="53"/>
      <c r="C608" s="48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</row>
    <row r="609" spans="2:18">
      <c r="B609" s="53"/>
      <c r="C609" s="48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</row>
    <row r="610" spans="2:18">
      <c r="B610" s="53"/>
      <c r="C610" s="48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</row>
    <row r="611" spans="2:18">
      <c r="B611" s="53"/>
      <c r="C611" s="48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</row>
    <row r="612" spans="2:18">
      <c r="B612" s="53"/>
      <c r="C612" s="48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</row>
    <row r="613" spans="2:18">
      <c r="B613" s="53"/>
      <c r="C613" s="48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</row>
    <row r="614" spans="2:18">
      <c r="B614" s="53"/>
      <c r="C614" s="50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</row>
    <row r="615" spans="2:18">
      <c r="B615" s="53"/>
      <c r="C615" s="48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</row>
    <row r="616" spans="2:18">
      <c r="B616" s="53"/>
      <c r="C616" s="48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</row>
    <row r="617" spans="2:18">
      <c r="B617" s="53"/>
    </row>
    <row r="618" spans="2:18">
      <c r="B618" s="53"/>
    </row>
    <row r="619" spans="2:18">
      <c r="B619" s="53"/>
      <c r="C619" s="48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</row>
    <row r="620" spans="2:18">
      <c r="B620" s="53"/>
      <c r="C620" s="49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</row>
    <row r="621" spans="2:18">
      <c r="B621" s="53"/>
      <c r="C621" s="48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</row>
    <row r="622" spans="2:18">
      <c r="B622" s="53"/>
      <c r="C622" s="48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</row>
    <row r="623" spans="2:18">
      <c r="B623" s="53"/>
      <c r="C623" s="48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</row>
    <row r="624" spans="2:18">
      <c r="B624" s="53"/>
      <c r="C624" s="48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</row>
    <row r="625" spans="2:18">
      <c r="B625" s="53"/>
      <c r="C625" s="48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</row>
    <row r="626" spans="2:18">
      <c r="B626" s="53"/>
      <c r="C626" s="48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</row>
    <row r="627" spans="2:18">
      <c r="B627" s="53"/>
      <c r="C627" s="48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</row>
    <row r="628" spans="2:18">
      <c r="B628" s="53"/>
      <c r="C628" s="48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</row>
    <row r="629" spans="2:18">
      <c r="C629" s="48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</row>
    <row r="630" spans="2:18">
      <c r="C630" s="48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</row>
    <row r="631" spans="2:18">
      <c r="C631" s="48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</row>
    <row r="632" spans="2:18">
      <c r="C632" s="48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</row>
    <row r="633" spans="2:18">
      <c r="C633" s="48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</row>
    <row r="634" spans="2:18">
      <c r="C634" s="48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</row>
    <row r="635" spans="2:18">
      <c r="C635" s="48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</row>
    <row r="636" spans="2:18">
      <c r="C636" s="49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</row>
    <row r="637" spans="2:18">
      <c r="C637" s="48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</row>
    <row r="638" spans="2:18">
      <c r="C638" s="48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</row>
    <row r="639" spans="2:18">
      <c r="C639" s="48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</row>
    <row r="640" spans="2:18">
      <c r="C640" s="48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</row>
    <row r="641" spans="3:18">
      <c r="C641" s="48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</row>
    <row r="642" spans="3:18">
      <c r="C642" s="48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</row>
    <row r="643" spans="3:18">
      <c r="C643" s="48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</row>
    <row r="644" spans="3:18">
      <c r="C644" s="48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</row>
    <row r="645" spans="3:18">
      <c r="C645" s="50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</row>
    <row r="646" spans="3:18">
      <c r="C646" s="48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</row>
    <row r="647" spans="3:18">
      <c r="C647" s="48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2"/>
  <dimension ref="A1:S135"/>
  <sheetViews>
    <sheetView topLeftCell="A30" workbookViewId="0">
      <selection activeCell="D42" sqref="D42"/>
    </sheetView>
  </sheetViews>
  <sheetFormatPr defaultRowHeight="10.5"/>
  <cols>
    <col min="1" max="1" width="38.5" style="90" customWidth="1"/>
    <col min="2" max="2" width="25.5" style="90" customWidth="1"/>
    <col min="3" max="3" width="33.6640625" style="90" customWidth="1"/>
    <col min="4" max="4" width="38.6640625" style="90" customWidth="1"/>
    <col min="5" max="5" width="45.6640625" style="90" customWidth="1"/>
    <col min="6" max="6" width="50" style="90" customWidth="1"/>
    <col min="7" max="7" width="43.6640625" style="90" customWidth="1"/>
    <col min="8" max="9" width="38.33203125" style="90" customWidth="1"/>
    <col min="10" max="10" width="46.1640625" style="90" customWidth="1"/>
    <col min="11" max="11" width="36.5" style="90" customWidth="1"/>
    <col min="12" max="12" width="45" style="90" customWidth="1"/>
    <col min="13" max="13" width="50.1640625" style="90" customWidth="1"/>
    <col min="14" max="15" width="44.83203125" style="90" customWidth="1"/>
    <col min="16" max="16" width="45.33203125" style="90" customWidth="1"/>
    <col min="17" max="17" width="45.1640625" style="90" customWidth="1"/>
    <col min="18" max="18" width="42.6640625" style="90" customWidth="1"/>
    <col min="19" max="19" width="48.1640625" style="90" customWidth="1"/>
    <col min="20" max="23" width="9.33203125" style="90" customWidth="1"/>
    <col min="24" max="16384" width="9.33203125" style="90"/>
  </cols>
  <sheetData>
    <row r="1" spans="1:19">
      <c r="A1" s="92"/>
      <c r="B1" s="101" t="s">
        <v>317</v>
      </c>
      <c r="C1" s="101" t="s">
        <v>318</v>
      </c>
      <c r="D1" s="101" t="s">
        <v>319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1" t="s">
        <v>320</v>
      </c>
      <c r="B2" s="101">
        <v>1563.35</v>
      </c>
      <c r="C2" s="101">
        <v>6728.61</v>
      </c>
      <c r="D2" s="101">
        <v>6728.61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1" t="s">
        <v>321</v>
      </c>
      <c r="B3" s="101">
        <v>1563.35</v>
      </c>
      <c r="C3" s="101">
        <v>6728.61</v>
      </c>
      <c r="D3" s="101">
        <v>6728.61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1" t="s">
        <v>322</v>
      </c>
      <c r="B4" s="101">
        <v>3827.28</v>
      </c>
      <c r="C4" s="101">
        <v>16472.55</v>
      </c>
      <c r="D4" s="101">
        <v>16472.55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1" t="s">
        <v>323</v>
      </c>
      <c r="B5" s="101">
        <v>3827.28</v>
      </c>
      <c r="C5" s="101">
        <v>16472.55</v>
      </c>
      <c r="D5" s="101">
        <v>16472.55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2"/>
      <c r="B7" s="101" t="s">
        <v>324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1" t="s">
        <v>325</v>
      </c>
      <c r="B8" s="101">
        <v>232.34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1" t="s">
        <v>326</v>
      </c>
      <c r="B9" s="101">
        <v>232.34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1" t="s">
        <v>327</v>
      </c>
      <c r="B10" s="101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2"/>
      <c r="B12" s="101" t="s">
        <v>328</v>
      </c>
      <c r="C12" s="101" t="s">
        <v>329</v>
      </c>
      <c r="D12" s="101" t="s">
        <v>330</v>
      </c>
      <c r="E12" s="101" t="s">
        <v>331</v>
      </c>
      <c r="F12" s="101" t="s">
        <v>332</v>
      </c>
      <c r="G12" s="101" t="s">
        <v>333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1" t="s">
        <v>72</v>
      </c>
      <c r="B13" s="101">
        <v>0</v>
      </c>
      <c r="C13" s="101">
        <v>3.96</v>
      </c>
      <c r="D13" s="101">
        <v>0</v>
      </c>
      <c r="E13" s="101">
        <v>0</v>
      </c>
      <c r="F13" s="101">
        <v>0</v>
      </c>
      <c r="G13" s="101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1" t="s">
        <v>73</v>
      </c>
      <c r="B14" s="101">
        <v>212.2</v>
      </c>
      <c r="C14" s="101">
        <v>0</v>
      </c>
      <c r="D14" s="101">
        <v>0</v>
      </c>
      <c r="E14" s="101">
        <v>0</v>
      </c>
      <c r="F14" s="101">
        <v>0</v>
      </c>
      <c r="G14" s="101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1" t="s">
        <v>81</v>
      </c>
      <c r="B15" s="101">
        <v>172.68</v>
      </c>
      <c r="C15" s="101">
        <v>0</v>
      </c>
      <c r="D15" s="101">
        <v>0</v>
      </c>
      <c r="E15" s="101">
        <v>0</v>
      </c>
      <c r="F15" s="101">
        <v>0</v>
      </c>
      <c r="G15" s="101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1" t="s">
        <v>82</v>
      </c>
      <c r="B16" s="101">
        <v>17.940000000000001</v>
      </c>
      <c r="C16" s="101">
        <v>0</v>
      </c>
      <c r="D16" s="101">
        <v>0</v>
      </c>
      <c r="E16" s="101">
        <v>0</v>
      </c>
      <c r="F16" s="101">
        <v>0</v>
      </c>
      <c r="G16" s="101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1" t="s">
        <v>83</v>
      </c>
      <c r="B17" s="101">
        <v>409.36</v>
      </c>
      <c r="C17" s="101">
        <v>563.91</v>
      </c>
      <c r="D17" s="101">
        <v>0</v>
      </c>
      <c r="E17" s="101">
        <v>0</v>
      </c>
      <c r="F17" s="101">
        <v>0</v>
      </c>
      <c r="G17" s="101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1" t="s">
        <v>84</v>
      </c>
      <c r="B18" s="101">
        <v>0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1" t="s">
        <v>85</v>
      </c>
      <c r="B19" s="101">
        <v>71.86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1" t="s">
        <v>86</v>
      </c>
      <c r="B20" s="101">
        <v>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1" t="s">
        <v>87</v>
      </c>
      <c r="B21" s="101">
        <v>0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1" t="s">
        <v>88</v>
      </c>
      <c r="B22" s="101">
        <v>0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1" t="s">
        <v>67</v>
      </c>
      <c r="B23" s="101">
        <v>0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1" t="s">
        <v>89</v>
      </c>
      <c r="B24" s="101">
        <v>0</v>
      </c>
      <c r="C24" s="101">
        <v>42.62</v>
      </c>
      <c r="D24" s="101">
        <v>0</v>
      </c>
      <c r="E24" s="101">
        <v>0</v>
      </c>
      <c r="F24" s="101">
        <v>0</v>
      </c>
      <c r="G24" s="101">
        <v>414.19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1" t="s">
        <v>90</v>
      </c>
      <c r="B25" s="101">
        <v>68.819999999999993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1" t="s">
        <v>91</v>
      </c>
      <c r="B26" s="101">
        <v>0</v>
      </c>
      <c r="C26" s="101">
        <v>0</v>
      </c>
      <c r="D26" s="101">
        <v>0</v>
      </c>
      <c r="E26" s="101">
        <v>0</v>
      </c>
      <c r="F26" s="101">
        <v>0</v>
      </c>
      <c r="G26" s="101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1"/>
      <c r="B27" s="101"/>
      <c r="C27" s="101"/>
      <c r="D27" s="101"/>
      <c r="E27" s="101"/>
      <c r="F27" s="101"/>
      <c r="G27" s="101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1" t="s">
        <v>92</v>
      </c>
      <c r="B28" s="101">
        <v>952.86</v>
      </c>
      <c r="C28" s="101">
        <v>610.49</v>
      </c>
      <c r="D28" s="101">
        <v>0</v>
      </c>
      <c r="E28" s="101">
        <v>0</v>
      </c>
      <c r="F28" s="101">
        <v>0</v>
      </c>
      <c r="G28" s="101">
        <v>414.19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2"/>
      <c r="B30" s="101" t="s">
        <v>324</v>
      </c>
      <c r="C30" s="101" t="s">
        <v>3</v>
      </c>
      <c r="D30" s="101" t="s">
        <v>334</v>
      </c>
      <c r="E30" s="101" t="s">
        <v>335</v>
      </c>
      <c r="F30" s="101" t="s">
        <v>336</v>
      </c>
      <c r="G30" s="101" t="s">
        <v>337</v>
      </c>
      <c r="H30" s="101" t="s">
        <v>338</v>
      </c>
      <c r="I30" s="101" t="s">
        <v>339</v>
      </c>
      <c r="J30" s="101" t="s">
        <v>340</v>
      </c>
      <c r="K30"/>
      <c r="L30"/>
      <c r="M30"/>
      <c r="N30"/>
      <c r="O30"/>
      <c r="P30"/>
      <c r="Q30"/>
      <c r="R30"/>
      <c r="S30"/>
    </row>
    <row r="31" spans="1:19">
      <c r="A31" s="101" t="s">
        <v>341</v>
      </c>
      <c r="B31" s="101">
        <v>116.17</v>
      </c>
      <c r="C31" s="101" t="s">
        <v>4</v>
      </c>
      <c r="D31" s="101">
        <v>354.18</v>
      </c>
      <c r="E31" s="101">
        <v>1</v>
      </c>
      <c r="F31" s="101">
        <v>92.94</v>
      </c>
      <c r="G31" s="101">
        <v>26.02</v>
      </c>
      <c r="H31" s="101">
        <v>39.81</v>
      </c>
      <c r="I31" s="101">
        <v>1.39</v>
      </c>
      <c r="J31" s="101">
        <v>129.11949999999999</v>
      </c>
      <c r="K31"/>
      <c r="L31"/>
      <c r="M31"/>
      <c r="N31"/>
      <c r="O31"/>
      <c r="P31"/>
      <c r="Q31"/>
      <c r="R31"/>
      <c r="S31"/>
    </row>
    <row r="32" spans="1:19">
      <c r="A32" s="101" t="s">
        <v>342</v>
      </c>
      <c r="B32" s="101">
        <v>116.17</v>
      </c>
      <c r="C32" s="101" t="s">
        <v>4</v>
      </c>
      <c r="D32" s="101">
        <v>354.18</v>
      </c>
      <c r="E32" s="101">
        <v>1</v>
      </c>
      <c r="F32" s="101">
        <v>92.94</v>
      </c>
      <c r="G32" s="101">
        <v>0</v>
      </c>
      <c r="H32" s="101">
        <v>24.1</v>
      </c>
      <c r="I32" s="101">
        <v>18.59</v>
      </c>
      <c r="J32" s="101">
        <v>1597.9138</v>
      </c>
      <c r="K32"/>
      <c r="L32"/>
      <c r="M32"/>
      <c r="N32"/>
      <c r="O32"/>
      <c r="P32"/>
      <c r="Q32"/>
      <c r="R32"/>
      <c r="S32"/>
    </row>
    <row r="33" spans="1:19">
      <c r="A33" s="101" t="s">
        <v>220</v>
      </c>
      <c r="B33" s="101">
        <v>232.34</v>
      </c>
      <c r="C33" s="101"/>
      <c r="D33" s="101">
        <v>708.37</v>
      </c>
      <c r="E33" s="101"/>
      <c r="F33" s="101">
        <v>185.89</v>
      </c>
      <c r="G33" s="101">
        <v>26.02</v>
      </c>
      <c r="H33" s="101">
        <v>31.954999999999998</v>
      </c>
      <c r="I33" s="101">
        <v>2.59</v>
      </c>
      <c r="J33" s="101">
        <v>863.51660000000004</v>
      </c>
      <c r="K33"/>
      <c r="L33"/>
      <c r="M33"/>
      <c r="N33"/>
      <c r="O33"/>
      <c r="P33"/>
      <c r="Q33"/>
      <c r="R33"/>
      <c r="S33"/>
    </row>
    <row r="34" spans="1:19">
      <c r="A34" s="101" t="s">
        <v>343</v>
      </c>
      <c r="B34" s="101">
        <v>232.34</v>
      </c>
      <c r="C34" s="101"/>
      <c r="D34" s="101">
        <v>708.37</v>
      </c>
      <c r="E34" s="101"/>
      <c r="F34" s="101">
        <v>185.89</v>
      </c>
      <c r="G34" s="101">
        <v>26.02</v>
      </c>
      <c r="H34" s="101">
        <v>31.954999999999998</v>
      </c>
      <c r="I34" s="101">
        <v>2.59</v>
      </c>
      <c r="J34" s="101">
        <v>863.51660000000004</v>
      </c>
      <c r="K34"/>
      <c r="L34"/>
      <c r="M34"/>
      <c r="N34"/>
      <c r="O34"/>
      <c r="P34"/>
      <c r="Q34"/>
      <c r="R34"/>
      <c r="S34"/>
    </row>
    <row r="35" spans="1:19">
      <c r="A35" s="101" t="s">
        <v>344</v>
      </c>
      <c r="B35" s="101">
        <v>0</v>
      </c>
      <c r="C35" s="101"/>
      <c r="D35" s="101">
        <v>0</v>
      </c>
      <c r="E35" s="101"/>
      <c r="F35" s="101">
        <v>0</v>
      </c>
      <c r="G35" s="101">
        <v>0</v>
      </c>
      <c r="H35" s="101"/>
      <c r="I35" s="101"/>
      <c r="J35" s="101"/>
      <c r="K35"/>
      <c r="L35"/>
      <c r="M35"/>
      <c r="N35"/>
      <c r="O35"/>
      <c r="P35"/>
      <c r="Q35"/>
      <c r="R35"/>
      <c r="S35"/>
    </row>
    <row r="36" spans="1:19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1:19">
      <c r="A37" s="92"/>
      <c r="B37" s="101" t="s">
        <v>51</v>
      </c>
      <c r="C37" s="101" t="s">
        <v>345</v>
      </c>
      <c r="D37" s="101" t="s">
        <v>346</v>
      </c>
      <c r="E37" s="101" t="s">
        <v>347</v>
      </c>
      <c r="F37" s="101" t="s">
        <v>348</v>
      </c>
      <c r="G37" s="101" t="s">
        <v>349</v>
      </c>
      <c r="H37" s="101" t="s">
        <v>350</v>
      </c>
      <c r="I37" s="101" t="s">
        <v>351</v>
      </c>
      <c r="J37"/>
      <c r="K37"/>
      <c r="L37"/>
      <c r="M37"/>
      <c r="N37"/>
      <c r="O37"/>
      <c r="P37"/>
      <c r="Q37"/>
      <c r="R37"/>
      <c r="S37"/>
    </row>
    <row r="38" spans="1:19">
      <c r="A38" s="101" t="s">
        <v>352</v>
      </c>
      <c r="B38" s="101" t="s">
        <v>436</v>
      </c>
      <c r="C38" s="101">
        <v>0.08</v>
      </c>
      <c r="D38" s="101">
        <v>1.306</v>
      </c>
      <c r="E38" s="101">
        <v>1.623</v>
      </c>
      <c r="F38" s="101">
        <v>23.24</v>
      </c>
      <c r="G38" s="101">
        <v>90</v>
      </c>
      <c r="H38" s="101">
        <v>90</v>
      </c>
      <c r="I38" s="101" t="s">
        <v>353</v>
      </c>
      <c r="J38"/>
      <c r="K38"/>
      <c r="L38"/>
      <c r="M38"/>
      <c r="N38"/>
      <c r="O38"/>
      <c r="P38"/>
      <c r="Q38"/>
      <c r="R38"/>
      <c r="S38"/>
    </row>
    <row r="39" spans="1:19">
      <c r="A39" s="101" t="s">
        <v>354</v>
      </c>
      <c r="B39" s="101" t="s">
        <v>436</v>
      </c>
      <c r="C39" s="101">
        <v>0.08</v>
      </c>
      <c r="D39" s="101">
        <v>1.306</v>
      </c>
      <c r="E39" s="101">
        <v>1.623</v>
      </c>
      <c r="F39" s="101">
        <v>46.47</v>
      </c>
      <c r="G39" s="101">
        <v>180</v>
      </c>
      <c r="H39" s="101">
        <v>90</v>
      </c>
      <c r="I39" s="101" t="s">
        <v>355</v>
      </c>
      <c r="J39"/>
      <c r="K39"/>
      <c r="L39"/>
      <c r="M39"/>
      <c r="N39"/>
      <c r="O39"/>
      <c r="P39"/>
      <c r="Q39"/>
      <c r="R39"/>
      <c r="S39"/>
    </row>
    <row r="40" spans="1:19">
      <c r="A40" s="101" t="s">
        <v>356</v>
      </c>
      <c r="B40" s="101" t="s">
        <v>436</v>
      </c>
      <c r="C40" s="101">
        <v>0.08</v>
      </c>
      <c r="D40" s="101">
        <v>1.306</v>
      </c>
      <c r="E40" s="101">
        <v>1.623</v>
      </c>
      <c r="F40" s="101">
        <v>23.24</v>
      </c>
      <c r="G40" s="101">
        <v>270</v>
      </c>
      <c r="H40" s="101">
        <v>90</v>
      </c>
      <c r="I40" s="101" t="s">
        <v>357</v>
      </c>
      <c r="J40"/>
      <c r="K40"/>
      <c r="L40"/>
      <c r="M40"/>
      <c r="N40"/>
      <c r="O40"/>
      <c r="P40"/>
      <c r="Q40"/>
      <c r="R40"/>
      <c r="S40"/>
    </row>
    <row r="41" spans="1:19">
      <c r="A41" s="101" t="s">
        <v>358</v>
      </c>
      <c r="B41" s="101" t="s">
        <v>359</v>
      </c>
      <c r="C41" s="101">
        <v>0.3</v>
      </c>
      <c r="D41" s="101">
        <v>3.12</v>
      </c>
      <c r="E41" s="101">
        <v>12.904</v>
      </c>
      <c r="F41" s="101">
        <v>116.17</v>
      </c>
      <c r="G41" s="101">
        <v>0</v>
      </c>
      <c r="H41" s="101">
        <v>180</v>
      </c>
      <c r="I41" s="101"/>
      <c r="J41"/>
      <c r="K41"/>
      <c r="L41"/>
      <c r="M41"/>
      <c r="N41"/>
      <c r="O41"/>
      <c r="P41"/>
      <c r="Q41"/>
      <c r="R41"/>
      <c r="S41"/>
    </row>
    <row r="42" spans="1:19">
      <c r="A42" s="101" t="s">
        <v>437</v>
      </c>
      <c r="B42" s="101" t="s">
        <v>438</v>
      </c>
      <c r="C42" s="101">
        <v>0.3</v>
      </c>
      <c r="D42" s="101">
        <v>0.56899999999999995</v>
      </c>
      <c r="E42" s="101">
        <v>0.63700000000000001</v>
      </c>
      <c r="F42" s="101">
        <v>116.17</v>
      </c>
      <c r="G42" s="101">
        <v>180</v>
      </c>
      <c r="H42" s="101">
        <v>0</v>
      </c>
      <c r="I42" s="101"/>
      <c r="J42"/>
      <c r="K42"/>
      <c r="L42"/>
      <c r="M42"/>
      <c r="N42"/>
      <c r="O42"/>
      <c r="P42"/>
      <c r="Q42"/>
      <c r="R42"/>
      <c r="S42"/>
    </row>
    <row r="43" spans="1:19">
      <c r="A43" s="101" t="s">
        <v>360</v>
      </c>
      <c r="B43" s="101" t="s">
        <v>436</v>
      </c>
      <c r="C43" s="101">
        <v>0.08</v>
      </c>
      <c r="D43" s="101">
        <v>1.306</v>
      </c>
      <c r="E43" s="101">
        <v>1.623</v>
      </c>
      <c r="F43" s="101">
        <v>23.24</v>
      </c>
      <c r="G43" s="101">
        <v>90</v>
      </c>
      <c r="H43" s="101">
        <v>90</v>
      </c>
      <c r="I43" s="101" t="s">
        <v>353</v>
      </c>
      <c r="J43"/>
      <c r="K43"/>
      <c r="L43"/>
      <c r="M43"/>
      <c r="N43"/>
      <c r="O43"/>
      <c r="P43"/>
      <c r="Q43"/>
      <c r="R43"/>
      <c r="S43"/>
    </row>
    <row r="44" spans="1:19">
      <c r="A44" s="101" t="s">
        <v>361</v>
      </c>
      <c r="B44" s="101" t="s">
        <v>436</v>
      </c>
      <c r="C44" s="101">
        <v>0.08</v>
      </c>
      <c r="D44" s="101">
        <v>1.306</v>
      </c>
      <c r="E44" s="101">
        <v>1.623</v>
      </c>
      <c r="F44" s="101">
        <v>46.47</v>
      </c>
      <c r="G44" s="101">
        <v>0</v>
      </c>
      <c r="H44" s="101">
        <v>90</v>
      </c>
      <c r="I44" s="101" t="s">
        <v>362</v>
      </c>
      <c r="J44"/>
      <c r="K44"/>
      <c r="L44"/>
      <c r="M44"/>
      <c r="N44"/>
      <c r="O44"/>
      <c r="P44"/>
      <c r="Q44"/>
      <c r="R44"/>
      <c r="S44"/>
    </row>
    <row r="45" spans="1:19">
      <c r="A45" s="101" t="s">
        <v>363</v>
      </c>
      <c r="B45" s="101" t="s">
        <v>436</v>
      </c>
      <c r="C45" s="101">
        <v>0.08</v>
      </c>
      <c r="D45" s="101">
        <v>1.306</v>
      </c>
      <c r="E45" s="101">
        <v>1.623</v>
      </c>
      <c r="F45" s="101">
        <v>23.24</v>
      </c>
      <c r="G45" s="101">
        <v>270</v>
      </c>
      <c r="H45" s="101">
        <v>90</v>
      </c>
      <c r="I45" s="101" t="s">
        <v>357</v>
      </c>
      <c r="J45"/>
      <c r="K45"/>
      <c r="L45"/>
      <c r="M45"/>
      <c r="N45"/>
      <c r="O45"/>
      <c r="P45"/>
      <c r="Q45"/>
      <c r="R45"/>
      <c r="S45"/>
    </row>
    <row r="46" spans="1:19">
      <c r="A46" s="101" t="s">
        <v>364</v>
      </c>
      <c r="B46" s="101" t="s">
        <v>359</v>
      </c>
      <c r="C46" s="101">
        <v>0.3</v>
      </c>
      <c r="D46" s="101">
        <v>3.12</v>
      </c>
      <c r="E46" s="101">
        <v>12.904</v>
      </c>
      <c r="F46" s="101">
        <v>116.17</v>
      </c>
      <c r="G46" s="101">
        <v>0</v>
      </c>
      <c r="H46" s="101">
        <v>180</v>
      </c>
      <c r="I46" s="101"/>
      <c r="J46"/>
      <c r="K46"/>
      <c r="L46"/>
      <c r="M46"/>
      <c r="N46"/>
      <c r="O46"/>
      <c r="P46"/>
      <c r="Q46"/>
      <c r="R46"/>
      <c r="S46"/>
    </row>
    <row r="47" spans="1:19">
      <c r="A47" s="101" t="s">
        <v>439</v>
      </c>
      <c r="B47" s="101" t="s">
        <v>438</v>
      </c>
      <c r="C47" s="101">
        <v>0.3</v>
      </c>
      <c r="D47" s="101">
        <v>0.56899999999999995</v>
      </c>
      <c r="E47" s="101">
        <v>0.63700000000000001</v>
      </c>
      <c r="F47" s="101">
        <v>116.17</v>
      </c>
      <c r="G47" s="101">
        <v>180</v>
      </c>
      <c r="H47" s="101">
        <v>0</v>
      </c>
      <c r="I47" s="101"/>
      <c r="J47"/>
      <c r="K47"/>
      <c r="L47"/>
      <c r="M47"/>
      <c r="N47"/>
      <c r="O47"/>
      <c r="P47"/>
      <c r="Q47"/>
      <c r="R47"/>
      <c r="S47"/>
    </row>
    <row r="48" spans="1:19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19">
      <c r="A49" s="92"/>
      <c r="B49" s="101" t="s">
        <v>51</v>
      </c>
      <c r="C49" s="101" t="s">
        <v>365</v>
      </c>
      <c r="D49" s="101" t="s">
        <v>366</v>
      </c>
      <c r="E49" s="101" t="s">
        <v>367</v>
      </c>
      <c r="F49" s="101" t="s">
        <v>45</v>
      </c>
      <c r="G49" s="101" t="s">
        <v>368</v>
      </c>
      <c r="H49" s="101" t="s">
        <v>369</v>
      </c>
      <c r="I49" s="101" t="s">
        <v>370</v>
      </c>
      <c r="J49" s="101" t="s">
        <v>349</v>
      </c>
      <c r="K49" s="101" t="s">
        <v>351</v>
      </c>
      <c r="L49"/>
      <c r="M49"/>
      <c r="N49"/>
      <c r="O49"/>
      <c r="P49"/>
      <c r="Q49"/>
      <c r="R49"/>
      <c r="S49"/>
    </row>
    <row r="50" spans="1:19">
      <c r="A50" s="101" t="s">
        <v>371</v>
      </c>
      <c r="B50" s="101" t="s">
        <v>648</v>
      </c>
      <c r="C50" s="101">
        <v>6.51</v>
      </c>
      <c r="D50" s="101">
        <v>6.51</v>
      </c>
      <c r="E50" s="101">
        <v>5.835</v>
      </c>
      <c r="F50" s="101">
        <v>0.54</v>
      </c>
      <c r="G50" s="101">
        <v>0.38400000000000001</v>
      </c>
      <c r="H50" s="101" t="s">
        <v>66</v>
      </c>
      <c r="I50" s="101" t="s">
        <v>352</v>
      </c>
      <c r="J50" s="101">
        <v>90</v>
      </c>
      <c r="K50" s="101" t="s">
        <v>353</v>
      </c>
      <c r="L50"/>
      <c r="M50"/>
      <c r="N50"/>
      <c r="O50"/>
      <c r="P50"/>
      <c r="Q50"/>
      <c r="R50"/>
      <c r="S50"/>
    </row>
    <row r="51" spans="1:19">
      <c r="A51" s="101" t="s">
        <v>372</v>
      </c>
      <c r="B51" s="101" t="s">
        <v>648</v>
      </c>
      <c r="C51" s="101">
        <v>13.01</v>
      </c>
      <c r="D51" s="101">
        <v>13.01</v>
      </c>
      <c r="E51" s="101">
        <v>5.835</v>
      </c>
      <c r="F51" s="101">
        <v>0.54</v>
      </c>
      <c r="G51" s="101">
        <v>0.38400000000000001</v>
      </c>
      <c r="H51" s="101" t="s">
        <v>66</v>
      </c>
      <c r="I51" s="101" t="s">
        <v>354</v>
      </c>
      <c r="J51" s="101">
        <v>180</v>
      </c>
      <c r="K51" s="101" t="s">
        <v>355</v>
      </c>
      <c r="L51"/>
      <c r="M51"/>
      <c r="N51"/>
      <c r="O51"/>
      <c r="P51"/>
      <c r="Q51"/>
      <c r="R51"/>
      <c r="S51"/>
    </row>
    <row r="52" spans="1:19">
      <c r="A52" s="101" t="s">
        <v>373</v>
      </c>
      <c r="B52" s="101" t="s">
        <v>648</v>
      </c>
      <c r="C52" s="101">
        <v>6.51</v>
      </c>
      <c r="D52" s="101">
        <v>6.51</v>
      </c>
      <c r="E52" s="101">
        <v>5.835</v>
      </c>
      <c r="F52" s="101">
        <v>0.54</v>
      </c>
      <c r="G52" s="101">
        <v>0.38400000000000001</v>
      </c>
      <c r="H52" s="101" t="s">
        <v>66</v>
      </c>
      <c r="I52" s="101" t="s">
        <v>356</v>
      </c>
      <c r="J52" s="101">
        <v>270</v>
      </c>
      <c r="K52" s="101" t="s">
        <v>357</v>
      </c>
      <c r="L52"/>
      <c r="M52"/>
      <c r="N52"/>
      <c r="O52"/>
      <c r="P52"/>
      <c r="Q52"/>
      <c r="R52"/>
      <c r="S52"/>
    </row>
    <row r="53" spans="1:19">
      <c r="A53" s="101" t="s">
        <v>374</v>
      </c>
      <c r="B53" s="101"/>
      <c r="C53" s="101"/>
      <c r="D53" s="101">
        <v>26.02</v>
      </c>
      <c r="E53" s="101">
        <v>5.83</v>
      </c>
      <c r="F53" s="101">
        <v>0.54</v>
      </c>
      <c r="G53" s="101">
        <v>0.38400000000000001</v>
      </c>
      <c r="H53" s="101"/>
      <c r="I53" s="101"/>
      <c r="J53" s="101"/>
      <c r="K53" s="101"/>
      <c r="L53"/>
      <c r="M53"/>
      <c r="N53"/>
      <c r="O53"/>
      <c r="P53"/>
      <c r="Q53"/>
      <c r="R53"/>
      <c r="S53"/>
    </row>
    <row r="54" spans="1:19">
      <c r="A54" s="101" t="s">
        <v>375</v>
      </c>
      <c r="B54" s="101"/>
      <c r="C54" s="101"/>
      <c r="D54" s="101">
        <v>0</v>
      </c>
      <c r="E54" s="101" t="s">
        <v>376</v>
      </c>
      <c r="F54" s="101" t="s">
        <v>376</v>
      </c>
      <c r="G54" s="101" t="s">
        <v>376</v>
      </c>
      <c r="H54" s="101"/>
      <c r="I54" s="101"/>
      <c r="J54" s="101"/>
      <c r="K54" s="101"/>
      <c r="L54"/>
      <c r="M54"/>
      <c r="N54"/>
      <c r="O54"/>
      <c r="P54"/>
      <c r="Q54"/>
      <c r="R54"/>
      <c r="S54"/>
    </row>
    <row r="55" spans="1:19">
      <c r="A55" s="101" t="s">
        <v>377</v>
      </c>
      <c r="B55" s="101"/>
      <c r="C55" s="101"/>
      <c r="D55" s="101">
        <v>26.02</v>
      </c>
      <c r="E55" s="101">
        <v>5.83</v>
      </c>
      <c r="F55" s="101">
        <v>0.54</v>
      </c>
      <c r="G55" s="101">
        <v>0.38400000000000001</v>
      </c>
      <c r="H55" s="101"/>
      <c r="I55" s="101"/>
      <c r="J55" s="101"/>
      <c r="K55" s="101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92"/>
      <c r="B57" s="101" t="s">
        <v>119</v>
      </c>
      <c r="C57" s="101" t="s">
        <v>378</v>
      </c>
      <c r="D57" s="101" t="s">
        <v>379</v>
      </c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101" t="s">
        <v>35</v>
      </c>
      <c r="B58" s="101"/>
      <c r="C58" s="101"/>
      <c r="D58" s="101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2"/>
      <c r="B60" s="101" t="s">
        <v>119</v>
      </c>
      <c r="C60" s="101" t="s">
        <v>380</v>
      </c>
      <c r="D60" s="101" t="s">
        <v>381</v>
      </c>
      <c r="E60" s="101" t="s">
        <v>382</v>
      </c>
      <c r="F60" s="101" t="s">
        <v>383</v>
      </c>
      <c r="G60" s="101" t="s">
        <v>379</v>
      </c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101" t="s">
        <v>384</v>
      </c>
      <c r="B61" s="101" t="s">
        <v>385</v>
      </c>
      <c r="C61" s="101">
        <v>41334.67</v>
      </c>
      <c r="D61" s="101">
        <v>27945.68</v>
      </c>
      <c r="E61" s="101">
        <v>13388.99</v>
      </c>
      <c r="F61" s="101">
        <v>0.68</v>
      </c>
      <c r="G61" s="101">
        <v>3.12</v>
      </c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101" t="s">
        <v>386</v>
      </c>
      <c r="B62" s="101" t="s">
        <v>385</v>
      </c>
      <c r="C62" s="101">
        <v>17940.59</v>
      </c>
      <c r="D62" s="101">
        <v>12129.33</v>
      </c>
      <c r="E62" s="101">
        <v>5811.26</v>
      </c>
      <c r="F62" s="101">
        <v>0.68</v>
      </c>
      <c r="G62" s="101">
        <v>3.32</v>
      </c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92"/>
      <c r="B64" s="101" t="s">
        <v>119</v>
      </c>
      <c r="C64" s="101" t="s">
        <v>380</v>
      </c>
      <c r="D64" s="101" t="s">
        <v>379</v>
      </c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101" t="s">
        <v>387</v>
      </c>
      <c r="B65" s="101" t="s">
        <v>388</v>
      </c>
      <c r="C65" s="101">
        <v>51412.480000000003</v>
      </c>
      <c r="D65" s="101">
        <v>0.78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 s="101" t="s">
        <v>389</v>
      </c>
      <c r="B66" s="101" t="s">
        <v>388</v>
      </c>
      <c r="C66" s="101">
        <v>27971.01</v>
      </c>
      <c r="D66" s="101">
        <v>0.78</v>
      </c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2"/>
      <c r="B68" s="101" t="s">
        <v>119</v>
      </c>
      <c r="C68" s="101" t="s">
        <v>390</v>
      </c>
      <c r="D68" s="101" t="s">
        <v>391</v>
      </c>
      <c r="E68" s="101" t="s">
        <v>392</v>
      </c>
      <c r="F68" s="101" t="s">
        <v>393</v>
      </c>
      <c r="G68" s="101" t="s">
        <v>394</v>
      </c>
      <c r="H68" s="101" t="s">
        <v>395</v>
      </c>
      <c r="I68"/>
      <c r="J68"/>
      <c r="K68"/>
      <c r="L68"/>
      <c r="M68"/>
      <c r="N68"/>
      <c r="O68"/>
      <c r="P68"/>
      <c r="Q68"/>
      <c r="R68"/>
      <c r="S68"/>
    </row>
    <row r="69" spans="1:19">
      <c r="A69" s="101" t="s">
        <v>396</v>
      </c>
      <c r="B69" s="101" t="s">
        <v>397</v>
      </c>
      <c r="C69" s="101">
        <v>1</v>
      </c>
      <c r="D69" s="101">
        <v>0</v>
      </c>
      <c r="E69" s="101">
        <v>0.83</v>
      </c>
      <c r="F69" s="101">
        <v>0</v>
      </c>
      <c r="G69" s="101">
        <v>1</v>
      </c>
      <c r="H69" s="101" t="s">
        <v>398</v>
      </c>
      <c r="I69"/>
      <c r="J69"/>
      <c r="K69"/>
      <c r="L69"/>
      <c r="M69"/>
      <c r="N69"/>
      <c r="O69"/>
      <c r="P69"/>
      <c r="Q69"/>
      <c r="R69"/>
      <c r="S69"/>
    </row>
    <row r="70" spans="1:19">
      <c r="A70" s="101" t="s">
        <v>399</v>
      </c>
      <c r="B70" s="101" t="s">
        <v>397</v>
      </c>
      <c r="C70" s="101">
        <v>1</v>
      </c>
      <c r="D70" s="101">
        <v>0</v>
      </c>
      <c r="E70" s="101">
        <v>0.72</v>
      </c>
      <c r="F70" s="101">
        <v>0</v>
      </c>
      <c r="G70" s="101">
        <v>1</v>
      </c>
      <c r="H70" s="101" t="s">
        <v>398</v>
      </c>
      <c r="I70"/>
      <c r="J70"/>
      <c r="K70"/>
      <c r="L70"/>
      <c r="M70"/>
      <c r="N70"/>
      <c r="O70"/>
      <c r="P70"/>
      <c r="Q70"/>
      <c r="R70"/>
      <c r="S70"/>
    </row>
    <row r="71" spans="1:19">
      <c r="A71" s="101" t="s">
        <v>400</v>
      </c>
      <c r="B71" s="101" t="s">
        <v>401</v>
      </c>
      <c r="C71" s="101">
        <v>0.55000000000000004</v>
      </c>
      <c r="D71" s="101">
        <v>622</v>
      </c>
      <c r="E71" s="101">
        <v>1.66</v>
      </c>
      <c r="F71" s="101">
        <v>1896.24</v>
      </c>
      <c r="G71" s="101">
        <v>1</v>
      </c>
      <c r="H71" s="101" t="s">
        <v>402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101" t="s">
        <v>403</v>
      </c>
      <c r="B72" s="101" t="s">
        <v>401</v>
      </c>
      <c r="C72" s="101">
        <v>0.54</v>
      </c>
      <c r="D72" s="101">
        <v>622</v>
      </c>
      <c r="E72" s="101">
        <v>0.72</v>
      </c>
      <c r="F72" s="101">
        <v>838</v>
      </c>
      <c r="G72" s="101">
        <v>1</v>
      </c>
      <c r="H72" s="101" t="s">
        <v>402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2"/>
      <c r="B74" s="101" t="s">
        <v>119</v>
      </c>
      <c r="C74" s="101" t="s">
        <v>404</v>
      </c>
      <c r="D74" s="101" t="s">
        <v>405</v>
      </c>
      <c r="E74" s="101" t="s">
        <v>406</v>
      </c>
      <c r="F74" s="101" t="s">
        <v>407</v>
      </c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101" t="s">
        <v>408</v>
      </c>
      <c r="B75" s="101" t="s">
        <v>409</v>
      </c>
      <c r="C75" s="101" t="s">
        <v>410</v>
      </c>
      <c r="D75" s="101">
        <v>0.1</v>
      </c>
      <c r="E75" s="101">
        <v>0</v>
      </c>
      <c r="F75" s="101">
        <v>1</v>
      </c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2"/>
      <c r="B77" s="101" t="s">
        <v>119</v>
      </c>
      <c r="C77" s="101" t="s">
        <v>411</v>
      </c>
      <c r="D77" s="101" t="s">
        <v>412</v>
      </c>
      <c r="E77" s="101" t="s">
        <v>413</v>
      </c>
      <c r="F77" s="101" t="s">
        <v>414</v>
      </c>
      <c r="G77" s="101" t="s">
        <v>415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101" t="s">
        <v>416</v>
      </c>
      <c r="B78" s="101" t="s">
        <v>417</v>
      </c>
      <c r="C78" s="101">
        <v>0.2</v>
      </c>
      <c r="D78" s="101">
        <v>845000</v>
      </c>
      <c r="E78" s="101">
        <v>0.8</v>
      </c>
      <c r="F78" s="101">
        <v>3.43</v>
      </c>
      <c r="G78" s="101">
        <v>0.57999999999999996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2"/>
      <c r="B80" s="101" t="s">
        <v>442</v>
      </c>
      <c r="C80" s="101" t="s">
        <v>443</v>
      </c>
      <c r="D80" s="101" t="s">
        <v>444</v>
      </c>
      <c r="E80" s="101" t="s">
        <v>445</v>
      </c>
      <c r="F80" s="101" t="s">
        <v>446</v>
      </c>
      <c r="G80" s="101" t="s">
        <v>447</v>
      </c>
      <c r="H80" s="101" t="s">
        <v>448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101" t="s">
        <v>418</v>
      </c>
      <c r="B81" s="101">
        <v>15410.749</v>
      </c>
      <c r="C81" s="101">
        <v>24.767099999999999</v>
      </c>
      <c r="D81" s="101">
        <v>84.8947</v>
      </c>
      <c r="E81" s="101">
        <v>0</v>
      </c>
      <c r="F81" s="101">
        <v>4.0000000000000002E-4</v>
      </c>
      <c r="G81" s="101">
        <v>10505.0846</v>
      </c>
      <c r="H81" s="101">
        <v>6413.6966000000002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101" t="s">
        <v>419</v>
      </c>
      <c r="B82" s="101">
        <v>14006.0193</v>
      </c>
      <c r="C82" s="101">
        <v>22.575800000000001</v>
      </c>
      <c r="D82" s="101">
        <v>77.677999999999997</v>
      </c>
      <c r="E82" s="101">
        <v>0</v>
      </c>
      <c r="F82" s="101">
        <v>4.0000000000000002E-4</v>
      </c>
      <c r="G82" s="101">
        <v>9612.1270999999997</v>
      </c>
      <c r="H82" s="101">
        <v>5835.7123000000001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 s="101" t="s">
        <v>420</v>
      </c>
      <c r="B83" s="101">
        <v>15744.1859</v>
      </c>
      <c r="C83" s="101">
        <v>25.425899999999999</v>
      </c>
      <c r="D83" s="101">
        <v>87.6995</v>
      </c>
      <c r="E83" s="101">
        <v>0</v>
      </c>
      <c r="F83" s="101">
        <v>4.0000000000000002E-4</v>
      </c>
      <c r="G83" s="101">
        <v>10852.2672</v>
      </c>
      <c r="H83" s="101">
        <v>6564.7902000000004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101" t="s">
        <v>421</v>
      </c>
      <c r="B84" s="101">
        <v>16113.1783</v>
      </c>
      <c r="C84" s="101">
        <v>26.191500000000001</v>
      </c>
      <c r="D84" s="101">
        <v>91.090500000000006</v>
      </c>
      <c r="E84" s="101">
        <v>0</v>
      </c>
      <c r="F84" s="101">
        <v>4.0000000000000002E-4</v>
      </c>
      <c r="G84" s="101">
        <v>11272.041499999999</v>
      </c>
      <c r="H84" s="101">
        <v>6735.6514999999999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101" t="s">
        <v>277</v>
      </c>
      <c r="B85" s="101">
        <v>17601.6054</v>
      </c>
      <c r="C85" s="101">
        <v>28.755500000000001</v>
      </c>
      <c r="D85" s="101">
        <v>100.64279999999999</v>
      </c>
      <c r="E85" s="101">
        <v>0</v>
      </c>
      <c r="F85" s="101">
        <v>5.0000000000000001E-4</v>
      </c>
      <c r="G85" s="101">
        <v>12454.2214</v>
      </c>
      <c r="H85" s="101">
        <v>7372.3328000000001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101" t="s">
        <v>422</v>
      </c>
      <c r="B86" s="101">
        <v>17641.176100000001</v>
      </c>
      <c r="C86" s="101">
        <v>28.907499999999999</v>
      </c>
      <c r="D86" s="101">
        <v>101.55629999999999</v>
      </c>
      <c r="E86" s="101">
        <v>0</v>
      </c>
      <c r="F86" s="101">
        <v>5.0000000000000001E-4</v>
      </c>
      <c r="G86" s="101">
        <v>12567.343999999999</v>
      </c>
      <c r="H86" s="101">
        <v>7397.6562000000004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101" t="s">
        <v>423</v>
      </c>
      <c r="B87" s="101">
        <v>18821.567500000001</v>
      </c>
      <c r="C87" s="101">
        <v>30.9208</v>
      </c>
      <c r="D87" s="101">
        <v>108.9743</v>
      </c>
      <c r="E87" s="101">
        <v>0</v>
      </c>
      <c r="F87" s="101">
        <v>5.0000000000000001E-4</v>
      </c>
      <c r="G87" s="101">
        <v>13485.370800000001</v>
      </c>
      <c r="H87" s="101">
        <v>7900.5699000000004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101" t="s">
        <v>424</v>
      </c>
      <c r="B88" s="101">
        <v>18684.046300000002</v>
      </c>
      <c r="C88" s="101">
        <v>30.674499999999998</v>
      </c>
      <c r="D88" s="101">
        <v>108.0172</v>
      </c>
      <c r="E88" s="101">
        <v>0</v>
      </c>
      <c r="F88" s="101">
        <v>5.0000000000000001E-4</v>
      </c>
      <c r="G88" s="101">
        <v>13366.9144</v>
      </c>
      <c r="H88" s="101">
        <v>7840.7957999999999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101" t="s">
        <v>425</v>
      </c>
      <c r="B89" s="101">
        <v>17635.060600000001</v>
      </c>
      <c r="C89" s="101">
        <v>28.891100000000002</v>
      </c>
      <c r="D89" s="101">
        <v>101.471</v>
      </c>
      <c r="E89" s="101">
        <v>0</v>
      </c>
      <c r="F89" s="101">
        <v>5.0000000000000001E-4</v>
      </c>
      <c r="G89" s="101">
        <v>12556.7755</v>
      </c>
      <c r="H89" s="101">
        <v>7394.4533000000001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101" t="s">
        <v>426</v>
      </c>
      <c r="B90" s="101">
        <v>17287.372200000002</v>
      </c>
      <c r="C90" s="101">
        <v>28.193000000000001</v>
      </c>
      <c r="D90" s="101">
        <v>98.459000000000003</v>
      </c>
      <c r="E90" s="101">
        <v>0</v>
      </c>
      <c r="F90" s="101">
        <v>5.0000000000000001E-4</v>
      </c>
      <c r="G90" s="101">
        <v>12183.944600000001</v>
      </c>
      <c r="H90" s="101">
        <v>7235.7906999999996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101" t="s">
        <v>427</v>
      </c>
      <c r="B91" s="101">
        <v>15677.1428</v>
      </c>
      <c r="C91" s="101">
        <v>25.413900000000002</v>
      </c>
      <c r="D91" s="101">
        <v>88.083299999999994</v>
      </c>
      <c r="E91" s="101">
        <v>0</v>
      </c>
      <c r="F91" s="101">
        <v>4.0000000000000002E-4</v>
      </c>
      <c r="G91" s="101">
        <v>10899.851699999999</v>
      </c>
      <c r="H91" s="101">
        <v>6546.4763999999996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101" t="s">
        <v>428</v>
      </c>
      <c r="B92" s="101">
        <v>15268.3431</v>
      </c>
      <c r="C92" s="101">
        <v>24.593399999999999</v>
      </c>
      <c r="D92" s="101">
        <v>84.544300000000007</v>
      </c>
      <c r="E92" s="101">
        <v>0</v>
      </c>
      <c r="F92" s="101">
        <v>4.0000000000000002E-4</v>
      </c>
      <c r="G92" s="101">
        <v>10461.774299999999</v>
      </c>
      <c r="H92" s="101">
        <v>6359.9557999999997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101"/>
      <c r="B93" s="101"/>
      <c r="C93" s="101"/>
      <c r="D93" s="101"/>
      <c r="E93" s="101"/>
      <c r="F93" s="101"/>
      <c r="G93" s="101"/>
      <c r="H93" s="101"/>
      <c r="I93"/>
      <c r="J93"/>
      <c r="K93"/>
      <c r="L93"/>
      <c r="M93"/>
      <c r="N93"/>
      <c r="O93"/>
      <c r="P93"/>
      <c r="Q93"/>
      <c r="R93"/>
      <c r="S93"/>
    </row>
    <row r="94" spans="1:19">
      <c r="A94" s="101" t="s">
        <v>429</v>
      </c>
      <c r="B94" s="101">
        <v>199890.44630000001</v>
      </c>
      <c r="C94" s="101">
        <v>325.31</v>
      </c>
      <c r="D94" s="101">
        <v>1133.1110000000001</v>
      </c>
      <c r="E94" s="101">
        <v>0</v>
      </c>
      <c r="F94" s="101">
        <v>5.1999999999999998E-3</v>
      </c>
      <c r="G94" s="101">
        <v>140217.71720000001</v>
      </c>
      <c r="H94" s="101">
        <v>83597.881800000003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101" t="s">
        <v>430</v>
      </c>
      <c r="B95" s="101">
        <v>14006.0193</v>
      </c>
      <c r="C95" s="101">
        <v>22.575800000000001</v>
      </c>
      <c r="D95" s="101">
        <v>77.677999999999997</v>
      </c>
      <c r="E95" s="101">
        <v>0</v>
      </c>
      <c r="F95" s="101">
        <v>4.0000000000000002E-4</v>
      </c>
      <c r="G95" s="101">
        <v>9612.1270999999997</v>
      </c>
      <c r="H95" s="101">
        <v>5835.7123000000001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101" t="s">
        <v>431</v>
      </c>
      <c r="B96" s="101">
        <v>18821.567500000001</v>
      </c>
      <c r="C96" s="101">
        <v>30.9208</v>
      </c>
      <c r="D96" s="101">
        <v>108.9743</v>
      </c>
      <c r="E96" s="101">
        <v>0</v>
      </c>
      <c r="F96" s="101">
        <v>5.0000000000000001E-4</v>
      </c>
      <c r="G96" s="101">
        <v>13485.370800000001</v>
      </c>
      <c r="H96" s="101">
        <v>7900.5699000000004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 s="92"/>
      <c r="B98" s="101" t="s">
        <v>449</v>
      </c>
      <c r="C98" s="101" t="s">
        <v>450</v>
      </c>
      <c r="D98" s="101" t="s">
        <v>451</v>
      </c>
      <c r="E98" s="101" t="s">
        <v>452</v>
      </c>
      <c r="F98" s="101" t="s">
        <v>453</v>
      </c>
      <c r="G98" s="101" t="s">
        <v>454</v>
      </c>
      <c r="H98" s="101" t="s">
        <v>455</v>
      </c>
      <c r="I98" s="101" t="s">
        <v>456</v>
      </c>
      <c r="J98" s="101" t="s">
        <v>457</v>
      </c>
      <c r="K98" s="101" t="s">
        <v>458</v>
      </c>
      <c r="L98" s="101" t="s">
        <v>459</v>
      </c>
      <c r="M98" s="101" t="s">
        <v>460</v>
      </c>
      <c r="N98" s="101" t="s">
        <v>461</v>
      </c>
      <c r="O98" s="101" t="s">
        <v>462</v>
      </c>
      <c r="P98" s="101" t="s">
        <v>463</v>
      </c>
      <c r="Q98" s="101" t="s">
        <v>464</v>
      </c>
      <c r="R98" s="101" t="s">
        <v>465</v>
      </c>
      <c r="S98" s="101" t="s">
        <v>466</v>
      </c>
    </row>
    <row r="99" spans="1:19">
      <c r="A99" s="101" t="s">
        <v>418</v>
      </c>
      <c r="B99" s="102">
        <v>71387900000</v>
      </c>
      <c r="C99" s="101">
        <v>43204.998</v>
      </c>
      <c r="D99" s="101" t="s">
        <v>467</v>
      </c>
      <c r="E99" s="101">
        <v>6682.067</v>
      </c>
      <c r="F99" s="101">
        <v>18077</v>
      </c>
      <c r="G99" s="101">
        <v>2734.2370000000001</v>
      </c>
      <c r="H99" s="101">
        <v>0</v>
      </c>
      <c r="I99" s="101">
        <v>12757.98</v>
      </c>
      <c r="J99" s="101">
        <v>0</v>
      </c>
      <c r="K99" s="101">
        <v>0</v>
      </c>
      <c r="L99" s="101">
        <v>0</v>
      </c>
      <c r="M99" s="101">
        <v>0</v>
      </c>
      <c r="N99" s="101">
        <v>0</v>
      </c>
      <c r="O99" s="101">
        <v>0</v>
      </c>
      <c r="P99" s="101">
        <v>0</v>
      </c>
      <c r="Q99" s="101">
        <v>2953.7139999999999</v>
      </c>
      <c r="R99" s="101">
        <v>0</v>
      </c>
      <c r="S99" s="101">
        <v>0</v>
      </c>
    </row>
    <row r="100" spans="1:19">
      <c r="A100" s="101" t="s">
        <v>419</v>
      </c>
      <c r="B100" s="102">
        <v>65319700000</v>
      </c>
      <c r="C100" s="101">
        <v>44683.195</v>
      </c>
      <c r="D100" s="101" t="s">
        <v>468</v>
      </c>
      <c r="E100" s="101">
        <v>6682.067</v>
      </c>
      <c r="F100" s="101">
        <v>18077</v>
      </c>
      <c r="G100" s="101">
        <v>2734.2370000000001</v>
      </c>
      <c r="H100" s="101">
        <v>0</v>
      </c>
      <c r="I100" s="101">
        <v>12597.556</v>
      </c>
      <c r="J100" s="101">
        <v>0</v>
      </c>
      <c r="K100" s="101">
        <v>0</v>
      </c>
      <c r="L100" s="101">
        <v>0</v>
      </c>
      <c r="M100" s="101">
        <v>0</v>
      </c>
      <c r="N100" s="101">
        <v>0</v>
      </c>
      <c r="O100" s="101">
        <v>0</v>
      </c>
      <c r="P100" s="101">
        <v>0</v>
      </c>
      <c r="Q100" s="101">
        <v>4592.3339999999998</v>
      </c>
      <c r="R100" s="101">
        <v>0</v>
      </c>
      <c r="S100" s="101">
        <v>0</v>
      </c>
    </row>
    <row r="101" spans="1:19">
      <c r="A101" s="101" t="s">
        <v>420</v>
      </c>
      <c r="B101" s="102">
        <v>73747200000</v>
      </c>
      <c r="C101" s="101">
        <v>44693.152000000002</v>
      </c>
      <c r="D101" s="101" t="s">
        <v>469</v>
      </c>
      <c r="E101" s="101">
        <v>6682.067</v>
      </c>
      <c r="F101" s="101">
        <v>18077</v>
      </c>
      <c r="G101" s="101">
        <v>2734.2370000000001</v>
      </c>
      <c r="H101" s="101">
        <v>0</v>
      </c>
      <c r="I101" s="101">
        <v>12607.513999999999</v>
      </c>
      <c r="J101" s="101">
        <v>0</v>
      </c>
      <c r="K101" s="101">
        <v>0</v>
      </c>
      <c r="L101" s="101">
        <v>0</v>
      </c>
      <c r="M101" s="101">
        <v>0</v>
      </c>
      <c r="N101" s="101">
        <v>0</v>
      </c>
      <c r="O101" s="101">
        <v>0</v>
      </c>
      <c r="P101" s="101">
        <v>0</v>
      </c>
      <c r="Q101" s="101">
        <v>4592.3339999999998</v>
      </c>
      <c r="R101" s="101">
        <v>0</v>
      </c>
      <c r="S101" s="101">
        <v>0</v>
      </c>
    </row>
    <row r="102" spans="1:19">
      <c r="A102" s="101" t="s">
        <v>421</v>
      </c>
      <c r="B102" s="102">
        <v>76599800000</v>
      </c>
      <c r="C102" s="101">
        <v>45650.485000000001</v>
      </c>
      <c r="D102" s="101" t="s">
        <v>470</v>
      </c>
      <c r="E102" s="101">
        <v>6682.067</v>
      </c>
      <c r="F102" s="101">
        <v>18077</v>
      </c>
      <c r="G102" s="101">
        <v>2734.2370000000001</v>
      </c>
      <c r="H102" s="101">
        <v>0</v>
      </c>
      <c r="I102" s="101">
        <v>15958.638999999999</v>
      </c>
      <c r="J102" s="101">
        <v>0</v>
      </c>
      <c r="K102" s="101">
        <v>0</v>
      </c>
      <c r="L102" s="101">
        <v>0</v>
      </c>
      <c r="M102" s="101">
        <v>0</v>
      </c>
      <c r="N102" s="101">
        <v>0</v>
      </c>
      <c r="O102" s="101">
        <v>0</v>
      </c>
      <c r="P102" s="101">
        <v>0</v>
      </c>
      <c r="Q102" s="101">
        <v>2198.5419999999999</v>
      </c>
      <c r="R102" s="101">
        <v>0</v>
      </c>
      <c r="S102" s="101">
        <v>0</v>
      </c>
    </row>
    <row r="103" spans="1:19">
      <c r="A103" s="101" t="s">
        <v>277</v>
      </c>
      <c r="B103" s="102">
        <v>84633400000</v>
      </c>
      <c r="C103" s="101">
        <v>48369.589</v>
      </c>
      <c r="D103" s="101" t="s">
        <v>471</v>
      </c>
      <c r="E103" s="101">
        <v>6682.067</v>
      </c>
      <c r="F103" s="101">
        <v>18077</v>
      </c>
      <c r="G103" s="101">
        <v>2734.2370000000001</v>
      </c>
      <c r="H103" s="101">
        <v>0</v>
      </c>
      <c r="I103" s="101">
        <v>16283.95</v>
      </c>
      <c r="J103" s="101">
        <v>0</v>
      </c>
      <c r="K103" s="101">
        <v>0</v>
      </c>
      <c r="L103" s="101">
        <v>0</v>
      </c>
      <c r="M103" s="101">
        <v>0</v>
      </c>
      <c r="N103" s="101">
        <v>0</v>
      </c>
      <c r="O103" s="101">
        <v>0</v>
      </c>
      <c r="P103" s="101">
        <v>0</v>
      </c>
      <c r="Q103" s="101">
        <v>4592.3339999999998</v>
      </c>
      <c r="R103" s="101">
        <v>0</v>
      </c>
      <c r="S103" s="101">
        <v>0</v>
      </c>
    </row>
    <row r="104" spans="1:19">
      <c r="A104" s="101" t="s">
        <v>422</v>
      </c>
      <c r="B104" s="102">
        <v>85402100000</v>
      </c>
      <c r="C104" s="101">
        <v>49658.781999999999</v>
      </c>
      <c r="D104" s="101" t="s">
        <v>472</v>
      </c>
      <c r="E104" s="101">
        <v>6682.067</v>
      </c>
      <c r="F104" s="101">
        <v>18077</v>
      </c>
      <c r="G104" s="101">
        <v>2734.2370000000001</v>
      </c>
      <c r="H104" s="101">
        <v>0</v>
      </c>
      <c r="I104" s="101">
        <v>17573.143</v>
      </c>
      <c r="J104" s="101">
        <v>0</v>
      </c>
      <c r="K104" s="101">
        <v>0</v>
      </c>
      <c r="L104" s="101">
        <v>0</v>
      </c>
      <c r="M104" s="101">
        <v>0</v>
      </c>
      <c r="N104" s="101">
        <v>0</v>
      </c>
      <c r="O104" s="101">
        <v>0</v>
      </c>
      <c r="P104" s="101">
        <v>0</v>
      </c>
      <c r="Q104" s="101">
        <v>4592.3339999999998</v>
      </c>
      <c r="R104" s="101">
        <v>0</v>
      </c>
      <c r="S104" s="101">
        <v>0</v>
      </c>
    </row>
    <row r="105" spans="1:19">
      <c r="A105" s="101" t="s">
        <v>423</v>
      </c>
      <c r="B105" s="102">
        <v>91640600000</v>
      </c>
      <c r="C105" s="101">
        <v>49423.406000000003</v>
      </c>
      <c r="D105" s="101" t="s">
        <v>473</v>
      </c>
      <c r="E105" s="101">
        <v>6682.067</v>
      </c>
      <c r="F105" s="101">
        <v>18077</v>
      </c>
      <c r="G105" s="101">
        <v>2734.2370000000001</v>
      </c>
      <c r="H105" s="101">
        <v>0</v>
      </c>
      <c r="I105" s="101">
        <v>17337.767</v>
      </c>
      <c r="J105" s="101">
        <v>0</v>
      </c>
      <c r="K105" s="101">
        <v>0</v>
      </c>
      <c r="L105" s="101">
        <v>0</v>
      </c>
      <c r="M105" s="101">
        <v>0</v>
      </c>
      <c r="N105" s="101">
        <v>0</v>
      </c>
      <c r="O105" s="101">
        <v>0</v>
      </c>
      <c r="P105" s="101">
        <v>0</v>
      </c>
      <c r="Q105" s="101">
        <v>4592.3339999999998</v>
      </c>
      <c r="R105" s="101">
        <v>0</v>
      </c>
      <c r="S105" s="101">
        <v>0</v>
      </c>
    </row>
    <row r="106" spans="1:19">
      <c r="A106" s="101" t="s">
        <v>424</v>
      </c>
      <c r="B106" s="102">
        <v>90835600000</v>
      </c>
      <c r="C106" s="101">
        <v>48608.23</v>
      </c>
      <c r="D106" s="101" t="s">
        <v>474</v>
      </c>
      <c r="E106" s="101">
        <v>6682.067</v>
      </c>
      <c r="F106" s="101">
        <v>18077</v>
      </c>
      <c r="G106" s="101">
        <v>2734.2370000000001</v>
      </c>
      <c r="H106" s="101">
        <v>0</v>
      </c>
      <c r="I106" s="101">
        <v>16522.591</v>
      </c>
      <c r="J106" s="101">
        <v>0</v>
      </c>
      <c r="K106" s="101">
        <v>0</v>
      </c>
      <c r="L106" s="101">
        <v>0</v>
      </c>
      <c r="M106" s="101">
        <v>0</v>
      </c>
      <c r="N106" s="101">
        <v>0</v>
      </c>
      <c r="O106" s="101">
        <v>0</v>
      </c>
      <c r="P106" s="101">
        <v>0</v>
      </c>
      <c r="Q106" s="101">
        <v>4592.3339999999998</v>
      </c>
      <c r="R106" s="101">
        <v>0</v>
      </c>
      <c r="S106" s="101">
        <v>0</v>
      </c>
    </row>
    <row r="107" spans="1:19">
      <c r="A107" s="101" t="s">
        <v>425</v>
      </c>
      <c r="B107" s="102">
        <v>85330300000</v>
      </c>
      <c r="C107" s="101">
        <v>49263.82</v>
      </c>
      <c r="D107" s="101" t="s">
        <v>475</v>
      </c>
      <c r="E107" s="101">
        <v>6682.067</v>
      </c>
      <c r="F107" s="101">
        <v>18077</v>
      </c>
      <c r="G107" s="101">
        <v>2734.2370000000001</v>
      </c>
      <c r="H107" s="101">
        <v>0</v>
      </c>
      <c r="I107" s="101">
        <v>17178.181</v>
      </c>
      <c r="J107" s="101">
        <v>0</v>
      </c>
      <c r="K107" s="101">
        <v>0</v>
      </c>
      <c r="L107" s="101">
        <v>0</v>
      </c>
      <c r="M107" s="101">
        <v>0</v>
      </c>
      <c r="N107" s="101">
        <v>0</v>
      </c>
      <c r="O107" s="101">
        <v>0</v>
      </c>
      <c r="P107" s="101">
        <v>0</v>
      </c>
      <c r="Q107" s="101">
        <v>4592.3339999999998</v>
      </c>
      <c r="R107" s="101">
        <v>0</v>
      </c>
      <c r="S107" s="101">
        <v>0</v>
      </c>
    </row>
    <row r="108" spans="1:19">
      <c r="A108" s="101" t="s">
        <v>426</v>
      </c>
      <c r="B108" s="102">
        <v>82796700000</v>
      </c>
      <c r="C108" s="101">
        <v>48903.267</v>
      </c>
      <c r="D108" s="101" t="s">
        <v>476</v>
      </c>
      <c r="E108" s="101">
        <v>6682.067</v>
      </c>
      <c r="F108" s="101">
        <v>18077</v>
      </c>
      <c r="G108" s="101">
        <v>2734.2370000000001</v>
      </c>
      <c r="H108" s="101">
        <v>0</v>
      </c>
      <c r="I108" s="101">
        <v>16817.628000000001</v>
      </c>
      <c r="J108" s="101">
        <v>0</v>
      </c>
      <c r="K108" s="101">
        <v>0</v>
      </c>
      <c r="L108" s="101">
        <v>0</v>
      </c>
      <c r="M108" s="101">
        <v>0</v>
      </c>
      <c r="N108" s="101">
        <v>0</v>
      </c>
      <c r="O108" s="101">
        <v>0</v>
      </c>
      <c r="P108" s="101">
        <v>0</v>
      </c>
      <c r="Q108" s="101">
        <v>4592.3339999999998</v>
      </c>
      <c r="R108" s="101">
        <v>0</v>
      </c>
      <c r="S108" s="101">
        <v>0</v>
      </c>
    </row>
    <row r="109" spans="1:19">
      <c r="A109" s="101" t="s">
        <v>427</v>
      </c>
      <c r="B109" s="102">
        <v>74070500000</v>
      </c>
      <c r="C109" s="101">
        <v>45789.957999999999</v>
      </c>
      <c r="D109" s="101" t="s">
        <v>477</v>
      </c>
      <c r="E109" s="101">
        <v>6682.067</v>
      </c>
      <c r="F109" s="101">
        <v>18077</v>
      </c>
      <c r="G109" s="101">
        <v>2734.2370000000001</v>
      </c>
      <c r="H109" s="101">
        <v>0</v>
      </c>
      <c r="I109" s="101">
        <v>13704.319</v>
      </c>
      <c r="J109" s="101">
        <v>0</v>
      </c>
      <c r="K109" s="101">
        <v>0</v>
      </c>
      <c r="L109" s="101">
        <v>0</v>
      </c>
      <c r="M109" s="101">
        <v>0</v>
      </c>
      <c r="N109" s="101">
        <v>0</v>
      </c>
      <c r="O109" s="101">
        <v>0</v>
      </c>
      <c r="P109" s="101">
        <v>0</v>
      </c>
      <c r="Q109" s="101">
        <v>4592.3339999999998</v>
      </c>
      <c r="R109" s="101">
        <v>0</v>
      </c>
      <c r="S109" s="101">
        <v>0</v>
      </c>
    </row>
    <row r="110" spans="1:19">
      <c r="A110" s="101" t="s">
        <v>428</v>
      </c>
      <c r="B110" s="102">
        <v>71093600000</v>
      </c>
      <c r="C110" s="101">
        <v>42518.680999999997</v>
      </c>
      <c r="D110" s="101" t="s">
        <v>478</v>
      </c>
      <c r="E110" s="101">
        <v>6682.067</v>
      </c>
      <c r="F110" s="101">
        <v>18077</v>
      </c>
      <c r="G110" s="101">
        <v>2734.2370000000001</v>
      </c>
      <c r="H110" s="101">
        <v>0</v>
      </c>
      <c r="I110" s="101">
        <v>10433.041999999999</v>
      </c>
      <c r="J110" s="101">
        <v>0</v>
      </c>
      <c r="K110" s="101">
        <v>0</v>
      </c>
      <c r="L110" s="101">
        <v>0</v>
      </c>
      <c r="M110" s="101">
        <v>0</v>
      </c>
      <c r="N110" s="101">
        <v>0</v>
      </c>
      <c r="O110" s="101">
        <v>0</v>
      </c>
      <c r="P110" s="101">
        <v>0</v>
      </c>
      <c r="Q110" s="101">
        <v>4592.3339999999998</v>
      </c>
      <c r="R110" s="101">
        <v>0</v>
      </c>
      <c r="S110" s="101">
        <v>0</v>
      </c>
    </row>
    <row r="111" spans="1:19">
      <c r="A111" s="101"/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</row>
    <row r="112" spans="1:19">
      <c r="A112" s="101" t="s">
        <v>429</v>
      </c>
      <c r="B112" s="102">
        <v>952857000000</v>
      </c>
      <c r="C112" s="101"/>
      <c r="D112" s="101"/>
      <c r="E112" s="101"/>
      <c r="F112" s="101"/>
      <c r="G112" s="101"/>
      <c r="H112" s="101"/>
      <c r="I112" s="101"/>
      <c r="J112" s="101"/>
      <c r="K112" s="101"/>
      <c r="L112" s="101">
        <v>0</v>
      </c>
      <c r="M112" s="101">
        <v>0</v>
      </c>
      <c r="N112" s="101">
        <v>0</v>
      </c>
      <c r="O112" s="101">
        <v>0</v>
      </c>
      <c r="P112" s="101">
        <v>0</v>
      </c>
      <c r="Q112" s="101"/>
      <c r="R112" s="101">
        <v>0</v>
      </c>
      <c r="S112" s="101">
        <v>0</v>
      </c>
    </row>
    <row r="113" spans="1:19">
      <c r="A113" s="101" t="s">
        <v>430</v>
      </c>
      <c r="B113" s="102">
        <v>65319700000</v>
      </c>
      <c r="C113" s="101">
        <v>42518.680999999997</v>
      </c>
      <c r="D113" s="101"/>
      <c r="E113" s="101">
        <v>6682.067</v>
      </c>
      <c r="F113" s="101">
        <v>18077</v>
      </c>
      <c r="G113" s="101">
        <v>2734.2370000000001</v>
      </c>
      <c r="H113" s="101">
        <v>0</v>
      </c>
      <c r="I113" s="101">
        <v>10433.041999999999</v>
      </c>
      <c r="J113" s="101">
        <v>0</v>
      </c>
      <c r="K113" s="101">
        <v>0</v>
      </c>
      <c r="L113" s="101">
        <v>0</v>
      </c>
      <c r="M113" s="101">
        <v>0</v>
      </c>
      <c r="N113" s="101">
        <v>0</v>
      </c>
      <c r="O113" s="101">
        <v>0</v>
      </c>
      <c r="P113" s="101">
        <v>0</v>
      </c>
      <c r="Q113" s="101">
        <v>2198.5419999999999</v>
      </c>
      <c r="R113" s="101">
        <v>0</v>
      </c>
      <c r="S113" s="101">
        <v>0</v>
      </c>
    </row>
    <row r="114" spans="1:19">
      <c r="A114" s="101" t="s">
        <v>431</v>
      </c>
      <c r="B114" s="102">
        <v>91640600000</v>
      </c>
      <c r="C114" s="101">
        <v>49658.781999999999</v>
      </c>
      <c r="D114" s="101"/>
      <c r="E114" s="101">
        <v>6682.067</v>
      </c>
      <c r="F114" s="101">
        <v>18077</v>
      </c>
      <c r="G114" s="101">
        <v>2734.2370000000001</v>
      </c>
      <c r="H114" s="101">
        <v>0</v>
      </c>
      <c r="I114" s="101">
        <v>17573.143</v>
      </c>
      <c r="J114" s="101">
        <v>0</v>
      </c>
      <c r="K114" s="101">
        <v>0</v>
      </c>
      <c r="L114" s="101">
        <v>0</v>
      </c>
      <c r="M114" s="101">
        <v>0</v>
      </c>
      <c r="N114" s="101">
        <v>0</v>
      </c>
      <c r="O114" s="101">
        <v>0</v>
      </c>
      <c r="P114" s="101">
        <v>0</v>
      </c>
      <c r="Q114" s="101">
        <v>4592.3339999999998</v>
      </c>
      <c r="R114" s="101">
        <v>0</v>
      </c>
      <c r="S114" s="101">
        <v>0</v>
      </c>
    </row>
    <row r="115" spans="1:1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92"/>
      <c r="B116" s="101" t="s">
        <v>479</v>
      </c>
      <c r="C116" s="101" t="s">
        <v>480</v>
      </c>
      <c r="D116" s="101" t="s">
        <v>219</v>
      </c>
      <c r="E116" s="101" t="s">
        <v>220</v>
      </c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101" t="s">
        <v>481</v>
      </c>
      <c r="B117" s="101">
        <v>20191.45</v>
      </c>
      <c r="C117" s="101">
        <v>7002.24</v>
      </c>
      <c r="D117" s="101">
        <v>0</v>
      </c>
      <c r="E117" s="101">
        <v>27193.69</v>
      </c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101" t="s">
        <v>482</v>
      </c>
      <c r="B118" s="101">
        <v>86.9</v>
      </c>
      <c r="C118" s="101">
        <v>30.14</v>
      </c>
      <c r="D118" s="101">
        <v>0</v>
      </c>
      <c r="E118" s="101">
        <v>117.04</v>
      </c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101" t="s">
        <v>483</v>
      </c>
      <c r="B119" s="101">
        <v>86.9</v>
      </c>
      <c r="C119" s="101">
        <v>30.14</v>
      </c>
      <c r="D119" s="101">
        <v>0</v>
      </c>
      <c r="E119" s="101">
        <v>117.04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5"/>
      <c r="B120" s="95"/>
      <c r="C120" s="95"/>
      <c r="D120" s="95"/>
      <c r="E120" s="95"/>
    </row>
    <row r="121" spans="1:19">
      <c r="A121" s="95"/>
      <c r="B121" s="95"/>
      <c r="C121" s="95"/>
      <c r="D121" s="95"/>
      <c r="E121" s="95"/>
    </row>
    <row r="122" spans="1:19">
      <c r="A122" s="95"/>
      <c r="B122" s="95"/>
      <c r="C122" s="95"/>
      <c r="D122" s="95"/>
      <c r="E122" s="95"/>
    </row>
    <row r="123" spans="1:19">
      <c r="A123" s="95"/>
      <c r="B123" s="96"/>
      <c r="C123" s="95"/>
      <c r="D123" s="96"/>
      <c r="E123" s="95"/>
      <c r="F123" s="96"/>
      <c r="G123" s="95"/>
    </row>
    <row r="124" spans="1:19">
      <c r="A124" s="95"/>
      <c r="B124" s="96"/>
      <c r="C124" s="95"/>
      <c r="D124" s="95"/>
      <c r="E124" s="95"/>
      <c r="F124" s="96"/>
      <c r="G124" s="95"/>
    </row>
    <row r="125" spans="1:19">
      <c r="A125" s="95"/>
      <c r="B125" s="96"/>
      <c r="C125" s="95"/>
      <c r="D125" s="95"/>
      <c r="E125" s="95"/>
      <c r="F125" s="96"/>
      <c r="G125" s="95"/>
    </row>
    <row r="126" spans="1:19">
      <c r="A126" s="95"/>
      <c r="B126" s="96"/>
      <c r="C126" s="95"/>
      <c r="D126" s="95"/>
      <c r="E126" s="95"/>
      <c r="F126" s="96"/>
      <c r="G126" s="95"/>
    </row>
    <row r="127" spans="1:19">
      <c r="A127" s="95"/>
      <c r="B127" s="96"/>
      <c r="C127" s="95"/>
      <c r="D127" s="95"/>
      <c r="E127" s="95"/>
      <c r="F127" s="96"/>
      <c r="G127" s="95"/>
    </row>
    <row r="128" spans="1:19">
      <c r="A128" s="95"/>
      <c r="B128" s="96"/>
      <c r="C128" s="95"/>
      <c r="D128" s="95"/>
      <c r="E128" s="95"/>
      <c r="F128" s="96"/>
      <c r="G128" s="95"/>
    </row>
    <row r="129" spans="1:7">
      <c r="A129" s="95"/>
      <c r="B129" s="96"/>
      <c r="C129" s="95"/>
      <c r="D129" s="95"/>
      <c r="E129" s="95"/>
      <c r="F129" s="96"/>
      <c r="G129" s="95"/>
    </row>
    <row r="130" spans="1:7">
      <c r="A130" s="95"/>
      <c r="B130" s="96"/>
      <c r="C130" s="95"/>
      <c r="D130" s="96"/>
      <c r="E130" s="95"/>
      <c r="F130" s="96"/>
      <c r="G130" s="95"/>
    </row>
    <row r="131" spans="1:7">
      <c r="A131" s="95"/>
      <c r="B131" s="96"/>
      <c r="C131" s="95"/>
      <c r="D131" s="96"/>
      <c r="E131" s="95"/>
      <c r="F131" s="96"/>
      <c r="G131" s="95"/>
    </row>
    <row r="132" spans="1:7">
      <c r="A132" s="95"/>
      <c r="B132" s="95"/>
      <c r="C132" s="95"/>
      <c r="D132" s="95"/>
      <c r="E132" s="95"/>
      <c r="F132" s="95"/>
      <c r="G132" s="95"/>
    </row>
    <row r="133" spans="1:7">
      <c r="A133" s="95"/>
      <c r="B133" s="96"/>
      <c r="C133" s="95"/>
      <c r="D133" s="96"/>
      <c r="E133" s="95"/>
      <c r="F133" s="96"/>
      <c r="G133" s="95"/>
    </row>
    <row r="134" spans="1:7">
      <c r="A134" s="95"/>
      <c r="B134" s="96"/>
      <c r="C134" s="95"/>
      <c r="D134" s="95"/>
      <c r="E134" s="95"/>
      <c r="F134" s="96"/>
      <c r="G134" s="95"/>
    </row>
    <row r="135" spans="1:7">
      <c r="A135" s="95"/>
      <c r="B135" s="96"/>
      <c r="C135" s="95"/>
      <c r="D135" s="96"/>
      <c r="E135" s="95"/>
      <c r="F135" s="96"/>
      <c r="G135" s="9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1"/>
  <dimension ref="A1:S135"/>
  <sheetViews>
    <sheetView workbookViewId="0"/>
  </sheetViews>
  <sheetFormatPr defaultRowHeight="10.5"/>
  <cols>
    <col min="1" max="1" width="38.5" style="90" customWidth="1"/>
    <col min="2" max="2" width="25.5" style="90" customWidth="1"/>
    <col min="3" max="3" width="33.6640625" style="90" customWidth="1"/>
    <col min="4" max="4" width="38.6640625" style="90" customWidth="1"/>
    <col min="5" max="5" width="45.6640625" style="90" customWidth="1"/>
    <col min="6" max="6" width="50" style="90" customWidth="1"/>
    <col min="7" max="7" width="43.6640625" style="90" customWidth="1"/>
    <col min="8" max="9" width="38.33203125" style="90" customWidth="1"/>
    <col min="10" max="10" width="46.1640625" style="90" customWidth="1"/>
    <col min="11" max="11" width="36.5" style="90" customWidth="1"/>
    <col min="12" max="12" width="45" style="90" customWidth="1"/>
    <col min="13" max="13" width="50.1640625" style="90" customWidth="1"/>
    <col min="14" max="15" width="44.83203125" style="90" customWidth="1"/>
    <col min="16" max="16" width="45.33203125" style="90" customWidth="1"/>
    <col min="17" max="17" width="45.1640625" style="90" customWidth="1"/>
    <col min="18" max="18" width="42.6640625" style="90" customWidth="1"/>
    <col min="19" max="19" width="48.1640625" style="90" customWidth="1"/>
    <col min="20" max="23" width="9.33203125" style="90" customWidth="1"/>
    <col min="24" max="16384" width="9.33203125" style="90"/>
  </cols>
  <sheetData>
    <row r="1" spans="1:19">
      <c r="A1" s="92"/>
      <c r="B1" s="101" t="s">
        <v>317</v>
      </c>
      <c r="C1" s="101" t="s">
        <v>318</v>
      </c>
      <c r="D1" s="101" t="s">
        <v>319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1" t="s">
        <v>320</v>
      </c>
      <c r="B2" s="101">
        <v>1607.63</v>
      </c>
      <c r="C2" s="101">
        <v>6919.2</v>
      </c>
      <c r="D2" s="101">
        <v>6919.2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1" t="s">
        <v>321</v>
      </c>
      <c r="B3" s="101">
        <v>1607.63</v>
      </c>
      <c r="C3" s="101">
        <v>6919.2</v>
      </c>
      <c r="D3" s="101">
        <v>6919.2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1" t="s">
        <v>322</v>
      </c>
      <c r="B4" s="101">
        <v>4019.6</v>
      </c>
      <c r="C4" s="101">
        <v>17300.28</v>
      </c>
      <c r="D4" s="101">
        <v>17300.28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1" t="s">
        <v>323</v>
      </c>
      <c r="B5" s="101">
        <v>4019.6</v>
      </c>
      <c r="C5" s="101">
        <v>17300.28</v>
      </c>
      <c r="D5" s="101">
        <v>17300.28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2"/>
      <c r="B7" s="101" t="s">
        <v>324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1" t="s">
        <v>325</v>
      </c>
      <c r="B8" s="101">
        <v>232.34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1" t="s">
        <v>326</v>
      </c>
      <c r="B9" s="101">
        <v>232.34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1" t="s">
        <v>327</v>
      </c>
      <c r="B10" s="101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2"/>
      <c r="B12" s="101" t="s">
        <v>328</v>
      </c>
      <c r="C12" s="101" t="s">
        <v>329</v>
      </c>
      <c r="D12" s="101" t="s">
        <v>330</v>
      </c>
      <c r="E12" s="101" t="s">
        <v>331</v>
      </c>
      <c r="F12" s="101" t="s">
        <v>332</v>
      </c>
      <c r="G12" s="101" t="s">
        <v>333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1" t="s">
        <v>72</v>
      </c>
      <c r="B13" s="101">
        <v>0</v>
      </c>
      <c r="C13" s="101">
        <v>100.39</v>
      </c>
      <c r="D13" s="101">
        <v>0</v>
      </c>
      <c r="E13" s="101">
        <v>0</v>
      </c>
      <c r="F13" s="101">
        <v>0</v>
      </c>
      <c r="G13" s="101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1" t="s">
        <v>73</v>
      </c>
      <c r="B14" s="101">
        <v>151.77000000000001</v>
      </c>
      <c r="C14" s="101">
        <v>0</v>
      </c>
      <c r="D14" s="101">
        <v>0</v>
      </c>
      <c r="E14" s="101">
        <v>0</v>
      </c>
      <c r="F14" s="101">
        <v>0</v>
      </c>
      <c r="G14" s="101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1" t="s">
        <v>81</v>
      </c>
      <c r="B15" s="101">
        <v>172.68</v>
      </c>
      <c r="C15" s="101">
        <v>0</v>
      </c>
      <c r="D15" s="101">
        <v>0</v>
      </c>
      <c r="E15" s="101">
        <v>0</v>
      </c>
      <c r="F15" s="101">
        <v>0</v>
      </c>
      <c r="G15" s="101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1" t="s">
        <v>82</v>
      </c>
      <c r="B16" s="101">
        <v>17.91</v>
      </c>
      <c r="C16" s="101">
        <v>0</v>
      </c>
      <c r="D16" s="101">
        <v>0</v>
      </c>
      <c r="E16" s="101">
        <v>0</v>
      </c>
      <c r="F16" s="101">
        <v>0</v>
      </c>
      <c r="G16" s="101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1" t="s">
        <v>83</v>
      </c>
      <c r="B17" s="101">
        <v>409.36</v>
      </c>
      <c r="C17" s="101">
        <v>563.91</v>
      </c>
      <c r="D17" s="101">
        <v>0</v>
      </c>
      <c r="E17" s="101">
        <v>0</v>
      </c>
      <c r="F17" s="101">
        <v>0</v>
      </c>
      <c r="G17" s="101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1" t="s">
        <v>84</v>
      </c>
      <c r="B18" s="101">
        <v>0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1" t="s">
        <v>85</v>
      </c>
      <c r="B19" s="101">
        <v>74.06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1" t="s">
        <v>86</v>
      </c>
      <c r="B20" s="101">
        <v>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1" t="s">
        <v>87</v>
      </c>
      <c r="B21" s="101">
        <v>0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1" t="s">
        <v>88</v>
      </c>
      <c r="B22" s="101">
        <v>0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1" t="s">
        <v>67</v>
      </c>
      <c r="B23" s="101">
        <v>0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1" t="s">
        <v>89</v>
      </c>
      <c r="B24" s="101">
        <v>0</v>
      </c>
      <c r="C24" s="101">
        <v>51.96</v>
      </c>
      <c r="D24" s="101">
        <v>0</v>
      </c>
      <c r="E24" s="101">
        <v>0</v>
      </c>
      <c r="F24" s="101">
        <v>0</v>
      </c>
      <c r="G24" s="101">
        <v>414.19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1" t="s">
        <v>90</v>
      </c>
      <c r="B25" s="101">
        <v>65.58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1" t="s">
        <v>91</v>
      </c>
      <c r="B26" s="101">
        <v>0</v>
      </c>
      <c r="C26" s="101">
        <v>0</v>
      </c>
      <c r="D26" s="101">
        <v>0</v>
      </c>
      <c r="E26" s="101">
        <v>0</v>
      </c>
      <c r="F26" s="101">
        <v>0</v>
      </c>
      <c r="G26" s="101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1"/>
      <c r="B27" s="101"/>
      <c r="C27" s="101"/>
      <c r="D27" s="101"/>
      <c r="E27" s="101"/>
      <c r="F27" s="101"/>
      <c r="G27" s="101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1" t="s">
        <v>92</v>
      </c>
      <c r="B28" s="101">
        <v>891.37</v>
      </c>
      <c r="C28" s="101">
        <v>716.26</v>
      </c>
      <c r="D28" s="101">
        <v>0</v>
      </c>
      <c r="E28" s="101">
        <v>0</v>
      </c>
      <c r="F28" s="101">
        <v>0</v>
      </c>
      <c r="G28" s="101">
        <v>414.19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2"/>
      <c r="B30" s="101" t="s">
        <v>324</v>
      </c>
      <c r="C30" s="101" t="s">
        <v>3</v>
      </c>
      <c r="D30" s="101" t="s">
        <v>334</v>
      </c>
      <c r="E30" s="101" t="s">
        <v>335</v>
      </c>
      <c r="F30" s="101" t="s">
        <v>336</v>
      </c>
      <c r="G30" s="101" t="s">
        <v>337</v>
      </c>
      <c r="H30" s="101" t="s">
        <v>338</v>
      </c>
      <c r="I30" s="101" t="s">
        <v>339</v>
      </c>
      <c r="J30" s="101" t="s">
        <v>340</v>
      </c>
      <c r="K30"/>
      <c r="L30"/>
      <c r="M30"/>
      <c r="N30"/>
      <c r="O30"/>
      <c r="P30"/>
      <c r="Q30"/>
      <c r="R30"/>
      <c r="S30"/>
    </row>
    <row r="31" spans="1:19">
      <c r="A31" s="101" t="s">
        <v>341</v>
      </c>
      <c r="B31" s="101">
        <v>116.17</v>
      </c>
      <c r="C31" s="101" t="s">
        <v>4</v>
      </c>
      <c r="D31" s="101">
        <v>354.18</v>
      </c>
      <c r="E31" s="101">
        <v>1</v>
      </c>
      <c r="F31" s="101">
        <v>92.94</v>
      </c>
      <c r="G31" s="101">
        <v>26.02</v>
      </c>
      <c r="H31" s="101">
        <v>39.81</v>
      </c>
      <c r="I31" s="101">
        <v>1.39</v>
      </c>
      <c r="J31" s="101">
        <v>129.11949999999999</v>
      </c>
      <c r="K31"/>
      <c r="L31"/>
      <c r="M31"/>
      <c r="N31"/>
      <c r="O31"/>
      <c r="P31"/>
      <c r="Q31"/>
      <c r="R31"/>
      <c r="S31"/>
    </row>
    <row r="32" spans="1:19">
      <c r="A32" s="101" t="s">
        <v>342</v>
      </c>
      <c r="B32" s="101">
        <v>116.17</v>
      </c>
      <c r="C32" s="101" t="s">
        <v>4</v>
      </c>
      <c r="D32" s="101">
        <v>354.18</v>
      </c>
      <c r="E32" s="101">
        <v>1</v>
      </c>
      <c r="F32" s="101">
        <v>92.94</v>
      </c>
      <c r="G32" s="101">
        <v>0</v>
      </c>
      <c r="H32" s="101">
        <v>24.1</v>
      </c>
      <c r="I32" s="101">
        <v>18.59</v>
      </c>
      <c r="J32" s="101">
        <v>1597.9138</v>
      </c>
      <c r="K32"/>
      <c r="L32"/>
      <c r="M32"/>
      <c r="N32"/>
      <c r="O32"/>
      <c r="P32"/>
      <c r="Q32"/>
      <c r="R32"/>
      <c r="S32"/>
    </row>
    <row r="33" spans="1:19">
      <c r="A33" s="101" t="s">
        <v>220</v>
      </c>
      <c r="B33" s="101">
        <v>232.34</v>
      </c>
      <c r="C33" s="101"/>
      <c r="D33" s="101">
        <v>708.37</v>
      </c>
      <c r="E33" s="101"/>
      <c r="F33" s="101">
        <v>185.89</v>
      </c>
      <c r="G33" s="101">
        <v>26.02</v>
      </c>
      <c r="H33" s="101">
        <v>31.954999999999998</v>
      </c>
      <c r="I33" s="101">
        <v>2.59</v>
      </c>
      <c r="J33" s="101">
        <v>863.51660000000004</v>
      </c>
      <c r="K33"/>
      <c r="L33"/>
      <c r="M33"/>
      <c r="N33"/>
      <c r="O33"/>
      <c r="P33"/>
      <c r="Q33"/>
      <c r="R33"/>
      <c r="S33"/>
    </row>
    <row r="34" spans="1:19">
      <c r="A34" s="101" t="s">
        <v>343</v>
      </c>
      <c r="B34" s="101">
        <v>232.34</v>
      </c>
      <c r="C34" s="101"/>
      <c r="D34" s="101">
        <v>708.37</v>
      </c>
      <c r="E34" s="101"/>
      <c r="F34" s="101">
        <v>185.89</v>
      </c>
      <c r="G34" s="101">
        <v>26.02</v>
      </c>
      <c r="H34" s="101">
        <v>31.954999999999998</v>
      </c>
      <c r="I34" s="101">
        <v>2.59</v>
      </c>
      <c r="J34" s="101">
        <v>863.51660000000004</v>
      </c>
      <c r="K34"/>
      <c r="L34"/>
      <c r="M34"/>
      <c r="N34"/>
      <c r="O34"/>
      <c r="P34"/>
      <c r="Q34"/>
      <c r="R34"/>
      <c r="S34"/>
    </row>
    <row r="35" spans="1:19">
      <c r="A35" s="101" t="s">
        <v>344</v>
      </c>
      <c r="B35" s="101">
        <v>0</v>
      </c>
      <c r="C35" s="101"/>
      <c r="D35" s="101">
        <v>0</v>
      </c>
      <c r="E35" s="101"/>
      <c r="F35" s="101">
        <v>0</v>
      </c>
      <c r="G35" s="101">
        <v>0</v>
      </c>
      <c r="H35" s="101"/>
      <c r="I35" s="101"/>
      <c r="J35" s="101"/>
      <c r="K35"/>
      <c r="L35"/>
      <c r="M35"/>
      <c r="N35"/>
      <c r="O35"/>
      <c r="P35"/>
      <c r="Q35"/>
      <c r="R35"/>
      <c r="S35"/>
    </row>
    <row r="36" spans="1:19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1:19">
      <c r="A37" s="92"/>
      <c r="B37" s="101" t="s">
        <v>51</v>
      </c>
      <c r="C37" s="101" t="s">
        <v>345</v>
      </c>
      <c r="D37" s="101" t="s">
        <v>346</v>
      </c>
      <c r="E37" s="101" t="s">
        <v>347</v>
      </c>
      <c r="F37" s="101" t="s">
        <v>348</v>
      </c>
      <c r="G37" s="101" t="s">
        <v>349</v>
      </c>
      <c r="H37" s="101" t="s">
        <v>350</v>
      </c>
      <c r="I37" s="101" t="s">
        <v>351</v>
      </c>
      <c r="J37"/>
      <c r="K37"/>
      <c r="L37"/>
      <c r="M37"/>
      <c r="N37"/>
      <c r="O37"/>
      <c r="P37"/>
      <c r="Q37"/>
      <c r="R37"/>
      <c r="S37"/>
    </row>
    <row r="38" spans="1:19">
      <c r="A38" s="101" t="s">
        <v>352</v>
      </c>
      <c r="B38" s="101" t="s">
        <v>436</v>
      </c>
      <c r="C38" s="101">
        <v>0.08</v>
      </c>
      <c r="D38" s="101">
        <v>1.306</v>
      </c>
      <c r="E38" s="101">
        <v>1.623</v>
      </c>
      <c r="F38" s="101">
        <v>23.24</v>
      </c>
      <c r="G38" s="101">
        <v>90</v>
      </c>
      <c r="H38" s="101">
        <v>90</v>
      </c>
      <c r="I38" s="101" t="s">
        <v>353</v>
      </c>
      <c r="J38"/>
      <c r="K38"/>
      <c r="L38"/>
      <c r="M38"/>
      <c r="N38"/>
      <c r="O38"/>
      <c r="P38"/>
      <c r="Q38"/>
      <c r="R38"/>
      <c r="S38"/>
    </row>
    <row r="39" spans="1:19">
      <c r="A39" s="101" t="s">
        <v>354</v>
      </c>
      <c r="B39" s="101" t="s">
        <v>436</v>
      </c>
      <c r="C39" s="101">
        <v>0.08</v>
      </c>
      <c r="D39" s="101">
        <v>1.306</v>
      </c>
      <c r="E39" s="101">
        <v>1.623</v>
      </c>
      <c r="F39" s="101">
        <v>46.47</v>
      </c>
      <c r="G39" s="101">
        <v>180</v>
      </c>
      <c r="H39" s="101">
        <v>90</v>
      </c>
      <c r="I39" s="101" t="s">
        <v>355</v>
      </c>
      <c r="J39"/>
      <c r="K39"/>
      <c r="L39"/>
      <c r="M39"/>
      <c r="N39"/>
      <c r="O39"/>
      <c r="P39"/>
      <c r="Q39"/>
      <c r="R39"/>
      <c r="S39"/>
    </row>
    <row r="40" spans="1:19">
      <c r="A40" s="101" t="s">
        <v>356</v>
      </c>
      <c r="B40" s="101" t="s">
        <v>436</v>
      </c>
      <c r="C40" s="101">
        <v>0.08</v>
      </c>
      <c r="D40" s="101">
        <v>1.306</v>
      </c>
      <c r="E40" s="101">
        <v>1.623</v>
      </c>
      <c r="F40" s="101">
        <v>23.24</v>
      </c>
      <c r="G40" s="101">
        <v>270</v>
      </c>
      <c r="H40" s="101">
        <v>90</v>
      </c>
      <c r="I40" s="101" t="s">
        <v>357</v>
      </c>
      <c r="J40"/>
      <c r="K40"/>
      <c r="L40"/>
      <c r="M40"/>
      <c r="N40"/>
      <c r="O40"/>
      <c r="P40"/>
      <c r="Q40"/>
      <c r="R40"/>
      <c r="S40"/>
    </row>
    <row r="41" spans="1:19">
      <c r="A41" s="101" t="s">
        <v>358</v>
      </c>
      <c r="B41" s="101" t="s">
        <v>359</v>
      </c>
      <c r="C41" s="101">
        <v>0.3</v>
      </c>
      <c r="D41" s="101">
        <v>3.12</v>
      </c>
      <c r="E41" s="101">
        <v>12.904</v>
      </c>
      <c r="F41" s="101">
        <v>116.17</v>
      </c>
      <c r="G41" s="101">
        <v>0</v>
      </c>
      <c r="H41" s="101">
        <v>180</v>
      </c>
      <c r="I41" s="101"/>
      <c r="J41"/>
      <c r="K41"/>
      <c r="L41"/>
      <c r="M41"/>
      <c r="N41"/>
      <c r="O41"/>
      <c r="P41"/>
      <c r="Q41"/>
      <c r="R41"/>
      <c r="S41"/>
    </row>
    <row r="42" spans="1:19">
      <c r="A42" s="101" t="s">
        <v>437</v>
      </c>
      <c r="B42" s="101" t="s">
        <v>438</v>
      </c>
      <c r="C42" s="101">
        <v>0.3</v>
      </c>
      <c r="D42" s="101">
        <v>0.56899999999999995</v>
      </c>
      <c r="E42" s="101">
        <v>0.63700000000000001</v>
      </c>
      <c r="F42" s="101">
        <v>116.17</v>
      </c>
      <c r="G42" s="101">
        <v>180</v>
      </c>
      <c r="H42" s="101">
        <v>0</v>
      </c>
      <c r="I42" s="101"/>
      <c r="J42"/>
      <c r="K42"/>
      <c r="L42"/>
      <c r="M42"/>
      <c r="N42"/>
      <c r="O42"/>
      <c r="P42"/>
      <c r="Q42"/>
      <c r="R42"/>
      <c r="S42"/>
    </row>
    <row r="43" spans="1:19">
      <c r="A43" s="101" t="s">
        <v>360</v>
      </c>
      <c r="B43" s="101" t="s">
        <v>436</v>
      </c>
      <c r="C43" s="101">
        <v>0.08</v>
      </c>
      <c r="D43" s="101">
        <v>1.306</v>
      </c>
      <c r="E43" s="101">
        <v>1.623</v>
      </c>
      <c r="F43" s="101">
        <v>23.24</v>
      </c>
      <c r="G43" s="101">
        <v>90</v>
      </c>
      <c r="H43" s="101">
        <v>90</v>
      </c>
      <c r="I43" s="101" t="s">
        <v>353</v>
      </c>
      <c r="J43"/>
      <c r="K43"/>
      <c r="L43"/>
      <c r="M43"/>
      <c r="N43"/>
      <c r="O43"/>
      <c r="P43"/>
      <c r="Q43"/>
      <c r="R43"/>
      <c r="S43"/>
    </row>
    <row r="44" spans="1:19">
      <c r="A44" s="101" t="s">
        <v>361</v>
      </c>
      <c r="B44" s="101" t="s">
        <v>436</v>
      </c>
      <c r="C44" s="101">
        <v>0.08</v>
      </c>
      <c r="D44" s="101">
        <v>1.306</v>
      </c>
      <c r="E44" s="101">
        <v>1.623</v>
      </c>
      <c r="F44" s="101">
        <v>46.47</v>
      </c>
      <c r="G44" s="101">
        <v>0</v>
      </c>
      <c r="H44" s="101">
        <v>90</v>
      </c>
      <c r="I44" s="101" t="s">
        <v>362</v>
      </c>
      <c r="J44"/>
      <c r="K44"/>
      <c r="L44"/>
      <c r="M44"/>
      <c r="N44"/>
      <c r="O44"/>
      <c r="P44"/>
      <c r="Q44"/>
      <c r="R44"/>
      <c r="S44"/>
    </row>
    <row r="45" spans="1:19">
      <c r="A45" s="101" t="s">
        <v>363</v>
      </c>
      <c r="B45" s="101" t="s">
        <v>436</v>
      </c>
      <c r="C45" s="101">
        <v>0.08</v>
      </c>
      <c r="D45" s="101">
        <v>1.306</v>
      </c>
      <c r="E45" s="101">
        <v>1.623</v>
      </c>
      <c r="F45" s="101">
        <v>23.24</v>
      </c>
      <c r="G45" s="101">
        <v>270</v>
      </c>
      <c r="H45" s="101">
        <v>90</v>
      </c>
      <c r="I45" s="101" t="s">
        <v>357</v>
      </c>
      <c r="J45"/>
      <c r="K45"/>
      <c r="L45"/>
      <c r="M45"/>
      <c r="N45"/>
      <c r="O45"/>
      <c r="P45"/>
      <c r="Q45"/>
      <c r="R45"/>
      <c r="S45"/>
    </row>
    <row r="46" spans="1:19">
      <c r="A46" s="101" t="s">
        <v>364</v>
      </c>
      <c r="B46" s="101" t="s">
        <v>359</v>
      </c>
      <c r="C46" s="101">
        <v>0.3</v>
      </c>
      <c r="D46" s="101">
        <v>3.12</v>
      </c>
      <c r="E46" s="101">
        <v>12.904</v>
      </c>
      <c r="F46" s="101">
        <v>116.17</v>
      </c>
      <c r="G46" s="101">
        <v>0</v>
      </c>
      <c r="H46" s="101">
        <v>180</v>
      </c>
      <c r="I46" s="101"/>
      <c r="J46"/>
      <c r="K46"/>
      <c r="L46"/>
      <c r="M46"/>
      <c r="N46"/>
      <c r="O46"/>
      <c r="P46"/>
      <c r="Q46"/>
      <c r="R46"/>
      <c r="S46"/>
    </row>
    <row r="47" spans="1:19">
      <c r="A47" s="101" t="s">
        <v>439</v>
      </c>
      <c r="B47" s="101" t="s">
        <v>438</v>
      </c>
      <c r="C47" s="101">
        <v>0.3</v>
      </c>
      <c r="D47" s="101">
        <v>0.56899999999999995</v>
      </c>
      <c r="E47" s="101">
        <v>0.63700000000000001</v>
      </c>
      <c r="F47" s="101">
        <v>116.17</v>
      </c>
      <c r="G47" s="101">
        <v>180</v>
      </c>
      <c r="H47" s="101">
        <v>0</v>
      </c>
      <c r="I47" s="101"/>
      <c r="J47"/>
      <c r="K47"/>
      <c r="L47"/>
      <c r="M47"/>
      <c r="N47"/>
      <c r="O47"/>
      <c r="P47"/>
      <c r="Q47"/>
      <c r="R47"/>
      <c r="S47"/>
    </row>
    <row r="48" spans="1:19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19">
      <c r="A49" s="92"/>
      <c r="B49" s="101" t="s">
        <v>51</v>
      </c>
      <c r="C49" s="101" t="s">
        <v>365</v>
      </c>
      <c r="D49" s="101" t="s">
        <v>366</v>
      </c>
      <c r="E49" s="101" t="s">
        <v>367</v>
      </c>
      <c r="F49" s="101" t="s">
        <v>45</v>
      </c>
      <c r="G49" s="101" t="s">
        <v>368</v>
      </c>
      <c r="H49" s="101" t="s">
        <v>369</v>
      </c>
      <c r="I49" s="101" t="s">
        <v>370</v>
      </c>
      <c r="J49" s="101" t="s">
        <v>349</v>
      </c>
      <c r="K49" s="101" t="s">
        <v>351</v>
      </c>
      <c r="L49"/>
      <c r="M49"/>
      <c r="N49"/>
      <c r="O49"/>
      <c r="P49"/>
      <c r="Q49"/>
      <c r="R49"/>
      <c r="S49"/>
    </row>
    <row r="50" spans="1:19">
      <c r="A50" s="101" t="s">
        <v>371</v>
      </c>
      <c r="B50" s="101" t="s">
        <v>648</v>
      </c>
      <c r="C50" s="101">
        <v>6.51</v>
      </c>
      <c r="D50" s="101">
        <v>6.51</v>
      </c>
      <c r="E50" s="101">
        <v>5.835</v>
      </c>
      <c r="F50" s="101">
        <v>0.54</v>
      </c>
      <c r="G50" s="101">
        <v>0.38400000000000001</v>
      </c>
      <c r="H50" s="101" t="s">
        <v>66</v>
      </c>
      <c r="I50" s="101" t="s">
        <v>352</v>
      </c>
      <c r="J50" s="101">
        <v>90</v>
      </c>
      <c r="K50" s="101" t="s">
        <v>353</v>
      </c>
      <c r="L50"/>
      <c r="M50"/>
      <c r="N50"/>
      <c r="O50"/>
      <c r="P50"/>
      <c r="Q50"/>
      <c r="R50"/>
      <c r="S50"/>
    </row>
    <row r="51" spans="1:19">
      <c r="A51" s="101" t="s">
        <v>372</v>
      </c>
      <c r="B51" s="101" t="s">
        <v>648</v>
      </c>
      <c r="C51" s="101">
        <v>13.01</v>
      </c>
      <c r="D51" s="101">
        <v>13.01</v>
      </c>
      <c r="E51" s="101">
        <v>5.835</v>
      </c>
      <c r="F51" s="101">
        <v>0.54</v>
      </c>
      <c r="G51" s="101">
        <v>0.38400000000000001</v>
      </c>
      <c r="H51" s="101" t="s">
        <v>66</v>
      </c>
      <c r="I51" s="101" t="s">
        <v>354</v>
      </c>
      <c r="J51" s="101">
        <v>180</v>
      </c>
      <c r="K51" s="101" t="s">
        <v>355</v>
      </c>
      <c r="L51"/>
      <c r="M51"/>
      <c r="N51"/>
      <c r="O51"/>
      <c r="P51"/>
      <c r="Q51"/>
      <c r="R51"/>
      <c r="S51"/>
    </row>
    <row r="52" spans="1:19">
      <c r="A52" s="101" t="s">
        <v>373</v>
      </c>
      <c r="B52" s="101" t="s">
        <v>648</v>
      </c>
      <c r="C52" s="101">
        <v>6.51</v>
      </c>
      <c r="D52" s="101">
        <v>6.51</v>
      </c>
      <c r="E52" s="101">
        <v>5.835</v>
      </c>
      <c r="F52" s="101">
        <v>0.54</v>
      </c>
      <c r="G52" s="101">
        <v>0.38400000000000001</v>
      </c>
      <c r="H52" s="101" t="s">
        <v>66</v>
      </c>
      <c r="I52" s="101" t="s">
        <v>356</v>
      </c>
      <c r="J52" s="101">
        <v>270</v>
      </c>
      <c r="K52" s="101" t="s">
        <v>357</v>
      </c>
      <c r="L52"/>
      <c r="M52"/>
      <c r="N52"/>
      <c r="O52"/>
      <c r="P52"/>
      <c r="Q52"/>
      <c r="R52"/>
      <c r="S52"/>
    </row>
    <row r="53" spans="1:19">
      <c r="A53" s="101" t="s">
        <v>374</v>
      </c>
      <c r="B53" s="101"/>
      <c r="C53" s="101"/>
      <c r="D53" s="101">
        <v>26.02</v>
      </c>
      <c r="E53" s="101">
        <v>5.83</v>
      </c>
      <c r="F53" s="101">
        <v>0.54</v>
      </c>
      <c r="G53" s="101">
        <v>0.38400000000000001</v>
      </c>
      <c r="H53" s="101"/>
      <c r="I53" s="101"/>
      <c r="J53" s="101"/>
      <c r="K53" s="101"/>
      <c r="L53"/>
      <c r="M53"/>
      <c r="N53"/>
      <c r="O53"/>
      <c r="P53"/>
      <c r="Q53"/>
      <c r="R53"/>
      <c r="S53"/>
    </row>
    <row r="54" spans="1:19">
      <c r="A54" s="101" t="s">
        <v>375</v>
      </c>
      <c r="B54" s="101"/>
      <c r="C54" s="101"/>
      <c r="D54" s="101">
        <v>0</v>
      </c>
      <c r="E54" s="101" t="s">
        <v>376</v>
      </c>
      <c r="F54" s="101" t="s">
        <v>376</v>
      </c>
      <c r="G54" s="101" t="s">
        <v>376</v>
      </c>
      <c r="H54" s="101"/>
      <c r="I54" s="101"/>
      <c r="J54" s="101"/>
      <c r="K54" s="101"/>
      <c r="L54"/>
      <c r="M54"/>
      <c r="N54"/>
      <c r="O54"/>
      <c r="P54"/>
      <c r="Q54"/>
      <c r="R54"/>
      <c r="S54"/>
    </row>
    <row r="55" spans="1:19">
      <c r="A55" s="101" t="s">
        <v>377</v>
      </c>
      <c r="B55" s="101"/>
      <c r="C55" s="101"/>
      <c r="D55" s="101">
        <v>26.02</v>
      </c>
      <c r="E55" s="101">
        <v>5.83</v>
      </c>
      <c r="F55" s="101">
        <v>0.54</v>
      </c>
      <c r="G55" s="101">
        <v>0.38400000000000001</v>
      </c>
      <c r="H55" s="101"/>
      <c r="I55" s="101"/>
      <c r="J55" s="101"/>
      <c r="K55" s="101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92"/>
      <c r="B57" s="101" t="s">
        <v>119</v>
      </c>
      <c r="C57" s="101" t="s">
        <v>378</v>
      </c>
      <c r="D57" s="101" t="s">
        <v>379</v>
      </c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101" t="s">
        <v>35</v>
      </c>
      <c r="B58" s="101"/>
      <c r="C58" s="101"/>
      <c r="D58" s="101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2"/>
      <c r="B60" s="101" t="s">
        <v>119</v>
      </c>
      <c r="C60" s="101" t="s">
        <v>380</v>
      </c>
      <c r="D60" s="101" t="s">
        <v>381</v>
      </c>
      <c r="E60" s="101" t="s">
        <v>382</v>
      </c>
      <c r="F60" s="101" t="s">
        <v>383</v>
      </c>
      <c r="G60" s="101" t="s">
        <v>379</v>
      </c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101" t="s">
        <v>384</v>
      </c>
      <c r="B61" s="101" t="s">
        <v>385</v>
      </c>
      <c r="C61" s="101">
        <v>42448.09</v>
      </c>
      <c r="D61" s="101">
        <v>28698.44</v>
      </c>
      <c r="E61" s="101">
        <v>13749.65</v>
      </c>
      <c r="F61" s="101">
        <v>0.68</v>
      </c>
      <c r="G61" s="101">
        <v>3.12</v>
      </c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101" t="s">
        <v>386</v>
      </c>
      <c r="B62" s="101" t="s">
        <v>385</v>
      </c>
      <c r="C62" s="101">
        <v>18273.87</v>
      </c>
      <c r="D62" s="101">
        <v>12354.66</v>
      </c>
      <c r="E62" s="101">
        <v>5919.21</v>
      </c>
      <c r="F62" s="101">
        <v>0.68</v>
      </c>
      <c r="G62" s="101">
        <v>3.32</v>
      </c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92"/>
      <c r="B64" s="101" t="s">
        <v>119</v>
      </c>
      <c r="C64" s="101" t="s">
        <v>380</v>
      </c>
      <c r="D64" s="101" t="s">
        <v>379</v>
      </c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101" t="s">
        <v>387</v>
      </c>
      <c r="B65" s="101" t="s">
        <v>388</v>
      </c>
      <c r="C65" s="101">
        <v>62741.2</v>
      </c>
      <c r="D65" s="101">
        <v>0.78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 s="101" t="s">
        <v>389</v>
      </c>
      <c r="B66" s="101" t="s">
        <v>388</v>
      </c>
      <c r="C66" s="101">
        <v>37611.53</v>
      </c>
      <c r="D66" s="101">
        <v>0.78</v>
      </c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2"/>
      <c r="B68" s="101" t="s">
        <v>119</v>
      </c>
      <c r="C68" s="101" t="s">
        <v>390</v>
      </c>
      <c r="D68" s="101" t="s">
        <v>391</v>
      </c>
      <c r="E68" s="101" t="s">
        <v>392</v>
      </c>
      <c r="F68" s="101" t="s">
        <v>393</v>
      </c>
      <c r="G68" s="101" t="s">
        <v>394</v>
      </c>
      <c r="H68" s="101" t="s">
        <v>395</v>
      </c>
      <c r="I68"/>
      <c r="J68"/>
      <c r="K68"/>
      <c r="L68"/>
      <c r="M68"/>
      <c r="N68"/>
      <c r="O68"/>
      <c r="P68"/>
      <c r="Q68"/>
      <c r="R68"/>
      <c r="S68"/>
    </row>
    <row r="69" spans="1:19">
      <c r="A69" s="101" t="s">
        <v>396</v>
      </c>
      <c r="B69" s="101" t="s">
        <v>397</v>
      </c>
      <c r="C69" s="101">
        <v>1</v>
      </c>
      <c r="D69" s="101">
        <v>0</v>
      </c>
      <c r="E69" s="101">
        <v>0.83</v>
      </c>
      <c r="F69" s="101">
        <v>0</v>
      </c>
      <c r="G69" s="101">
        <v>1</v>
      </c>
      <c r="H69" s="101" t="s">
        <v>398</v>
      </c>
      <c r="I69"/>
      <c r="J69"/>
      <c r="K69"/>
      <c r="L69"/>
      <c r="M69"/>
      <c r="N69"/>
      <c r="O69"/>
      <c r="P69"/>
      <c r="Q69"/>
      <c r="R69"/>
      <c r="S69"/>
    </row>
    <row r="70" spans="1:19">
      <c r="A70" s="101" t="s">
        <v>399</v>
      </c>
      <c r="B70" s="101" t="s">
        <v>397</v>
      </c>
      <c r="C70" s="101">
        <v>1</v>
      </c>
      <c r="D70" s="101">
        <v>0</v>
      </c>
      <c r="E70" s="101">
        <v>0.72</v>
      </c>
      <c r="F70" s="101">
        <v>0</v>
      </c>
      <c r="G70" s="101">
        <v>1</v>
      </c>
      <c r="H70" s="101" t="s">
        <v>398</v>
      </c>
      <c r="I70"/>
      <c r="J70"/>
      <c r="K70"/>
      <c r="L70"/>
      <c r="M70"/>
      <c r="N70"/>
      <c r="O70"/>
      <c r="P70"/>
      <c r="Q70"/>
      <c r="R70"/>
      <c r="S70"/>
    </row>
    <row r="71" spans="1:19">
      <c r="A71" s="101" t="s">
        <v>400</v>
      </c>
      <c r="B71" s="101" t="s">
        <v>401</v>
      </c>
      <c r="C71" s="101">
        <v>0.55000000000000004</v>
      </c>
      <c r="D71" s="101">
        <v>622</v>
      </c>
      <c r="E71" s="101">
        <v>1.71</v>
      </c>
      <c r="F71" s="101">
        <v>1947.32</v>
      </c>
      <c r="G71" s="101">
        <v>1</v>
      </c>
      <c r="H71" s="101" t="s">
        <v>402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101" t="s">
        <v>403</v>
      </c>
      <c r="B72" s="101" t="s">
        <v>401</v>
      </c>
      <c r="C72" s="101">
        <v>0.54</v>
      </c>
      <c r="D72" s="101">
        <v>622</v>
      </c>
      <c r="E72" s="101">
        <v>0.74</v>
      </c>
      <c r="F72" s="101">
        <v>853.56</v>
      </c>
      <c r="G72" s="101">
        <v>1</v>
      </c>
      <c r="H72" s="101" t="s">
        <v>402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2"/>
      <c r="B74" s="101" t="s">
        <v>119</v>
      </c>
      <c r="C74" s="101" t="s">
        <v>404</v>
      </c>
      <c r="D74" s="101" t="s">
        <v>405</v>
      </c>
      <c r="E74" s="101" t="s">
        <v>406</v>
      </c>
      <c r="F74" s="101" t="s">
        <v>407</v>
      </c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101" t="s">
        <v>408</v>
      </c>
      <c r="B75" s="101" t="s">
        <v>409</v>
      </c>
      <c r="C75" s="101" t="s">
        <v>410</v>
      </c>
      <c r="D75" s="101">
        <v>0.1</v>
      </c>
      <c r="E75" s="101">
        <v>0</v>
      </c>
      <c r="F75" s="101">
        <v>1</v>
      </c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2"/>
      <c r="B77" s="101" t="s">
        <v>119</v>
      </c>
      <c r="C77" s="101" t="s">
        <v>411</v>
      </c>
      <c r="D77" s="101" t="s">
        <v>412</v>
      </c>
      <c r="E77" s="101" t="s">
        <v>413</v>
      </c>
      <c r="F77" s="101" t="s">
        <v>414</v>
      </c>
      <c r="G77" s="101" t="s">
        <v>415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101" t="s">
        <v>416</v>
      </c>
      <c r="B78" s="101" t="s">
        <v>417</v>
      </c>
      <c r="C78" s="101">
        <v>0.2</v>
      </c>
      <c r="D78" s="101">
        <v>845000</v>
      </c>
      <c r="E78" s="101">
        <v>0.8</v>
      </c>
      <c r="F78" s="101">
        <v>3.43</v>
      </c>
      <c r="G78" s="101">
        <v>0.57999999999999996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2"/>
      <c r="B80" s="101" t="s">
        <v>442</v>
      </c>
      <c r="C80" s="101" t="s">
        <v>443</v>
      </c>
      <c r="D80" s="101" t="s">
        <v>444</v>
      </c>
      <c r="E80" s="101" t="s">
        <v>445</v>
      </c>
      <c r="F80" s="101" t="s">
        <v>446</v>
      </c>
      <c r="G80" s="101" t="s">
        <v>447</v>
      </c>
      <c r="H80" s="101" t="s">
        <v>448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101" t="s">
        <v>418</v>
      </c>
      <c r="B81" s="101">
        <v>19511.098300000001</v>
      </c>
      <c r="C81" s="101">
        <v>23.8796</v>
      </c>
      <c r="D81" s="101">
        <v>86.459100000000007</v>
      </c>
      <c r="E81" s="101">
        <v>0</v>
      </c>
      <c r="F81" s="101">
        <v>2.9999999999999997E-4</v>
      </c>
      <c r="G81" s="101">
        <v>29484.851699999999</v>
      </c>
      <c r="H81" s="101">
        <v>7547.9260999999997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101" t="s">
        <v>419</v>
      </c>
      <c r="B82" s="101">
        <v>17374.073</v>
      </c>
      <c r="C82" s="101">
        <v>21.261900000000001</v>
      </c>
      <c r="D82" s="101">
        <v>76.958200000000005</v>
      </c>
      <c r="E82" s="101">
        <v>0</v>
      </c>
      <c r="F82" s="101">
        <v>2.0000000000000001E-4</v>
      </c>
      <c r="G82" s="101">
        <v>26244.774700000002</v>
      </c>
      <c r="H82" s="101">
        <v>6720.9247999999998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 s="101" t="s">
        <v>420</v>
      </c>
      <c r="B83" s="101">
        <v>18637.7997</v>
      </c>
      <c r="C83" s="101">
        <v>23.200500000000002</v>
      </c>
      <c r="D83" s="101">
        <v>88.048100000000005</v>
      </c>
      <c r="E83" s="101">
        <v>0</v>
      </c>
      <c r="F83" s="101">
        <v>2.9999999999999997E-4</v>
      </c>
      <c r="G83" s="101">
        <v>30028.915499999999</v>
      </c>
      <c r="H83" s="101">
        <v>7260.3280999999997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101" t="s">
        <v>421</v>
      </c>
      <c r="B84" s="101">
        <v>18920.728500000001</v>
      </c>
      <c r="C84" s="101">
        <v>23.7682</v>
      </c>
      <c r="D84" s="101">
        <v>92.403000000000006</v>
      </c>
      <c r="E84" s="101">
        <v>0</v>
      </c>
      <c r="F84" s="101">
        <v>2.9999999999999997E-4</v>
      </c>
      <c r="G84" s="101">
        <v>31515.2526</v>
      </c>
      <c r="H84" s="101">
        <v>7398.3204999999998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101" t="s">
        <v>277</v>
      </c>
      <c r="B85" s="101">
        <v>21249.404200000001</v>
      </c>
      <c r="C85" s="101">
        <v>26.824400000000001</v>
      </c>
      <c r="D85" s="101">
        <v>105.608</v>
      </c>
      <c r="E85" s="101">
        <v>0</v>
      </c>
      <c r="F85" s="101">
        <v>2.9999999999999997E-4</v>
      </c>
      <c r="G85" s="101">
        <v>36019.667000000001</v>
      </c>
      <c r="H85" s="101">
        <v>8325.7369999999992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101" t="s">
        <v>422</v>
      </c>
      <c r="B86" s="101">
        <v>22257.6607</v>
      </c>
      <c r="C86" s="101">
        <v>28.1983</v>
      </c>
      <c r="D86" s="101">
        <v>112.0364</v>
      </c>
      <c r="E86" s="101">
        <v>0</v>
      </c>
      <c r="F86" s="101">
        <v>2.9999999999999997E-4</v>
      </c>
      <c r="G86" s="101">
        <v>38212.698299999996</v>
      </c>
      <c r="H86" s="101">
        <v>8733.8276000000005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101" t="s">
        <v>423</v>
      </c>
      <c r="B87" s="101">
        <v>24021.815399999999</v>
      </c>
      <c r="C87" s="101">
        <v>30.487500000000001</v>
      </c>
      <c r="D87" s="101">
        <v>121.6748</v>
      </c>
      <c r="E87" s="101">
        <v>0</v>
      </c>
      <c r="F87" s="101">
        <v>2.9999999999999997E-4</v>
      </c>
      <c r="G87" s="101">
        <v>41500.359700000001</v>
      </c>
      <c r="H87" s="101">
        <v>9433.0545999999995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101" t="s">
        <v>424</v>
      </c>
      <c r="B88" s="101">
        <v>23577.954300000001</v>
      </c>
      <c r="C88" s="101">
        <v>29.9025</v>
      </c>
      <c r="D88" s="101">
        <v>119.1234</v>
      </c>
      <c r="E88" s="101">
        <v>0</v>
      </c>
      <c r="F88" s="101">
        <v>2.9999999999999997E-4</v>
      </c>
      <c r="G88" s="101">
        <v>40630.051299999999</v>
      </c>
      <c r="H88" s="101">
        <v>9255.9665000000005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101" t="s">
        <v>425</v>
      </c>
      <c r="B89" s="101">
        <v>21383.634900000001</v>
      </c>
      <c r="C89" s="101">
        <v>27.047899999999998</v>
      </c>
      <c r="D89" s="101">
        <v>107.0326</v>
      </c>
      <c r="E89" s="101">
        <v>0</v>
      </c>
      <c r="F89" s="101">
        <v>2.9999999999999997E-4</v>
      </c>
      <c r="G89" s="101">
        <v>36505.817799999997</v>
      </c>
      <c r="H89" s="101">
        <v>8385.3012999999992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101" t="s">
        <v>426</v>
      </c>
      <c r="B90" s="101">
        <v>20102.296200000001</v>
      </c>
      <c r="C90" s="101">
        <v>25.298400000000001</v>
      </c>
      <c r="D90" s="101">
        <v>98.816500000000005</v>
      </c>
      <c r="E90" s="101">
        <v>0</v>
      </c>
      <c r="F90" s="101">
        <v>2.9999999999999997E-4</v>
      </c>
      <c r="G90" s="101">
        <v>33702.911999999997</v>
      </c>
      <c r="H90" s="101">
        <v>7866.2523000000001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101" t="s">
        <v>427</v>
      </c>
      <c r="B91" s="101">
        <v>18335.031900000002</v>
      </c>
      <c r="C91" s="101">
        <v>22.8916</v>
      </c>
      <c r="D91" s="101">
        <v>87.569100000000006</v>
      </c>
      <c r="E91" s="101">
        <v>0</v>
      </c>
      <c r="F91" s="101">
        <v>2.9999999999999997E-4</v>
      </c>
      <c r="G91" s="101">
        <v>29865.885200000001</v>
      </c>
      <c r="H91" s="101">
        <v>7151.1403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101" t="s">
        <v>428</v>
      </c>
      <c r="B92" s="101">
        <v>19188.328699999998</v>
      </c>
      <c r="C92" s="101">
        <v>23.5198</v>
      </c>
      <c r="D92" s="101">
        <v>85.522900000000007</v>
      </c>
      <c r="E92" s="101">
        <v>0</v>
      </c>
      <c r="F92" s="101">
        <v>2.0000000000000001E-4</v>
      </c>
      <c r="G92" s="101">
        <v>29165.780299999999</v>
      </c>
      <c r="H92" s="101">
        <v>7427.6090000000004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101"/>
      <c r="B93" s="101"/>
      <c r="C93" s="101"/>
      <c r="D93" s="101"/>
      <c r="E93" s="101"/>
      <c r="F93" s="101"/>
      <c r="G93" s="101"/>
      <c r="H93" s="101"/>
      <c r="I93"/>
      <c r="J93"/>
      <c r="K93"/>
      <c r="L93"/>
      <c r="M93"/>
      <c r="N93"/>
      <c r="O93"/>
      <c r="P93"/>
      <c r="Q93"/>
      <c r="R93"/>
      <c r="S93"/>
    </row>
    <row r="94" spans="1:19">
      <c r="A94" s="101" t="s">
        <v>429</v>
      </c>
      <c r="B94" s="101">
        <v>244559.8259</v>
      </c>
      <c r="C94" s="101">
        <v>306.28059999999999</v>
      </c>
      <c r="D94" s="101">
        <v>1181.252</v>
      </c>
      <c r="E94" s="101">
        <v>0</v>
      </c>
      <c r="F94" s="101">
        <v>3.3999999999999998E-3</v>
      </c>
      <c r="G94" s="101">
        <v>402876.96600000001</v>
      </c>
      <c r="H94" s="101">
        <v>95506.388200000001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101" t="s">
        <v>430</v>
      </c>
      <c r="B95" s="101">
        <v>17374.073</v>
      </c>
      <c r="C95" s="101">
        <v>21.261900000000001</v>
      </c>
      <c r="D95" s="101">
        <v>76.958200000000005</v>
      </c>
      <c r="E95" s="101">
        <v>0</v>
      </c>
      <c r="F95" s="101">
        <v>2.0000000000000001E-4</v>
      </c>
      <c r="G95" s="101">
        <v>26244.774700000002</v>
      </c>
      <c r="H95" s="101">
        <v>6720.9247999999998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101" t="s">
        <v>431</v>
      </c>
      <c r="B96" s="101">
        <v>24021.815399999999</v>
      </c>
      <c r="C96" s="101">
        <v>30.487500000000001</v>
      </c>
      <c r="D96" s="101">
        <v>121.6748</v>
      </c>
      <c r="E96" s="101">
        <v>0</v>
      </c>
      <c r="F96" s="101">
        <v>2.9999999999999997E-4</v>
      </c>
      <c r="G96" s="101">
        <v>41500.359700000001</v>
      </c>
      <c r="H96" s="101">
        <v>9433.0545999999995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 s="92"/>
      <c r="B98" s="101" t="s">
        <v>449</v>
      </c>
      <c r="C98" s="101" t="s">
        <v>450</v>
      </c>
      <c r="D98" s="101" t="s">
        <v>451</v>
      </c>
      <c r="E98" s="101" t="s">
        <v>452</v>
      </c>
      <c r="F98" s="101" t="s">
        <v>453</v>
      </c>
      <c r="G98" s="101" t="s">
        <v>454</v>
      </c>
      <c r="H98" s="101" t="s">
        <v>455</v>
      </c>
      <c r="I98" s="101" t="s">
        <v>456</v>
      </c>
      <c r="J98" s="101" t="s">
        <v>457</v>
      </c>
      <c r="K98" s="101" t="s">
        <v>458</v>
      </c>
      <c r="L98" s="101" t="s">
        <v>459</v>
      </c>
      <c r="M98" s="101" t="s">
        <v>460</v>
      </c>
      <c r="N98" s="101" t="s">
        <v>461</v>
      </c>
      <c r="O98" s="101" t="s">
        <v>462</v>
      </c>
      <c r="P98" s="101" t="s">
        <v>463</v>
      </c>
      <c r="Q98" s="101" t="s">
        <v>464</v>
      </c>
      <c r="R98" s="101" t="s">
        <v>465</v>
      </c>
      <c r="S98" s="101" t="s">
        <v>466</v>
      </c>
    </row>
    <row r="99" spans="1:19">
      <c r="A99" s="101" t="s">
        <v>418</v>
      </c>
      <c r="B99" s="102">
        <v>65235300000</v>
      </c>
      <c r="C99" s="101">
        <v>40720.873</v>
      </c>
      <c r="D99" s="101" t="s">
        <v>484</v>
      </c>
      <c r="E99" s="101">
        <v>6682.067</v>
      </c>
      <c r="F99" s="101">
        <v>18077</v>
      </c>
      <c r="G99" s="101">
        <v>2800.8829999999998</v>
      </c>
      <c r="H99" s="101">
        <v>0</v>
      </c>
      <c r="I99" s="101">
        <v>10232.366</v>
      </c>
      <c r="J99" s="101">
        <v>0</v>
      </c>
      <c r="K99" s="101">
        <v>0</v>
      </c>
      <c r="L99" s="101">
        <v>0</v>
      </c>
      <c r="M99" s="101">
        <v>0</v>
      </c>
      <c r="N99" s="101">
        <v>0</v>
      </c>
      <c r="O99" s="101">
        <v>0</v>
      </c>
      <c r="P99" s="101">
        <v>0</v>
      </c>
      <c r="Q99" s="101">
        <v>2928.5569999999998</v>
      </c>
      <c r="R99" s="101">
        <v>0</v>
      </c>
      <c r="S99" s="101">
        <v>0</v>
      </c>
    </row>
    <row r="100" spans="1:19">
      <c r="A100" s="101" t="s">
        <v>419</v>
      </c>
      <c r="B100" s="102">
        <v>58066600000</v>
      </c>
      <c r="C100" s="101">
        <v>39997.745000000003</v>
      </c>
      <c r="D100" s="101" t="s">
        <v>485</v>
      </c>
      <c r="E100" s="101">
        <v>6682.067</v>
      </c>
      <c r="F100" s="101">
        <v>18077</v>
      </c>
      <c r="G100" s="101">
        <v>2800.8829999999998</v>
      </c>
      <c r="H100" s="101">
        <v>0</v>
      </c>
      <c r="I100" s="101">
        <v>10271.628000000001</v>
      </c>
      <c r="J100" s="101">
        <v>0</v>
      </c>
      <c r="K100" s="101">
        <v>0</v>
      </c>
      <c r="L100" s="101">
        <v>0</v>
      </c>
      <c r="M100" s="101">
        <v>0</v>
      </c>
      <c r="N100" s="101">
        <v>0</v>
      </c>
      <c r="O100" s="101">
        <v>0</v>
      </c>
      <c r="P100" s="101">
        <v>0</v>
      </c>
      <c r="Q100" s="101">
        <v>2166.1669999999999</v>
      </c>
      <c r="R100" s="101">
        <v>0</v>
      </c>
      <c r="S100" s="101">
        <v>0</v>
      </c>
    </row>
    <row r="101" spans="1:19">
      <c r="A101" s="101" t="s">
        <v>420</v>
      </c>
      <c r="B101" s="102">
        <v>66439000000</v>
      </c>
      <c r="C101" s="101">
        <v>42325.135999999999</v>
      </c>
      <c r="D101" s="101" t="s">
        <v>486</v>
      </c>
      <c r="E101" s="101">
        <v>6682.067</v>
      </c>
      <c r="F101" s="101">
        <v>18077</v>
      </c>
      <c r="G101" s="101">
        <v>2800.8829999999998</v>
      </c>
      <c r="H101" s="101">
        <v>0</v>
      </c>
      <c r="I101" s="101">
        <v>12597.075000000001</v>
      </c>
      <c r="J101" s="101">
        <v>0</v>
      </c>
      <c r="K101" s="101">
        <v>0</v>
      </c>
      <c r="L101" s="101">
        <v>0</v>
      </c>
      <c r="M101" s="101">
        <v>0</v>
      </c>
      <c r="N101" s="101">
        <v>0</v>
      </c>
      <c r="O101" s="101">
        <v>0</v>
      </c>
      <c r="P101" s="101">
        <v>0</v>
      </c>
      <c r="Q101" s="101">
        <v>2168.11</v>
      </c>
      <c r="R101" s="101">
        <v>0</v>
      </c>
      <c r="S101" s="101">
        <v>0</v>
      </c>
    </row>
    <row r="102" spans="1:19">
      <c r="A102" s="101" t="s">
        <v>421</v>
      </c>
      <c r="B102" s="102">
        <v>69727600000</v>
      </c>
      <c r="C102" s="101">
        <v>45867.654000000002</v>
      </c>
      <c r="D102" s="101" t="s">
        <v>487</v>
      </c>
      <c r="E102" s="101">
        <v>6682.067</v>
      </c>
      <c r="F102" s="101">
        <v>18077</v>
      </c>
      <c r="G102" s="101">
        <v>2800.8829999999998</v>
      </c>
      <c r="H102" s="101">
        <v>0</v>
      </c>
      <c r="I102" s="101">
        <v>16094.267</v>
      </c>
      <c r="J102" s="101">
        <v>0</v>
      </c>
      <c r="K102" s="101">
        <v>0</v>
      </c>
      <c r="L102" s="101">
        <v>0</v>
      </c>
      <c r="M102" s="101">
        <v>0</v>
      </c>
      <c r="N102" s="101">
        <v>0</v>
      </c>
      <c r="O102" s="101">
        <v>0</v>
      </c>
      <c r="P102" s="101">
        <v>0</v>
      </c>
      <c r="Q102" s="101">
        <v>2213.4369999999999</v>
      </c>
      <c r="R102" s="101">
        <v>0</v>
      </c>
      <c r="S102" s="101">
        <v>0</v>
      </c>
    </row>
    <row r="103" spans="1:19">
      <c r="A103" s="101" t="s">
        <v>277</v>
      </c>
      <c r="B103" s="102">
        <v>79693600000</v>
      </c>
      <c r="C103" s="101">
        <v>47962.228999999999</v>
      </c>
      <c r="D103" s="101" t="s">
        <v>488</v>
      </c>
      <c r="E103" s="101">
        <v>6682.067</v>
      </c>
      <c r="F103" s="101">
        <v>18077</v>
      </c>
      <c r="G103" s="101">
        <v>2800.8829999999998</v>
      </c>
      <c r="H103" s="101">
        <v>0</v>
      </c>
      <c r="I103" s="101">
        <v>17344.966</v>
      </c>
      <c r="J103" s="101">
        <v>0</v>
      </c>
      <c r="K103" s="101">
        <v>0</v>
      </c>
      <c r="L103" s="101">
        <v>0</v>
      </c>
      <c r="M103" s="101">
        <v>0</v>
      </c>
      <c r="N103" s="101">
        <v>0</v>
      </c>
      <c r="O103" s="101">
        <v>0</v>
      </c>
      <c r="P103" s="101">
        <v>0</v>
      </c>
      <c r="Q103" s="101">
        <v>3057.3130000000001</v>
      </c>
      <c r="R103" s="101">
        <v>0</v>
      </c>
      <c r="S103" s="101">
        <v>0</v>
      </c>
    </row>
    <row r="104" spans="1:19">
      <c r="A104" s="101" t="s">
        <v>422</v>
      </c>
      <c r="B104" s="102">
        <v>84545700000</v>
      </c>
      <c r="C104" s="101">
        <v>48650.629000000001</v>
      </c>
      <c r="D104" s="101" t="s">
        <v>489</v>
      </c>
      <c r="E104" s="101">
        <v>6682.067</v>
      </c>
      <c r="F104" s="101">
        <v>18077</v>
      </c>
      <c r="G104" s="101">
        <v>2800.8829999999998</v>
      </c>
      <c r="H104" s="101">
        <v>0</v>
      </c>
      <c r="I104" s="101">
        <v>16498.344000000001</v>
      </c>
      <c r="J104" s="101">
        <v>0</v>
      </c>
      <c r="K104" s="101">
        <v>0</v>
      </c>
      <c r="L104" s="101">
        <v>0</v>
      </c>
      <c r="M104" s="101">
        <v>0</v>
      </c>
      <c r="N104" s="101">
        <v>0</v>
      </c>
      <c r="O104" s="101">
        <v>0</v>
      </c>
      <c r="P104" s="101">
        <v>0</v>
      </c>
      <c r="Q104" s="101">
        <v>4592.3339999999998</v>
      </c>
      <c r="R104" s="101">
        <v>0</v>
      </c>
      <c r="S104" s="101">
        <v>0</v>
      </c>
    </row>
    <row r="105" spans="1:19">
      <c r="A105" s="101" t="s">
        <v>423</v>
      </c>
      <c r="B105" s="102">
        <v>91819600000</v>
      </c>
      <c r="C105" s="101">
        <v>50478.457999999999</v>
      </c>
      <c r="D105" s="101" t="s">
        <v>490</v>
      </c>
      <c r="E105" s="101">
        <v>6682.067</v>
      </c>
      <c r="F105" s="101">
        <v>18077</v>
      </c>
      <c r="G105" s="101">
        <v>2800.8829999999998</v>
      </c>
      <c r="H105" s="101">
        <v>0</v>
      </c>
      <c r="I105" s="101">
        <v>18326.172999999999</v>
      </c>
      <c r="J105" s="101">
        <v>0</v>
      </c>
      <c r="K105" s="101">
        <v>0</v>
      </c>
      <c r="L105" s="101">
        <v>0</v>
      </c>
      <c r="M105" s="101">
        <v>0</v>
      </c>
      <c r="N105" s="101">
        <v>0</v>
      </c>
      <c r="O105" s="101">
        <v>0</v>
      </c>
      <c r="P105" s="101">
        <v>0</v>
      </c>
      <c r="Q105" s="101">
        <v>4592.3339999999998</v>
      </c>
      <c r="R105" s="101">
        <v>0</v>
      </c>
      <c r="S105" s="101">
        <v>0</v>
      </c>
    </row>
    <row r="106" spans="1:19">
      <c r="A106" s="101" t="s">
        <v>424</v>
      </c>
      <c r="B106" s="102">
        <v>89894100000</v>
      </c>
      <c r="C106" s="101">
        <v>50601.722000000002</v>
      </c>
      <c r="D106" s="101" t="s">
        <v>491</v>
      </c>
      <c r="E106" s="101">
        <v>6682.067</v>
      </c>
      <c r="F106" s="101">
        <v>18077</v>
      </c>
      <c r="G106" s="101">
        <v>2800.8829999999998</v>
      </c>
      <c r="H106" s="101">
        <v>0</v>
      </c>
      <c r="I106" s="101">
        <v>18449.437000000002</v>
      </c>
      <c r="J106" s="101">
        <v>0</v>
      </c>
      <c r="K106" s="101">
        <v>0</v>
      </c>
      <c r="L106" s="101">
        <v>0</v>
      </c>
      <c r="M106" s="101">
        <v>0</v>
      </c>
      <c r="N106" s="101">
        <v>0</v>
      </c>
      <c r="O106" s="101">
        <v>0</v>
      </c>
      <c r="P106" s="101">
        <v>0</v>
      </c>
      <c r="Q106" s="101">
        <v>4592.3339999999998</v>
      </c>
      <c r="R106" s="101">
        <v>0</v>
      </c>
      <c r="S106" s="101">
        <v>0</v>
      </c>
    </row>
    <row r="107" spans="1:19">
      <c r="A107" s="101" t="s">
        <v>425</v>
      </c>
      <c r="B107" s="102">
        <v>80769200000</v>
      </c>
      <c r="C107" s="101">
        <v>50183.976000000002</v>
      </c>
      <c r="D107" s="101" t="s">
        <v>492</v>
      </c>
      <c r="E107" s="101">
        <v>6682.067</v>
      </c>
      <c r="F107" s="101">
        <v>18077</v>
      </c>
      <c r="G107" s="101">
        <v>2800.8829999999998</v>
      </c>
      <c r="H107" s="101">
        <v>0</v>
      </c>
      <c r="I107" s="101">
        <v>18031.690999999999</v>
      </c>
      <c r="J107" s="101">
        <v>0</v>
      </c>
      <c r="K107" s="101">
        <v>0</v>
      </c>
      <c r="L107" s="101">
        <v>0</v>
      </c>
      <c r="M107" s="101">
        <v>0</v>
      </c>
      <c r="N107" s="101">
        <v>0</v>
      </c>
      <c r="O107" s="101">
        <v>0</v>
      </c>
      <c r="P107" s="101">
        <v>0</v>
      </c>
      <c r="Q107" s="101">
        <v>4592.3339999999998</v>
      </c>
      <c r="R107" s="101">
        <v>0</v>
      </c>
      <c r="S107" s="101">
        <v>0</v>
      </c>
    </row>
    <row r="108" spans="1:19">
      <c r="A108" s="101" t="s">
        <v>426</v>
      </c>
      <c r="B108" s="102">
        <v>74567800000</v>
      </c>
      <c r="C108" s="101">
        <v>46148.841999999997</v>
      </c>
      <c r="D108" s="101" t="s">
        <v>493</v>
      </c>
      <c r="E108" s="101">
        <v>6682.067</v>
      </c>
      <c r="F108" s="101">
        <v>18077</v>
      </c>
      <c r="G108" s="101">
        <v>2800.8829999999998</v>
      </c>
      <c r="H108" s="101">
        <v>0</v>
      </c>
      <c r="I108" s="101">
        <v>13996.557000000001</v>
      </c>
      <c r="J108" s="101">
        <v>0</v>
      </c>
      <c r="K108" s="101">
        <v>0</v>
      </c>
      <c r="L108" s="101">
        <v>0</v>
      </c>
      <c r="M108" s="101">
        <v>0</v>
      </c>
      <c r="N108" s="101">
        <v>0</v>
      </c>
      <c r="O108" s="101">
        <v>0</v>
      </c>
      <c r="P108" s="101">
        <v>0</v>
      </c>
      <c r="Q108" s="101">
        <v>4592.3339999999998</v>
      </c>
      <c r="R108" s="101">
        <v>0</v>
      </c>
      <c r="S108" s="101">
        <v>0</v>
      </c>
    </row>
    <row r="109" spans="1:19">
      <c r="A109" s="101" t="s">
        <v>427</v>
      </c>
      <c r="B109" s="102">
        <v>66078300000</v>
      </c>
      <c r="C109" s="101">
        <v>43587.161</v>
      </c>
      <c r="D109" s="101" t="s">
        <v>494</v>
      </c>
      <c r="E109" s="101">
        <v>6682.067</v>
      </c>
      <c r="F109" s="101">
        <v>18077</v>
      </c>
      <c r="G109" s="101">
        <v>2800.8829999999998</v>
      </c>
      <c r="H109" s="101">
        <v>0</v>
      </c>
      <c r="I109" s="101">
        <v>13063.64</v>
      </c>
      <c r="J109" s="101">
        <v>0</v>
      </c>
      <c r="K109" s="101">
        <v>0</v>
      </c>
      <c r="L109" s="101">
        <v>0</v>
      </c>
      <c r="M109" s="101">
        <v>0</v>
      </c>
      <c r="N109" s="101">
        <v>0</v>
      </c>
      <c r="O109" s="101">
        <v>0</v>
      </c>
      <c r="P109" s="101">
        <v>0</v>
      </c>
      <c r="Q109" s="101">
        <v>2963.5709999999999</v>
      </c>
      <c r="R109" s="101">
        <v>0</v>
      </c>
      <c r="S109" s="101">
        <v>0</v>
      </c>
    </row>
    <row r="110" spans="1:19">
      <c r="A110" s="101" t="s">
        <v>428</v>
      </c>
      <c r="B110" s="102">
        <v>64529300000</v>
      </c>
      <c r="C110" s="101">
        <v>42381.139000000003</v>
      </c>
      <c r="D110" s="101" t="s">
        <v>495</v>
      </c>
      <c r="E110" s="101">
        <v>6682.067</v>
      </c>
      <c r="F110" s="101">
        <v>18077</v>
      </c>
      <c r="G110" s="101">
        <v>2800.8829999999998</v>
      </c>
      <c r="H110" s="101">
        <v>0</v>
      </c>
      <c r="I110" s="101">
        <v>10228.853999999999</v>
      </c>
      <c r="J110" s="101">
        <v>0</v>
      </c>
      <c r="K110" s="101">
        <v>0</v>
      </c>
      <c r="L110" s="101">
        <v>0</v>
      </c>
      <c r="M110" s="101">
        <v>0</v>
      </c>
      <c r="N110" s="101">
        <v>0</v>
      </c>
      <c r="O110" s="101">
        <v>0</v>
      </c>
      <c r="P110" s="101">
        <v>0</v>
      </c>
      <c r="Q110" s="101">
        <v>4592.3339999999998</v>
      </c>
      <c r="R110" s="101">
        <v>0</v>
      </c>
      <c r="S110" s="101">
        <v>0</v>
      </c>
    </row>
    <row r="111" spans="1:19">
      <c r="A111" s="101"/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</row>
    <row r="112" spans="1:19">
      <c r="A112" s="101" t="s">
        <v>429</v>
      </c>
      <c r="B112" s="102">
        <v>891366000000</v>
      </c>
      <c r="C112" s="101"/>
      <c r="D112" s="101"/>
      <c r="E112" s="101"/>
      <c r="F112" s="101"/>
      <c r="G112" s="101"/>
      <c r="H112" s="101"/>
      <c r="I112" s="101"/>
      <c r="J112" s="101"/>
      <c r="K112" s="101"/>
      <c r="L112" s="101">
        <v>0</v>
      </c>
      <c r="M112" s="101">
        <v>0</v>
      </c>
      <c r="N112" s="101">
        <v>0</v>
      </c>
      <c r="O112" s="101">
        <v>0</v>
      </c>
      <c r="P112" s="101">
        <v>0</v>
      </c>
      <c r="Q112" s="101"/>
      <c r="R112" s="101">
        <v>0</v>
      </c>
      <c r="S112" s="101">
        <v>0</v>
      </c>
    </row>
    <row r="113" spans="1:19">
      <c r="A113" s="101" t="s">
        <v>430</v>
      </c>
      <c r="B113" s="102">
        <v>58066600000</v>
      </c>
      <c r="C113" s="101">
        <v>39997.745000000003</v>
      </c>
      <c r="D113" s="101"/>
      <c r="E113" s="101">
        <v>6682.067</v>
      </c>
      <c r="F113" s="101">
        <v>18077</v>
      </c>
      <c r="G113" s="101">
        <v>2800.8829999999998</v>
      </c>
      <c r="H113" s="101">
        <v>0</v>
      </c>
      <c r="I113" s="101">
        <v>10228.853999999999</v>
      </c>
      <c r="J113" s="101">
        <v>0</v>
      </c>
      <c r="K113" s="101">
        <v>0</v>
      </c>
      <c r="L113" s="101">
        <v>0</v>
      </c>
      <c r="M113" s="101">
        <v>0</v>
      </c>
      <c r="N113" s="101">
        <v>0</v>
      </c>
      <c r="O113" s="101">
        <v>0</v>
      </c>
      <c r="P113" s="101">
        <v>0</v>
      </c>
      <c r="Q113" s="101">
        <v>2166.1669999999999</v>
      </c>
      <c r="R113" s="101">
        <v>0</v>
      </c>
      <c r="S113" s="101">
        <v>0</v>
      </c>
    </row>
    <row r="114" spans="1:19">
      <c r="A114" s="101" t="s">
        <v>431</v>
      </c>
      <c r="B114" s="102">
        <v>91819600000</v>
      </c>
      <c r="C114" s="101">
        <v>50601.722000000002</v>
      </c>
      <c r="D114" s="101"/>
      <c r="E114" s="101">
        <v>6682.067</v>
      </c>
      <c r="F114" s="101">
        <v>18077</v>
      </c>
      <c r="G114" s="101">
        <v>2800.8829999999998</v>
      </c>
      <c r="H114" s="101">
        <v>0</v>
      </c>
      <c r="I114" s="101">
        <v>18449.437000000002</v>
      </c>
      <c r="J114" s="101">
        <v>0</v>
      </c>
      <c r="K114" s="101">
        <v>0</v>
      </c>
      <c r="L114" s="101">
        <v>0</v>
      </c>
      <c r="M114" s="101">
        <v>0</v>
      </c>
      <c r="N114" s="101">
        <v>0</v>
      </c>
      <c r="O114" s="101">
        <v>0</v>
      </c>
      <c r="P114" s="101">
        <v>0</v>
      </c>
      <c r="Q114" s="101">
        <v>4592.3339999999998</v>
      </c>
      <c r="R114" s="101">
        <v>0</v>
      </c>
      <c r="S114" s="101">
        <v>0</v>
      </c>
    </row>
    <row r="115" spans="1:1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92"/>
      <c r="B116" s="101" t="s">
        <v>479</v>
      </c>
      <c r="C116" s="101" t="s">
        <v>480</v>
      </c>
      <c r="D116" s="101" t="s">
        <v>219</v>
      </c>
      <c r="E116" s="101" t="s">
        <v>220</v>
      </c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101" t="s">
        <v>481</v>
      </c>
      <c r="B117" s="101">
        <v>26451.77</v>
      </c>
      <c r="C117" s="101">
        <v>5869.17</v>
      </c>
      <c r="D117" s="101">
        <v>0</v>
      </c>
      <c r="E117" s="101">
        <v>32320.94</v>
      </c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101" t="s">
        <v>482</v>
      </c>
      <c r="B118" s="101">
        <v>113.85</v>
      </c>
      <c r="C118" s="101">
        <v>25.26</v>
      </c>
      <c r="D118" s="101">
        <v>0</v>
      </c>
      <c r="E118" s="101">
        <v>139.11000000000001</v>
      </c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101" t="s">
        <v>483</v>
      </c>
      <c r="B119" s="101">
        <v>113.85</v>
      </c>
      <c r="C119" s="101">
        <v>25.26</v>
      </c>
      <c r="D119" s="101">
        <v>0</v>
      </c>
      <c r="E119" s="101">
        <v>139.11000000000001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5"/>
      <c r="B120" s="95"/>
      <c r="C120" s="95"/>
      <c r="D120" s="95"/>
      <c r="E120" s="95"/>
    </row>
    <row r="121" spans="1:19">
      <c r="A121" s="95"/>
      <c r="B121" s="95"/>
      <c r="C121" s="95"/>
      <c r="D121" s="95"/>
      <c r="E121" s="95"/>
    </row>
    <row r="122" spans="1:19">
      <c r="A122" s="95"/>
      <c r="B122" s="95"/>
      <c r="C122" s="95"/>
      <c r="D122" s="95"/>
      <c r="E122" s="95"/>
    </row>
    <row r="123" spans="1:19">
      <c r="A123" s="95"/>
      <c r="B123" s="96"/>
      <c r="C123" s="95"/>
      <c r="D123" s="96"/>
      <c r="E123" s="95"/>
      <c r="F123" s="96"/>
      <c r="G123" s="95"/>
    </row>
    <row r="124" spans="1:19">
      <c r="A124" s="95"/>
      <c r="B124" s="96"/>
      <c r="C124" s="95"/>
      <c r="D124" s="96"/>
      <c r="E124" s="95"/>
      <c r="F124" s="96"/>
      <c r="G124" s="95"/>
    </row>
    <row r="125" spans="1:19">
      <c r="A125" s="95"/>
      <c r="B125" s="96"/>
      <c r="C125" s="95"/>
      <c r="D125" s="95"/>
      <c r="E125" s="95"/>
      <c r="F125" s="96"/>
      <c r="G125" s="95"/>
    </row>
    <row r="126" spans="1:19">
      <c r="A126" s="95"/>
      <c r="B126" s="96"/>
      <c r="C126" s="95"/>
      <c r="D126" s="95"/>
      <c r="E126" s="95"/>
      <c r="F126" s="96"/>
      <c r="G126" s="95"/>
    </row>
    <row r="127" spans="1:19">
      <c r="A127" s="95"/>
      <c r="B127" s="96"/>
      <c r="C127" s="95"/>
      <c r="D127" s="95"/>
      <c r="E127" s="95"/>
      <c r="F127" s="96"/>
      <c r="G127" s="95"/>
    </row>
    <row r="128" spans="1:19">
      <c r="A128" s="95"/>
      <c r="B128" s="96"/>
      <c r="C128" s="95"/>
      <c r="D128" s="95"/>
      <c r="E128" s="95"/>
      <c r="F128" s="96"/>
      <c r="G128" s="95"/>
    </row>
    <row r="129" spans="1:7">
      <c r="A129" s="95"/>
      <c r="B129" s="96"/>
      <c r="C129" s="95"/>
      <c r="D129" s="96"/>
      <c r="E129" s="95"/>
      <c r="F129" s="96"/>
      <c r="G129" s="95"/>
    </row>
    <row r="130" spans="1:7">
      <c r="A130" s="95"/>
      <c r="B130" s="96"/>
      <c r="C130" s="95"/>
      <c r="D130" s="96"/>
      <c r="E130" s="95"/>
      <c r="F130" s="96"/>
      <c r="G130" s="95"/>
    </row>
    <row r="131" spans="1:7">
      <c r="A131" s="95"/>
      <c r="B131" s="96"/>
      <c r="C131" s="95"/>
      <c r="D131" s="96"/>
      <c r="E131" s="95"/>
      <c r="F131" s="96"/>
      <c r="G131" s="95"/>
    </row>
    <row r="132" spans="1:7">
      <c r="A132" s="95"/>
      <c r="B132" s="95"/>
      <c r="C132" s="95"/>
      <c r="D132" s="95"/>
      <c r="E132" s="95"/>
      <c r="F132" s="95"/>
      <c r="G132" s="95"/>
    </row>
    <row r="133" spans="1:7">
      <c r="A133" s="95"/>
      <c r="B133" s="96"/>
      <c r="C133" s="95"/>
      <c r="D133" s="96"/>
      <c r="E133" s="95"/>
      <c r="F133" s="96"/>
      <c r="G133" s="95"/>
    </row>
    <row r="134" spans="1:7">
      <c r="A134" s="95"/>
      <c r="B134" s="96"/>
      <c r="C134" s="95"/>
      <c r="D134" s="95"/>
      <c r="E134" s="95"/>
      <c r="F134" s="96"/>
      <c r="G134" s="95"/>
    </row>
    <row r="135" spans="1:7">
      <c r="A135" s="95"/>
      <c r="B135" s="96"/>
      <c r="C135" s="95"/>
      <c r="D135" s="96"/>
      <c r="E135" s="95"/>
      <c r="F135" s="96"/>
      <c r="G135" s="9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0"/>
  <dimension ref="A1:S135"/>
  <sheetViews>
    <sheetView workbookViewId="0"/>
  </sheetViews>
  <sheetFormatPr defaultRowHeight="10.5"/>
  <cols>
    <col min="1" max="1" width="38.5" style="90" customWidth="1"/>
    <col min="2" max="2" width="25.5" style="90" customWidth="1"/>
    <col min="3" max="3" width="33.6640625" style="90" customWidth="1"/>
    <col min="4" max="4" width="38.6640625" style="90" customWidth="1"/>
    <col min="5" max="5" width="45.6640625" style="90" customWidth="1"/>
    <col min="6" max="6" width="50" style="90" customWidth="1"/>
    <col min="7" max="7" width="43.6640625" style="90" customWidth="1"/>
    <col min="8" max="9" width="38.33203125" style="90" customWidth="1"/>
    <col min="10" max="10" width="46.1640625" style="90" customWidth="1"/>
    <col min="11" max="11" width="36.5" style="90" customWidth="1"/>
    <col min="12" max="12" width="45" style="90" customWidth="1"/>
    <col min="13" max="13" width="50.1640625" style="90" customWidth="1"/>
    <col min="14" max="15" width="44.83203125" style="90" customWidth="1"/>
    <col min="16" max="16" width="45.33203125" style="90" customWidth="1"/>
    <col min="17" max="17" width="45.1640625" style="90" customWidth="1"/>
    <col min="18" max="18" width="42.6640625" style="90" customWidth="1"/>
    <col min="19" max="19" width="48.1640625" style="90" customWidth="1"/>
    <col min="20" max="23" width="9.33203125" style="90" customWidth="1"/>
    <col min="24" max="16384" width="9.33203125" style="90"/>
  </cols>
  <sheetData>
    <row r="1" spans="1:19">
      <c r="A1" s="92"/>
      <c r="B1" s="101" t="s">
        <v>317</v>
      </c>
      <c r="C1" s="101" t="s">
        <v>318</v>
      </c>
      <c r="D1" s="101" t="s">
        <v>319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1" t="s">
        <v>320</v>
      </c>
      <c r="B2" s="101">
        <v>1570.75</v>
      </c>
      <c r="C2" s="101">
        <v>6760.48</v>
      </c>
      <c r="D2" s="101">
        <v>6760.48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1" t="s">
        <v>321</v>
      </c>
      <c r="B3" s="101">
        <v>1570.75</v>
      </c>
      <c r="C3" s="101">
        <v>6760.48</v>
      </c>
      <c r="D3" s="101">
        <v>6760.48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1" t="s">
        <v>322</v>
      </c>
      <c r="B4" s="101">
        <v>3576.63</v>
      </c>
      <c r="C4" s="101">
        <v>15393.76</v>
      </c>
      <c r="D4" s="101">
        <v>15393.76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1" t="s">
        <v>323</v>
      </c>
      <c r="B5" s="101">
        <v>3576.63</v>
      </c>
      <c r="C5" s="101">
        <v>15393.76</v>
      </c>
      <c r="D5" s="101">
        <v>15393.76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2"/>
      <c r="B7" s="101" t="s">
        <v>324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1" t="s">
        <v>325</v>
      </c>
      <c r="B8" s="101">
        <v>232.34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1" t="s">
        <v>326</v>
      </c>
      <c r="B9" s="101">
        <v>232.34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1" t="s">
        <v>327</v>
      </c>
      <c r="B10" s="101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2"/>
      <c r="B12" s="101" t="s">
        <v>328</v>
      </c>
      <c r="C12" s="101" t="s">
        <v>329</v>
      </c>
      <c r="D12" s="101" t="s">
        <v>330</v>
      </c>
      <c r="E12" s="101" t="s">
        <v>331</v>
      </c>
      <c r="F12" s="101" t="s">
        <v>332</v>
      </c>
      <c r="G12" s="101" t="s">
        <v>333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1" t="s">
        <v>72</v>
      </c>
      <c r="B13" s="101">
        <v>0</v>
      </c>
      <c r="C13" s="101">
        <v>61.47</v>
      </c>
      <c r="D13" s="101">
        <v>0</v>
      </c>
      <c r="E13" s="101">
        <v>0</v>
      </c>
      <c r="F13" s="101">
        <v>0</v>
      </c>
      <c r="G13" s="101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1" t="s">
        <v>73</v>
      </c>
      <c r="B14" s="101">
        <v>158.02000000000001</v>
      </c>
      <c r="C14" s="101">
        <v>0</v>
      </c>
      <c r="D14" s="101">
        <v>0</v>
      </c>
      <c r="E14" s="101">
        <v>0</v>
      </c>
      <c r="F14" s="101">
        <v>0</v>
      </c>
      <c r="G14" s="101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1" t="s">
        <v>81</v>
      </c>
      <c r="B15" s="101">
        <v>172.68</v>
      </c>
      <c r="C15" s="101">
        <v>0</v>
      </c>
      <c r="D15" s="101">
        <v>0</v>
      </c>
      <c r="E15" s="101">
        <v>0</v>
      </c>
      <c r="F15" s="101">
        <v>0</v>
      </c>
      <c r="G15" s="101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1" t="s">
        <v>82</v>
      </c>
      <c r="B16" s="101">
        <v>17.91</v>
      </c>
      <c r="C16" s="101">
        <v>0</v>
      </c>
      <c r="D16" s="101">
        <v>0</v>
      </c>
      <c r="E16" s="101">
        <v>0</v>
      </c>
      <c r="F16" s="101">
        <v>0</v>
      </c>
      <c r="G16" s="101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1" t="s">
        <v>83</v>
      </c>
      <c r="B17" s="101">
        <v>409.36</v>
      </c>
      <c r="C17" s="101">
        <v>563.91</v>
      </c>
      <c r="D17" s="101">
        <v>0</v>
      </c>
      <c r="E17" s="101">
        <v>0</v>
      </c>
      <c r="F17" s="101">
        <v>0</v>
      </c>
      <c r="G17" s="101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1" t="s">
        <v>84</v>
      </c>
      <c r="B18" s="101">
        <v>0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1" t="s">
        <v>85</v>
      </c>
      <c r="B19" s="101">
        <v>75.540000000000006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1" t="s">
        <v>86</v>
      </c>
      <c r="B20" s="101">
        <v>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1" t="s">
        <v>87</v>
      </c>
      <c r="B21" s="101">
        <v>0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1" t="s">
        <v>88</v>
      </c>
      <c r="B22" s="101">
        <v>0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1" t="s">
        <v>67</v>
      </c>
      <c r="B23" s="101">
        <v>0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1" t="s">
        <v>89</v>
      </c>
      <c r="B24" s="101">
        <v>0</v>
      </c>
      <c r="C24" s="101">
        <v>46.59</v>
      </c>
      <c r="D24" s="101">
        <v>0</v>
      </c>
      <c r="E24" s="101">
        <v>0</v>
      </c>
      <c r="F24" s="101">
        <v>0</v>
      </c>
      <c r="G24" s="101">
        <v>414.19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1" t="s">
        <v>90</v>
      </c>
      <c r="B25" s="101">
        <v>65.27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1" t="s">
        <v>91</v>
      </c>
      <c r="B26" s="101">
        <v>0</v>
      </c>
      <c r="C26" s="101">
        <v>0</v>
      </c>
      <c r="D26" s="101">
        <v>0</v>
      </c>
      <c r="E26" s="101">
        <v>0</v>
      </c>
      <c r="F26" s="101">
        <v>0</v>
      </c>
      <c r="G26" s="101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1"/>
      <c r="B27" s="101"/>
      <c r="C27" s="101"/>
      <c r="D27" s="101"/>
      <c r="E27" s="101"/>
      <c r="F27" s="101"/>
      <c r="G27" s="101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1" t="s">
        <v>92</v>
      </c>
      <c r="B28" s="101">
        <v>898.78</v>
      </c>
      <c r="C28" s="101">
        <v>671.97</v>
      </c>
      <c r="D28" s="101">
        <v>0</v>
      </c>
      <c r="E28" s="101">
        <v>0</v>
      </c>
      <c r="F28" s="101">
        <v>0</v>
      </c>
      <c r="G28" s="101">
        <v>414.19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2"/>
      <c r="B30" s="101" t="s">
        <v>324</v>
      </c>
      <c r="C30" s="101" t="s">
        <v>3</v>
      </c>
      <c r="D30" s="101" t="s">
        <v>334</v>
      </c>
      <c r="E30" s="101" t="s">
        <v>335</v>
      </c>
      <c r="F30" s="101" t="s">
        <v>336</v>
      </c>
      <c r="G30" s="101" t="s">
        <v>337</v>
      </c>
      <c r="H30" s="101" t="s">
        <v>338</v>
      </c>
      <c r="I30" s="101" t="s">
        <v>339</v>
      </c>
      <c r="J30" s="101" t="s">
        <v>340</v>
      </c>
      <c r="K30"/>
      <c r="L30"/>
      <c r="M30"/>
      <c r="N30"/>
      <c r="O30"/>
      <c r="P30"/>
      <c r="Q30"/>
      <c r="R30"/>
      <c r="S30"/>
    </row>
    <row r="31" spans="1:19">
      <c r="A31" s="101" t="s">
        <v>341</v>
      </c>
      <c r="B31" s="101">
        <v>116.17</v>
      </c>
      <c r="C31" s="101" t="s">
        <v>4</v>
      </c>
      <c r="D31" s="101">
        <v>354.18</v>
      </c>
      <c r="E31" s="101">
        <v>1</v>
      </c>
      <c r="F31" s="101">
        <v>92.94</v>
      </c>
      <c r="G31" s="101">
        <v>26.02</v>
      </c>
      <c r="H31" s="101">
        <v>39.81</v>
      </c>
      <c r="I31" s="101">
        <v>1.39</v>
      </c>
      <c r="J31" s="101">
        <v>129.11949999999999</v>
      </c>
      <c r="K31"/>
      <c r="L31"/>
      <c r="M31"/>
      <c r="N31"/>
      <c r="O31"/>
      <c r="P31"/>
      <c r="Q31"/>
      <c r="R31"/>
      <c r="S31"/>
    </row>
    <row r="32" spans="1:19">
      <c r="A32" s="101" t="s">
        <v>342</v>
      </c>
      <c r="B32" s="101">
        <v>116.17</v>
      </c>
      <c r="C32" s="101" t="s">
        <v>4</v>
      </c>
      <c r="D32" s="101">
        <v>354.18</v>
      </c>
      <c r="E32" s="101">
        <v>1</v>
      </c>
      <c r="F32" s="101">
        <v>92.94</v>
      </c>
      <c r="G32" s="101">
        <v>0</v>
      </c>
      <c r="H32" s="101">
        <v>24.1</v>
      </c>
      <c r="I32" s="101">
        <v>18.59</v>
      </c>
      <c r="J32" s="101">
        <v>1597.9138</v>
      </c>
      <c r="K32"/>
      <c r="L32"/>
      <c r="M32"/>
      <c r="N32"/>
      <c r="O32"/>
      <c r="P32"/>
      <c r="Q32"/>
      <c r="R32"/>
      <c r="S32"/>
    </row>
    <row r="33" spans="1:19">
      <c r="A33" s="101" t="s">
        <v>220</v>
      </c>
      <c r="B33" s="101">
        <v>232.34</v>
      </c>
      <c r="C33" s="101"/>
      <c r="D33" s="101">
        <v>708.37</v>
      </c>
      <c r="E33" s="101"/>
      <c r="F33" s="101">
        <v>185.89</v>
      </c>
      <c r="G33" s="101">
        <v>26.02</v>
      </c>
      <c r="H33" s="101">
        <v>31.954999999999998</v>
      </c>
      <c r="I33" s="101">
        <v>2.59</v>
      </c>
      <c r="J33" s="101">
        <v>863.51660000000004</v>
      </c>
      <c r="K33"/>
      <c r="L33"/>
      <c r="M33"/>
      <c r="N33"/>
      <c r="O33"/>
      <c r="P33"/>
      <c r="Q33"/>
      <c r="R33"/>
      <c r="S33"/>
    </row>
    <row r="34" spans="1:19">
      <c r="A34" s="101" t="s">
        <v>343</v>
      </c>
      <c r="B34" s="101">
        <v>232.34</v>
      </c>
      <c r="C34" s="101"/>
      <c r="D34" s="101">
        <v>708.37</v>
      </c>
      <c r="E34" s="101"/>
      <c r="F34" s="101">
        <v>185.89</v>
      </c>
      <c r="G34" s="101">
        <v>26.02</v>
      </c>
      <c r="H34" s="101">
        <v>31.954999999999998</v>
      </c>
      <c r="I34" s="101">
        <v>2.59</v>
      </c>
      <c r="J34" s="101">
        <v>863.51660000000004</v>
      </c>
      <c r="K34"/>
      <c r="L34"/>
      <c r="M34"/>
      <c r="N34"/>
      <c r="O34"/>
      <c r="P34"/>
      <c r="Q34"/>
      <c r="R34"/>
      <c r="S34"/>
    </row>
    <row r="35" spans="1:19">
      <c r="A35" s="101" t="s">
        <v>344</v>
      </c>
      <c r="B35" s="101">
        <v>0</v>
      </c>
      <c r="C35" s="101"/>
      <c r="D35" s="101">
        <v>0</v>
      </c>
      <c r="E35" s="101"/>
      <c r="F35" s="101">
        <v>0</v>
      </c>
      <c r="G35" s="101">
        <v>0</v>
      </c>
      <c r="H35" s="101"/>
      <c r="I35" s="101"/>
      <c r="J35" s="101"/>
      <c r="K35"/>
      <c r="L35"/>
      <c r="M35"/>
      <c r="N35"/>
      <c r="O35"/>
      <c r="P35"/>
      <c r="Q35"/>
      <c r="R35"/>
      <c r="S35"/>
    </row>
    <row r="36" spans="1:19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1:19">
      <c r="A37" s="92"/>
      <c r="B37" s="101" t="s">
        <v>51</v>
      </c>
      <c r="C37" s="101" t="s">
        <v>345</v>
      </c>
      <c r="D37" s="101" t="s">
        <v>346</v>
      </c>
      <c r="E37" s="101" t="s">
        <v>347</v>
      </c>
      <c r="F37" s="101" t="s">
        <v>348</v>
      </c>
      <c r="G37" s="101" t="s">
        <v>349</v>
      </c>
      <c r="H37" s="101" t="s">
        <v>350</v>
      </c>
      <c r="I37" s="101" t="s">
        <v>351</v>
      </c>
      <c r="J37"/>
      <c r="K37"/>
      <c r="L37"/>
      <c r="M37"/>
      <c r="N37"/>
      <c r="O37"/>
      <c r="P37"/>
      <c r="Q37"/>
      <c r="R37"/>
      <c r="S37"/>
    </row>
    <row r="38" spans="1:19">
      <c r="A38" s="101" t="s">
        <v>352</v>
      </c>
      <c r="B38" s="101" t="s">
        <v>436</v>
      </c>
      <c r="C38" s="101">
        <v>0.08</v>
      </c>
      <c r="D38" s="101">
        <v>1.306</v>
      </c>
      <c r="E38" s="101">
        <v>1.623</v>
      </c>
      <c r="F38" s="101">
        <v>23.24</v>
      </c>
      <c r="G38" s="101">
        <v>90</v>
      </c>
      <c r="H38" s="101">
        <v>90</v>
      </c>
      <c r="I38" s="101" t="s">
        <v>353</v>
      </c>
      <c r="J38"/>
      <c r="K38"/>
      <c r="L38"/>
      <c r="M38"/>
      <c r="N38"/>
      <c r="O38"/>
      <c r="P38"/>
      <c r="Q38"/>
      <c r="R38"/>
      <c r="S38"/>
    </row>
    <row r="39" spans="1:19">
      <c r="A39" s="101" t="s">
        <v>354</v>
      </c>
      <c r="B39" s="101" t="s">
        <v>436</v>
      </c>
      <c r="C39" s="101">
        <v>0.08</v>
      </c>
      <c r="D39" s="101">
        <v>1.306</v>
      </c>
      <c r="E39" s="101">
        <v>1.623</v>
      </c>
      <c r="F39" s="101">
        <v>46.47</v>
      </c>
      <c r="G39" s="101">
        <v>180</v>
      </c>
      <c r="H39" s="101">
        <v>90</v>
      </c>
      <c r="I39" s="101" t="s">
        <v>355</v>
      </c>
      <c r="J39"/>
      <c r="K39"/>
      <c r="L39"/>
      <c r="M39"/>
      <c r="N39"/>
      <c r="O39"/>
      <c r="P39"/>
      <c r="Q39"/>
      <c r="R39"/>
      <c r="S39"/>
    </row>
    <row r="40" spans="1:19">
      <c r="A40" s="101" t="s">
        <v>356</v>
      </c>
      <c r="B40" s="101" t="s">
        <v>436</v>
      </c>
      <c r="C40" s="101">
        <v>0.08</v>
      </c>
      <c r="D40" s="101">
        <v>1.306</v>
      </c>
      <c r="E40" s="101">
        <v>1.623</v>
      </c>
      <c r="F40" s="101">
        <v>23.24</v>
      </c>
      <c r="G40" s="101">
        <v>270</v>
      </c>
      <c r="H40" s="101">
        <v>90</v>
      </c>
      <c r="I40" s="101" t="s">
        <v>357</v>
      </c>
      <c r="J40"/>
      <c r="K40"/>
      <c r="L40"/>
      <c r="M40"/>
      <c r="N40"/>
      <c r="O40"/>
      <c r="P40"/>
      <c r="Q40"/>
      <c r="R40"/>
      <c r="S40"/>
    </row>
    <row r="41" spans="1:19">
      <c r="A41" s="101" t="s">
        <v>358</v>
      </c>
      <c r="B41" s="101" t="s">
        <v>359</v>
      </c>
      <c r="C41" s="101">
        <v>0.3</v>
      </c>
      <c r="D41" s="101">
        <v>3.12</v>
      </c>
      <c r="E41" s="101">
        <v>12.904</v>
      </c>
      <c r="F41" s="101">
        <v>116.17</v>
      </c>
      <c r="G41" s="101">
        <v>0</v>
      </c>
      <c r="H41" s="101">
        <v>180</v>
      </c>
      <c r="I41" s="101"/>
      <c r="J41"/>
      <c r="K41"/>
      <c r="L41"/>
      <c r="M41"/>
      <c r="N41"/>
      <c r="O41"/>
      <c r="P41"/>
      <c r="Q41"/>
      <c r="R41"/>
      <c r="S41"/>
    </row>
    <row r="42" spans="1:19">
      <c r="A42" s="101" t="s">
        <v>437</v>
      </c>
      <c r="B42" s="101" t="s">
        <v>438</v>
      </c>
      <c r="C42" s="101">
        <v>0.3</v>
      </c>
      <c r="D42" s="101">
        <v>0.56899999999999995</v>
      </c>
      <c r="E42" s="101">
        <v>0.63700000000000001</v>
      </c>
      <c r="F42" s="101">
        <v>116.17</v>
      </c>
      <c r="G42" s="101">
        <v>180</v>
      </c>
      <c r="H42" s="101">
        <v>0</v>
      </c>
      <c r="I42" s="101"/>
      <c r="J42"/>
      <c r="K42"/>
      <c r="L42"/>
      <c r="M42"/>
      <c r="N42"/>
      <c r="O42"/>
      <c r="P42"/>
      <c r="Q42"/>
      <c r="R42"/>
      <c r="S42"/>
    </row>
    <row r="43" spans="1:19">
      <c r="A43" s="101" t="s">
        <v>360</v>
      </c>
      <c r="B43" s="101" t="s">
        <v>436</v>
      </c>
      <c r="C43" s="101">
        <v>0.08</v>
      </c>
      <c r="D43" s="101">
        <v>1.306</v>
      </c>
      <c r="E43" s="101">
        <v>1.623</v>
      </c>
      <c r="F43" s="101">
        <v>23.24</v>
      </c>
      <c r="G43" s="101">
        <v>90</v>
      </c>
      <c r="H43" s="101">
        <v>90</v>
      </c>
      <c r="I43" s="101" t="s">
        <v>353</v>
      </c>
      <c r="J43"/>
      <c r="K43"/>
      <c r="L43"/>
      <c r="M43"/>
      <c r="N43"/>
      <c r="O43"/>
      <c r="P43"/>
      <c r="Q43"/>
      <c r="R43"/>
      <c r="S43"/>
    </row>
    <row r="44" spans="1:19">
      <c r="A44" s="101" t="s">
        <v>361</v>
      </c>
      <c r="B44" s="101" t="s">
        <v>436</v>
      </c>
      <c r="C44" s="101">
        <v>0.08</v>
      </c>
      <c r="D44" s="101">
        <v>1.306</v>
      </c>
      <c r="E44" s="101">
        <v>1.623</v>
      </c>
      <c r="F44" s="101">
        <v>46.47</v>
      </c>
      <c r="G44" s="101">
        <v>0</v>
      </c>
      <c r="H44" s="101">
        <v>90</v>
      </c>
      <c r="I44" s="101" t="s">
        <v>362</v>
      </c>
      <c r="J44"/>
      <c r="K44"/>
      <c r="L44"/>
      <c r="M44"/>
      <c r="N44"/>
      <c r="O44"/>
      <c r="P44"/>
      <c r="Q44"/>
      <c r="R44"/>
      <c r="S44"/>
    </row>
    <row r="45" spans="1:19">
      <c r="A45" s="101" t="s">
        <v>363</v>
      </c>
      <c r="B45" s="101" t="s">
        <v>436</v>
      </c>
      <c r="C45" s="101">
        <v>0.08</v>
      </c>
      <c r="D45" s="101">
        <v>1.306</v>
      </c>
      <c r="E45" s="101">
        <v>1.623</v>
      </c>
      <c r="F45" s="101">
        <v>23.24</v>
      </c>
      <c r="G45" s="101">
        <v>270</v>
      </c>
      <c r="H45" s="101">
        <v>90</v>
      </c>
      <c r="I45" s="101" t="s">
        <v>357</v>
      </c>
      <c r="J45"/>
      <c r="K45"/>
      <c r="L45"/>
      <c r="M45"/>
      <c r="N45"/>
      <c r="O45"/>
      <c r="P45"/>
      <c r="Q45"/>
      <c r="R45"/>
      <c r="S45"/>
    </row>
    <row r="46" spans="1:19">
      <c r="A46" s="101" t="s">
        <v>364</v>
      </c>
      <c r="B46" s="101" t="s">
        <v>359</v>
      </c>
      <c r="C46" s="101">
        <v>0.3</v>
      </c>
      <c r="D46" s="101">
        <v>3.12</v>
      </c>
      <c r="E46" s="101">
        <v>12.904</v>
      </c>
      <c r="F46" s="101">
        <v>116.17</v>
      </c>
      <c r="G46" s="101">
        <v>0</v>
      </c>
      <c r="H46" s="101">
        <v>180</v>
      </c>
      <c r="I46" s="101"/>
      <c r="J46"/>
      <c r="K46"/>
      <c r="L46"/>
      <c r="M46"/>
      <c r="N46"/>
      <c r="O46"/>
      <c r="P46"/>
      <c r="Q46"/>
      <c r="R46"/>
      <c r="S46"/>
    </row>
    <row r="47" spans="1:19">
      <c r="A47" s="101" t="s">
        <v>439</v>
      </c>
      <c r="B47" s="101" t="s">
        <v>438</v>
      </c>
      <c r="C47" s="101">
        <v>0.3</v>
      </c>
      <c r="D47" s="101">
        <v>0.56899999999999995</v>
      </c>
      <c r="E47" s="101">
        <v>0.63700000000000001</v>
      </c>
      <c r="F47" s="101">
        <v>116.17</v>
      </c>
      <c r="G47" s="101">
        <v>180</v>
      </c>
      <c r="H47" s="101">
        <v>0</v>
      </c>
      <c r="I47" s="101"/>
      <c r="J47"/>
      <c r="K47"/>
      <c r="L47"/>
      <c r="M47"/>
      <c r="N47"/>
      <c r="O47"/>
      <c r="P47"/>
      <c r="Q47"/>
      <c r="R47"/>
      <c r="S47"/>
    </row>
    <row r="48" spans="1:19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19">
      <c r="A49" s="92"/>
      <c r="B49" s="101" t="s">
        <v>51</v>
      </c>
      <c r="C49" s="101" t="s">
        <v>365</v>
      </c>
      <c r="D49" s="101" t="s">
        <v>366</v>
      </c>
      <c r="E49" s="101" t="s">
        <v>367</v>
      </c>
      <c r="F49" s="101" t="s">
        <v>45</v>
      </c>
      <c r="G49" s="101" t="s">
        <v>368</v>
      </c>
      <c r="H49" s="101" t="s">
        <v>369</v>
      </c>
      <c r="I49" s="101" t="s">
        <v>370</v>
      </c>
      <c r="J49" s="101" t="s">
        <v>349</v>
      </c>
      <c r="K49" s="101" t="s">
        <v>351</v>
      </c>
      <c r="L49"/>
      <c r="M49"/>
      <c r="N49"/>
      <c r="O49"/>
      <c r="P49"/>
      <c r="Q49"/>
      <c r="R49"/>
      <c r="S49"/>
    </row>
    <row r="50" spans="1:19">
      <c r="A50" s="101" t="s">
        <v>371</v>
      </c>
      <c r="B50" s="101" t="s">
        <v>648</v>
      </c>
      <c r="C50" s="101">
        <v>6.51</v>
      </c>
      <c r="D50" s="101">
        <v>6.51</v>
      </c>
      <c r="E50" s="101">
        <v>5.835</v>
      </c>
      <c r="F50" s="101">
        <v>0.54</v>
      </c>
      <c r="G50" s="101">
        <v>0.38400000000000001</v>
      </c>
      <c r="H50" s="101" t="s">
        <v>66</v>
      </c>
      <c r="I50" s="101" t="s">
        <v>352</v>
      </c>
      <c r="J50" s="101">
        <v>90</v>
      </c>
      <c r="K50" s="101" t="s">
        <v>353</v>
      </c>
      <c r="L50"/>
      <c r="M50"/>
      <c r="N50"/>
      <c r="O50"/>
      <c r="P50"/>
      <c r="Q50"/>
      <c r="R50"/>
      <c r="S50"/>
    </row>
    <row r="51" spans="1:19">
      <c r="A51" s="101" t="s">
        <v>372</v>
      </c>
      <c r="B51" s="101" t="s">
        <v>648</v>
      </c>
      <c r="C51" s="101">
        <v>13.01</v>
      </c>
      <c r="D51" s="101">
        <v>13.01</v>
      </c>
      <c r="E51" s="101">
        <v>5.835</v>
      </c>
      <c r="F51" s="101">
        <v>0.54</v>
      </c>
      <c r="G51" s="101">
        <v>0.38400000000000001</v>
      </c>
      <c r="H51" s="101" t="s">
        <v>66</v>
      </c>
      <c r="I51" s="101" t="s">
        <v>354</v>
      </c>
      <c r="J51" s="101">
        <v>180</v>
      </c>
      <c r="K51" s="101" t="s">
        <v>355</v>
      </c>
      <c r="L51"/>
      <c r="M51"/>
      <c r="N51"/>
      <c r="O51"/>
      <c r="P51"/>
      <c r="Q51"/>
      <c r="R51"/>
      <c r="S51"/>
    </row>
    <row r="52" spans="1:19">
      <c r="A52" s="101" t="s">
        <v>373</v>
      </c>
      <c r="B52" s="101" t="s">
        <v>648</v>
      </c>
      <c r="C52" s="101">
        <v>6.51</v>
      </c>
      <c r="D52" s="101">
        <v>6.51</v>
      </c>
      <c r="E52" s="101">
        <v>5.835</v>
      </c>
      <c r="F52" s="101">
        <v>0.54</v>
      </c>
      <c r="G52" s="101">
        <v>0.38400000000000001</v>
      </c>
      <c r="H52" s="101" t="s">
        <v>66</v>
      </c>
      <c r="I52" s="101" t="s">
        <v>356</v>
      </c>
      <c r="J52" s="101">
        <v>270</v>
      </c>
      <c r="K52" s="101" t="s">
        <v>357</v>
      </c>
      <c r="L52"/>
      <c r="M52"/>
      <c r="N52"/>
      <c r="O52"/>
      <c r="P52"/>
      <c r="Q52"/>
      <c r="R52"/>
      <c r="S52"/>
    </row>
    <row r="53" spans="1:19">
      <c r="A53" s="101" t="s">
        <v>374</v>
      </c>
      <c r="B53" s="101"/>
      <c r="C53" s="101"/>
      <c r="D53" s="101">
        <v>26.02</v>
      </c>
      <c r="E53" s="101">
        <v>5.83</v>
      </c>
      <c r="F53" s="101">
        <v>0.54</v>
      </c>
      <c r="G53" s="101">
        <v>0.38400000000000001</v>
      </c>
      <c r="H53" s="101"/>
      <c r="I53" s="101"/>
      <c r="J53" s="101"/>
      <c r="K53" s="101"/>
      <c r="L53"/>
      <c r="M53"/>
      <c r="N53"/>
      <c r="O53"/>
      <c r="P53"/>
      <c r="Q53"/>
      <c r="R53"/>
      <c r="S53"/>
    </row>
    <row r="54" spans="1:19">
      <c r="A54" s="101" t="s">
        <v>375</v>
      </c>
      <c r="B54" s="101"/>
      <c r="C54" s="101"/>
      <c r="D54" s="101">
        <v>0</v>
      </c>
      <c r="E54" s="101" t="s">
        <v>376</v>
      </c>
      <c r="F54" s="101" t="s">
        <v>376</v>
      </c>
      <c r="G54" s="101" t="s">
        <v>376</v>
      </c>
      <c r="H54" s="101"/>
      <c r="I54" s="101"/>
      <c r="J54" s="101"/>
      <c r="K54" s="101"/>
      <c r="L54"/>
      <c r="M54"/>
      <c r="N54"/>
      <c r="O54"/>
      <c r="P54"/>
      <c r="Q54"/>
      <c r="R54"/>
      <c r="S54"/>
    </row>
    <row r="55" spans="1:19">
      <c r="A55" s="101" t="s">
        <v>377</v>
      </c>
      <c r="B55" s="101"/>
      <c r="C55" s="101"/>
      <c r="D55" s="101">
        <v>26.02</v>
      </c>
      <c r="E55" s="101">
        <v>5.83</v>
      </c>
      <c r="F55" s="101">
        <v>0.54</v>
      </c>
      <c r="G55" s="101">
        <v>0.38400000000000001</v>
      </c>
      <c r="H55" s="101"/>
      <c r="I55" s="101"/>
      <c r="J55" s="101"/>
      <c r="K55" s="101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92"/>
      <c r="B57" s="101" t="s">
        <v>119</v>
      </c>
      <c r="C57" s="101" t="s">
        <v>378</v>
      </c>
      <c r="D57" s="101" t="s">
        <v>379</v>
      </c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101" t="s">
        <v>35</v>
      </c>
      <c r="B58" s="101"/>
      <c r="C58" s="101"/>
      <c r="D58" s="101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2"/>
      <c r="B60" s="101" t="s">
        <v>119</v>
      </c>
      <c r="C60" s="101" t="s">
        <v>380</v>
      </c>
      <c r="D60" s="101" t="s">
        <v>381</v>
      </c>
      <c r="E60" s="101" t="s">
        <v>382</v>
      </c>
      <c r="F60" s="101" t="s">
        <v>383</v>
      </c>
      <c r="G60" s="101" t="s">
        <v>379</v>
      </c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101" t="s">
        <v>384</v>
      </c>
      <c r="B61" s="101" t="s">
        <v>385</v>
      </c>
      <c r="C61" s="101">
        <v>44827.21</v>
      </c>
      <c r="D61" s="101">
        <v>30306.92</v>
      </c>
      <c r="E61" s="101">
        <v>14520.29</v>
      </c>
      <c r="F61" s="101">
        <v>0.68</v>
      </c>
      <c r="G61" s="101">
        <v>3.1</v>
      </c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101" t="s">
        <v>386</v>
      </c>
      <c r="B62" s="101" t="s">
        <v>385</v>
      </c>
      <c r="C62" s="101">
        <v>19156.099999999999</v>
      </c>
      <c r="D62" s="101">
        <v>12951.12</v>
      </c>
      <c r="E62" s="101">
        <v>6204.98</v>
      </c>
      <c r="F62" s="101">
        <v>0.68</v>
      </c>
      <c r="G62" s="101">
        <v>3.31</v>
      </c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92"/>
      <c r="B64" s="101" t="s">
        <v>119</v>
      </c>
      <c r="C64" s="101" t="s">
        <v>380</v>
      </c>
      <c r="D64" s="101" t="s">
        <v>379</v>
      </c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101" t="s">
        <v>387</v>
      </c>
      <c r="B65" s="101" t="s">
        <v>388</v>
      </c>
      <c r="C65" s="101">
        <v>57458.32</v>
      </c>
      <c r="D65" s="101">
        <v>0.78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 s="101" t="s">
        <v>389</v>
      </c>
      <c r="B66" s="101" t="s">
        <v>388</v>
      </c>
      <c r="C66" s="101">
        <v>33264.660000000003</v>
      </c>
      <c r="D66" s="101">
        <v>0.78</v>
      </c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2"/>
      <c r="B68" s="101" t="s">
        <v>119</v>
      </c>
      <c r="C68" s="101" t="s">
        <v>390</v>
      </c>
      <c r="D68" s="101" t="s">
        <v>391</v>
      </c>
      <c r="E68" s="101" t="s">
        <v>392</v>
      </c>
      <c r="F68" s="101" t="s">
        <v>393</v>
      </c>
      <c r="G68" s="101" t="s">
        <v>394</v>
      </c>
      <c r="H68" s="101" t="s">
        <v>395</v>
      </c>
      <c r="I68"/>
      <c r="J68"/>
      <c r="K68"/>
      <c r="L68"/>
      <c r="M68"/>
      <c r="N68"/>
      <c r="O68"/>
      <c r="P68"/>
      <c r="Q68"/>
      <c r="R68"/>
      <c r="S68"/>
    </row>
    <row r="69" spans="1:19">
      <c r="A69" s="101" t="s">
        <v>396</v>
      </c>
      <c r="B69" s="101" t="s">
        <v>397</v>
      </c>
      <c r="C69" s="101">
        <v>1</v>
      </c>
      <c r="D69" s="101">
        <v>0</v>
      </c>
      <c r="E69" s="101">
        <v>0.83</v>
      </c>
      <c r="F69" s="101">
        <v>0</v>
      </c>
      <c r="G69" s="101">
        <v>1</v>
      </c>
      <c r="H69" s="101" t="s">
        <v>398</v>
      </c>
      <c r="I69"/>
      <c r="J69"/>
      <c r="K69"/>
      <c r="L69"/>
      <c r="M69"/>
      <c r="N69"/>
      <c r="O69"/>
      <c r="P69"/>
      <c r="Q69"/>
      <c r="R69"/>
      <c r="S69"/>
    </row>
    <row r="70" spans="1:19">
      <c r="A70" s="101" t="s">
        <v>399</v>
      </c>
      <c r="B70" s="101" t="s">
        <v>397</v>
      </c>
      <c r="C70" s="101">
        <v>1</v>
      </c>
      <c r="D70" s="101">
        <v>0</v>
      </c>
      <c r="E70" s="101">
        <v>0.72</v>
      </c>
      <c r="F70" s="101">
        <v>0</v>
      </c>
      <c r="G70" s="101">
        <v>1</v>
      </c>
      <c r="H70" s="101" t="s">
        <v>398</v>
      </c>
      <c r="I70"/>
      <c r="J70"/>
      <c r="K70"/>
      <c r="L70"/>
      <c r="M70"/>
      <c r="N70"/>
      <c r="O70"/>
      <c r="P70"/>
      <c r="Q70"/>
      <c r="R70"/>
      <c r="S70"/>
    </row>
    <row r="71" spans="1:19">
      <c r="A71" s="101" t="s">
        <v>400</v>
      </c>
      <c r="B71" s="101" t="s">
        <v>401</v>
      </c>
      <c r="C71" s="101">
        <v>0.56999999999999995</v>
      </c>
      <c r="D71" s="101">
        <v>622</v>
      </c>
      <c r="E71" s="101">
        <v>1.81</v>
      </c>
      <c r="F71" s="101">
        <v>1974.21</v>
      </c>
      <c r="G71" s="101">
        <v>1</v>
      </c>
      <c r="H71" s="101" t="s">
        <v>402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101" t="s">
        <v>403</v>
      </c>
      <c r="B72" s="101" t="s">
        <v>401</v>
      </c>
      <c r="C72" s="101">
        <v>0.54</v>
      </c>
      <c r="D72" s="101">
        <v>622</v>
      </c>
      <c r="E72" s="101">
        <v>0.77</v>
      </c>
      <c r="F72" s="101">
        <v>894.77</v>
      </c>
      <c r="G72" s="101">
        <v>1</v>
      </c>
      <c r="H72" s="101" t="s">
        <v>402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2"/>
      <c r="B74" s="101" t="s">
        <v>119</v>
      </c>
      <c r="C74" s="101" t="s">
        <v>404</v>
      </c>
      <c r="D74" s="101" t="s">
        <v>405</v>
      </c>
      <c r="E74" s="101" t="s">
        <v>406</v>
      </c>
      <c r="F74" s="101" t="s">
        <v>407</v>
      </c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101" t="s">
        <v>408</v>
      </c>
      <c r="B75" s="101" t="s">
        <v>409</v>
      </c>
      <c r="C75" s="101" t="s">
        <v>410</v>
      </c>
      <c r="D75" s="101">
        <v>0.1</v>
      </c>
      <c r="E75" s="101">
        <v>0</v>
      </c>
      <c r="F75" s="101">
        <v>1</v>
      </c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2"/>
      <c r="B77" s="101" t="s">
        <v>119</v>
      </c>
      <c r="C77" s="101" t="s">
        <v>411</v>
      </c>
      <c r="D77" s="101" t="s">
        <v>412</v>
      </c>
      <c r="E77" s="101" t="s">
        <v>413</v>
      </c>
      <c r="F77" s="101" t="s">
        <v>414</v>
      </c>
      <c r="G77" s="101" t="s">
        <v>415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101" t="s">
        <v>416</v>
      </c>
      <c r="B78" s="101" t="s">
        <v>417</v>
      </c>
      <c r="C78" s="101">
        <v>0.2</v>
      </c>
      <c r="D78" s="101">
        <v>845000</v>
      </c>
      <c r="E78" s="101">
        <v>0.8</v>
      </c>
      <c r="F78" s="101">
        <v>3.43</v>
      </c>
      <c r="G78" s="101">
        <v>0.57999999999999996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2"/>
      <c r="B80" s="101" t="s">
        <v>442</v>
      </c>
      <c r="C80" s="101" t="s">
        <v>443</v>
      </c>
      <c r="D80" s="101" t="s">
        <v>444</v>
      </c>
      <c r="E80" s="101" t="s">
        <v>445</v>
      </c>
      <c r="F80" s="101" t="s">
        <v>446</v>
      </c>
      <c r="G80" s="101" t="s">
        <v>447</v>
      </c>
      <c r="H80" s="101" t="s">
        <v>448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101" t="s">
        <v>418</v>
      </c>
      <c r="B81" s="101">
        <v>16026.844300000001</v>
      </c>
      <c r="C81" s="101">
        <v>24.2713</v>
      </c>
      <c r="D81" s="101">
        <v>70.405199999999994</v>
      </c>
      <c r="E81" s="101">
        <v>0</v>
      </c>
      <c r="F81" s="101">
        <v>2.0000000000000001E-4</v>
      </c>
      <c r="G81" s="101">
        <v>519943.1262</v>
      </c>
      <c r="H81" s="101">
        <v>6530.1854999999996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101" t="s">
        <v>419</v>
      </c>
      <c r="B82" s="101">
        <v>14516.1872</v>
      </c>
      <c r="C82" s="101">
        <v>21.986000000000001</v>
      </c>
      <c r="D82" s="101">
        <v>63.786799999999999</v>
      </c>
      <c r="E82" s="101">
        <v>0</v>
      </c>
      <c r="F82" s="101">
        <v>2.0000000000000001E-4</v>
      </c>
      <c r="G82" s="101">
        <v>471065.9313</v>
      </c>
      <c r="H82" s="101">
        <v>5914.9125000000004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 s="101" t="s">
        <v>420</v>
      </c>
      <c r="B83" s="101">
        <v>16259.332200000001</v>
      </c>
      <c r="C83" s="101">
        <v>25.1738</v>
      </c>
      <c r="D83" s="101">
        <v>75.407899999999998</v>
      </c>
      <c r="E83" s="101">
        <v>0</v>
      </c>
      <c r="F83" s="101">
        <v>2.0000000000000001E-4</v>
      </c>
      <c r="G83" s="101">
        <v>556922.02780000004</v>
      </c>
      <c r="H83" s="101">
        <v>6680.5667000000003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101" t="s">
        <v>421</v>
      </c>
      <c r="B84" s="101">
        <v>16482.644499999999</v>
      </c>
      <c r="C84" s="101">
        <v>25.759699999999999</v>
      </c>
      <c r="D84" s="101">
        <v>78.180899999999994</v>
      </c>
      <c r="E84" s="101">
        <v>0</v>
      </c>
      <c r="F84" s="101">
        <v>2.0000000000000001E-4</v>
      </c>
      <c r="G84" s="101">
        <v>577416.64439999999</v>
      </c>
      <c r="H84" s="101">
        <v>6796.6066000000001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101" t="s">
        <v>277</v>
      </c>
      <c r="B85" s="101">
        <v>18168.782200000001</v>
      </c>
      <c r="C85" s="101">
        <v>28.608899999999998</v>
      </c>
      <c r="D85" s="101">
        <v>87.726799999999997</v>
      </c>
      <c r="E85" s="101">
        <v>0</v>
      </c>
      <c r="F85" s="101">
        <v>2.0000000000000001E-4</v>
      </c>
      <c r="G85" s="101">
        <v>647931.51619999995</v>
      </c>
      <c r="H85" s="101">
        <v>7513.5252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101" t="s">
        <v>422</v>
      </c>
      <c r="B86" s="101">
        <v>19852.042700000002</v>
      </c>
      <c r="C86" s="101">
        <v>31.5502</v>
      </c>
      <c r="D86" s="101">
        <v>97.958500000000001</v>
      </c>
      <c r="E86" s="101">
        <v>0</v>
      </c>
      <c r="F86" s="101">
        <v>2.9999999999999997E-4</v>
      </c>
      <c r="G86" s="101">
        <v>723517.06019999995</v>
      </c>
      <c r="H86" s="101">
        <v>8239.0346000000009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101" t="s">
        <v>423</v>
      </c>
      <c r="B87" s="101">
        <v>21487.543799999999</v>
      </c>
      <c r="C87" s="101">
        <v>34.259500000000003</v>
      </c>
      <c r="D87" s="101">
        <v>106.8248</v>
      </c>
      <c r="E87" s="101">
        <v>0</v>
      </c>
      <c r="F87" s="101">
        <v>2.9999999999999997E-4</v>
      </c>
      <c r="G87" s="101">
        <v>789009.33959999995</v>
      </c>
      <c r="H87" s="101">
        <v>8928.9310999999998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101" t="s">
        <v>424</v>
      </c>
      <c r="B88" s="101">
        <v>21057.3645</v>
      </c>
      <c r="C88" s="101">
        <v>33.527200000000001</v>
      </c>
      <c r="D88" s="101">
        <v>104.3505</v>
      </c>
      <c r="E88" s="101">
        <v>0</v>
      </c>
      <c r="F88" s="101">
        <v>2.9999999999999997E-4</v>
      </c>
      <c r="G88" s="101">
        <v>770731.24109999998</v>
      </c>
      <c r="H88" s="101">
        <v>8745.4815999999992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101" t="s">
        <v>425</v>
      </c>
      <c r="B89" s="101">
        <v>19238.743999999999</v>
      </c>
      <c r="C89" s="101">
        <v>30.5032</v>
      </c>
      <c r="D89" s="101">
        <v>94.409000000000006</v>
      </c>
      <c r="E89" s="101">
        <v>0</v>
      </c>
      <c r="F89" s="101">
        <v>2.9999999999999997E-4</v>
      </c>
      <c r="G89" s="101">
        <v>697296.63199999998</v>
      </c>
      <c r="H89" s="101">
        <v>7977.1882999999998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101" t="s">
        <v>426</v>
      </c>
      <c r="B90" s="101">
        <v>17302.699199999999</v>
      </c>
      <c r="C90" s="101">
        <v>27.117999999999999</v>
      </c>
      <c r="D90" s="101">
        <v>82.625200000000007</v>
      </c>
      <c r="E90" s="101">
        <v>0</v>
      </c>
      <c r="F90" s="101">
        <v>2.0000000000000001E-4</v>
      </c>
      <c r="G90" s="101">
        <v>610244.76919999998</v>
      </c>
      <c r="H90" s="101">
        <v>7142.5074000000004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101" t="s">
        <v>427</v>
      </c>
      <c r="B91" s="101">
        <v>15533.2909</v>
      </c>
      <c r="C91" s="101">
        <v>24.028099999999998</v>
      </c>
      <c r="D91" s="101">
        <v>71.884600000000006</v>
      </c>
      <c r="E91" s="101">
        <v>0</v>
      </c>
      <c r="F91" s="101">
        <v>2.0000000000000001E-4</v>
      </c>
      <c r="G91" s="101">
        <v>530900.10179999995</v>
      </c>
      <c r="H91" s="101">
        <v>6380.0735999999997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101" t="s">
        <v>428</v>
      </c>
      <c r="B92" s="101">
        <v>16323.4319</v>
      </c>
      <c r="C92" s="101">
        <v>24.561199999999999</v>
      </c>
      <c r="D92" s="101">
        <v>70.555800000000005</v>
      </c>
      <c r="E92" s="101">
        <v>0</v>
      </c>
      <c r="F92" s="101">
        <v>2.0000000000000001E-4</v>
      </c>
      <c r="G92" s="101">
        <v>521044.74570000003</v>
      </c>
      <c r="H92" s="101">
        <v>6634.9224000000004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101"/>
      <c r="B93" s="101"/>
      <c r="C93" s="101"/>
      <c r="D93" s="101"/>
      <c r="E93" s="101"/>
      <c r="F93" s="101"/>
      <c r="G93" s="101"/>
      <c r="H93" s="101"/>
      <c r="I93"/>
      <c r="J93"/>
      <c r="K93"/>
      <c r="L93"/>
      <c r="M93"/>
      <c r="N93"/>
      <c r="O93"/>
      <c r="P93"/>
      <c r="Q93"/>
      <c r="R93"/>
      <c r="S93"/>
    </row>
    <row r="94" spans="1:19">
      <c r="A94" s="101" t="s">
        <v>429</v>
      </c>
      <c r="B94" s="101">
        <v>212248.9074</v>
      </c>
      <c r="C94" s="101">
        <v>331.34719999999999</v>
      </c>
      <c r="D94" s="101">
        <v>1004.116</v>
      </c>
      <c r="E94" s="101">
        <v>0</v>
      </c>
      <c r="F94" s="101">
        <v>2.8E-3</v>
      </c>
      <c r="G94" s="102">
        <v>7416020</v>
      </c>
      <c r="H94" s="101">
        <v>87483.935599999997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101" t="s">
        <v>430</v>
      </c>
      <c r="B95" s="101">
        <v>14516.1872</v>
      </c>
      <c r="C95" s="101">
        <v>21.986000000000001</v>
      </c>
      <c r="D95" s="101">
        <v>63.786799999999999</v>
      </c>
      <c r="E95" s="101">
        <v>0</v>
      </c>
      <c r="F95" s="101">
        <v>2.0000000000000001E-4</v>
      </c>
      <c r="G95" s="101">
        <v>471065.9313</v>
      </c>
      <c r="H95" s="101">
        <v>5914.9125000000004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101" t="s">
        <v>431</v>
      </c>
      <c r="B96" s="101">
        <v>21487.543799999999</v>
      </c>
      <c r="C96" s="101">
        <v>34.259500000000003</v>
      </c>
      <c r="D96" s="101">
        <v>106.8248</v>
      </c>
      <c r="E96" s="101">
        <v>0</v>
      </c>
      <c r="F96" s="101">
        <v>2.9999999999999997E-4</v>
      </c>
      <c r="G96" s="101">
        <v>789009.33959999995</v>
      </c>
      <c r="H96" s="101">
        <v>8928.9310999999998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 s="92"/>
      <c r="B98" s="101" t="s">
        <v>449</v>
      </c>
      <c r="C98" s="101" t="s">
        <v>450</v>
      </c>
      <c r="D98" s="101" t="s">
        <v>451</v>
      </c>
      <c r="E98" s="101" t="s">
        <v>452</v>
      </c>
      <c r="F98" s="101" t="s">
        <v>453</v>
      </c>
      <c r="G98" s="101" t="s">
        <v>454</v>
      </c>
      <c r="H98" s="101" t="s">
        <v>455</v>
      </c>
      <c r="I98" s="101" t="s">
        <v>456</v>
      </c>
      <c r="J98" s="101" t="s">
        <v>457</v>
      </c>
      <c r="K98" s="101" t="s">
        <v>458</v>
      </c>
      <c r="L98" s="101" t="s">
        <v>459</v>
      </c>
      <c r="M98" s="101" t="s">
        <v>460</v>
      </c>
      <c r="N98" s="101" t="s">
        <v>461</v>
      </c>
      <c r="O98" s="101" t="s">
        <v>462</v>
      </c>
      <c r="P98" s="101" t="s">
        <v>463</v>
      </c>
      <c r="Q98" s="101" t="s">
        <v>464</v>
      </c>
      <c r="R98" s="101" t="s">
        <v>465</v>
      </c>
      <c r="S98" s="101" t="s">
        <v>466</v>
      </c>
    </row>
    <row r="99" spans="1:19">
      <c r="A99" s="101" t="s">
        <v>418</v>
      </c>
      <c r="B99" s="102">
        <v>63014100000</v>
      </c>
      <c r="C99" s="101">
        <v>34607.042000000001</v>
      </c>
      <c r="D99" s="101" t="s">
        <v>496</v>
      </c>
      <c r="E99" s="101">
        <v>6682.067</v>
      </c>
      <c r="F99" s="101">
        <v>18077</v>
      </c>
      <c r="G99" s="101">
        <v>2868.9760000000001</v>
      </c>
      <c r="H99" s="101">
        <v>0</v>
      </c>
      <c r="I99" s="101">
        <v>4896.9629999999997</v>
      </c>
      <c r="J99" s="101">
        <v>0</v>
      </c>
      <c r="K99" s="101">
        <v>0</v>
      </c>
      <c r="L99" s="101">
        <v>0</v>
      </c>
      <c r="M99" s="101">
        <v>0</v>
      </c>
      <c r="N99" s="101">
        <v>0</v>
      </c>
      <c r="O99" s="101">
        <v>0</v>
      </c>
      <c r="P99" s="101">
        <v>0</v>
      </c>
      <c r="Q99" s="101">
        <v>2082.0360000000001</v>
      </c>
      <c r="R99" s="101">
        <v>0</v>
      </c>
      <c r="S99" s="101">
        <v>0</v>
      </c>
    </row>
    <row r="100" spans="1:19">
      <c r="A100" s="101" t="s">
        <v>419</v>
      </c>
      <c r="B100" s="102">
        <v>57090400000</v>
      </c>
      <c r="C100" s="101">
        <v>36557.748</v>
      </c>
      <c r="D100" s="101" t="s">
        <v>497</v>
      </c>
      <c r="E100" s="101">
        <v>6682.067</v>
      </c>
      <c r="F100" s="101">
        <v>18077</v>
      </c>
      <c r="G100" s="101">
        <v>2868.9760000000001</v>
      </c>
      <c r="H100" s="101">
        <v>0</v>
      </c>
      <c r="I100" s="101">
        <v>6818.36</v>
      </c>
      <c r="J100" s="101">
        <v>0</v>
      </c>
      <c r="K100" s="101">
        <v>0</v>
      </c>
      <c r="L100" s="101">
        <v>0</v>
      </c>
      <c r="M100" s="101">
        <v>0</v>
      </c>
      <c r="N100" s="101">
        <v>0</v>
      </c>
      <c r="O100" s="101">
        <v>0</v>
      </c>
      <c r="P100" s="101">
        <v>0</v>
      </c>
      <c r="Q100" s="101">
        <v>2111.3449999999998</v>
      </c>
      <c r="R100" s="101">
        <v>0</v>
      </c>
      <c r="S100" s="101">
        <v>0</v>
      </c>
    </row>
    <row r="101" spans="1:19">
      <c r="A101" s="101" t="s">
        <v>420</v>
      </c>
      <c r="B101" s="102">
        <v>67495700000</v>
      </c>
      <c r="C101" s="101">
        <v>41774.796999999999</v>
      </c>
      <c r="D101" s="101" t="s">
        <v>498</v>
      </c>
      <c r="E101" s="101">
        <v>6682.067</v>
      </c>
      <c r="F101" s="101">
        <v>18077</v>
      </c>
      <c r="G101" s="101">
        <v>2868.9760000000001</v>
      </c>
      <c r="H101" s="101">
        <v>0</v>
      </c>
      <c r="I101" s="101">
        <v>12041.177</v>
      </c>
      <c r="J101" s="101">
        <v>0</v>
      </c>
      <c r="K101" s="101">
        <v>0</v>
      </c>
      <c r="L101" s="101">
        <v>0</v>
      </c>
      <c r="M101" s="101">
        <v>0</v>
      </c>
      <c r="N101" s="101">
        <v>0</v>
      </c>
      <c r="O101" s="101">
        <v>0</v>
      </c>
      <c r="P101" s="101">
        <v>0</v>
      </c>
      <c r="Q101" s="101">
        <v>2105.5770000000002</v>
      </c>
      <c r="R101" s="101">
        <v>0</v>
      </c>
      <c r="S101" s="101">
        <v>0</v>
      </c>
    </row>
    <row r="102" spans="1:19">
      <c r="A102" s="101" t="s">
        <v>421</v>
      </c>
      <c r="B102" s="102">
        <v>69979500000</v>
      </c>
      <c r="C102" s="101">
        <v>43296.125</v>
      </c>
      <c r="D102" s="101" t="s">
        <v>499</v>
      </c>
      <c r="E102" s="101">
        <v>6682.067</v>
      </c>
      <c r="F102" s="101">
        <v>18077</v>
      </c>
      <c r="G102" s="101">
        <v>2868.9760000000001</v>
      </c>
      <c r="H102" s="101">
        <v>0</v>
      </c>
      <c r="I102" s="101">
        <v>13529.775</v>
      </c>
      <c r="J102" s="101">
        <v>0</v>
      </c>
      <c r="K102" s="101">
        <v>0</v>
      </c>
      <c r="L102" s="101">
        <v>0</v>
      </c>
      <c r="M102" s="101">
        <v>0</v>
      </c>
      <c r="N102" s="101">
        <v>0</v>
      </c>
      <c r="O102" s="101">
        <v>0</v>
      </c>
      <c r="P102" s="101">
        <v>0</v>
      </c>
      <c r="Q102" s="101">
        <v>2138.306</v>
      </c>
      <c r="R102" s="101">
        <v>0</v>
      </c>
      <c r="S102" s="101">
        <v>0</v>
      </c>
    </row>
    <row r="103" spans="1:19">
      <c r="A103" s="101" t="s">
        <v>277</v>
      </c>
      <c r="B103" s="102">
        <v>78525500000</v>
      </c>
      <c r="C103" s="101">
        <v>49749.245000000003</v>
      </c>
      <c r="D103" s="101" t="s">
        <v>500</v>
      </c>
      <c r="E103" s="101">
        <v>6682.067</v>
      </c>
      <c r="F103" s="101">
        <v>18077</v>
      </c>
      <c r="G103" s="101">
        <v>2868.9760000000001</v>
      </c>
      <c r="H103" s="101">
        <v>0</v>
      </c>
      <c r="I103" s="101">
        <v>19961.652999999998</v>
      </c>
      <c r="J103" s="101">
        <v>0</v>
      </c>
      <c r="K103" s="101">
        <v>0</v>
      </c>
      <c r="L103" s="101">
        <v>0</v>
      </c>
      <c r="M103" s="101">
        <v>0</v>
      </c>
      <c r="N103" s="101">
        <v>0</v>
      </c>
      <c r="O103" s="101">
        <v>0</v>
      </c>
      <c r="P103" s="101">
        <v>0</v>
      </c>
      <c r="Q103" s="101">
        <v>2159.5479999999998</v>
      </c>
      <c r="R103" s="101">
        <v>0</v>
      </c>
      <c r="S103" s="101">
        <v>0</v>
      </c>
    </row>
    <row r="104" spans="1:19">
      <c r="A104" s="101" t="s">
        <v>422</v>
      </c>
      <c r="B104" s="102">
        <v>87686000000</v>
      </c>
      <c r="C104" s="101">
        <v>54445.838000000003</v>
      </c>
      <c r="D104" s="101" t="s">
        <v>501</v>
      </c>
      <c r="E104" s="101">
        <v>6682.067</v>
      </c>
      <c r="F104" s="101">
        <v>18077</v>
      </c>
      <c r="G104" s="101">
        <v>2868.9760000000001</v>
      </c>
      <c r="H104" s="101">
        <v>0</v>
      </c>
      <c r="I104" s="101">
        <v>24561.435000000001</v>
      </c>
      <c r="J104" s="101">
        <v>0</v>
      </c>
      <c r="K104" s="101">
        <v>0</v>
      </c>
      <c r="L104" s="101">
        <v>0</v>
      </c>
      <c r="M104" s="101">
        <v>0</v>
      </c>
      <c r="N104" s="101">
        <v>0</v>
      </c>
      <c r="O104" s="101">
        <v>0</v>
      </c>
      <c r="P104" s="101">
        <v>0</v>
      </c>
      <c r="Q104" s="101">
        <v>2256.3589999999999</v>
      </c>
      <c r="R104" s="101">
        <v>0</v>
      </c>
      <c r="S104" s="101">
        <v>0</v>
      </c>
    </row>
    <row r="105" spans="1:19">
      <c r="A105" s="101" t="s">
        <v>423</v>
      </c>
      <c r="B105" s="102">
        <v>95623300000</v>
      </c>
      <c r="C105" s="101">
        <v>53903.582999999999</v>
      </c>
      <c r="D105" s="101" t="s">
        <v>502</v>
      </c>
      <c r="E105" s="101">
        <v>6682.067</v>
      </c>
      <c r="F105" s="101">
        <v>18077</v>
      </c>
      <c r="G105" s="101">
        <v>2868.9760000000001</v>
      </c>
      <c r="H105" s="101">
        <v>0</v>
      </c>
      <c r="I105" s="101">
        <v>24018.300999999999</v>
      </c>
      <c r="J105" s="101">
        <v>0</v>
      </c>
      <c r="K105" s="101">
        <v>0</v>
      </c>
      <c r="L105" s="101">
        <v>0</v>
      </c>
      <c r="M105" s="101">
        <v>0</v>
      </c>
      <c r="N105" s="101">
        <v>0</v>
      </c>
      <c r="O105" s="101">
        <v>0</v>
      </c>
      <c r="P105" s="101">
        <v>0</v>
      </c>
      <c r="Q105" s="101">
        <v>2257.239</v>
      </c>
      <c r="R105" s="101">
        <v>0</v>
      </c>
      <c r="S105" s="101">
        <v>0</v>
      </c>
    </row>
    <row r="106" spans="1:19">
      <c r="A106" s="101" t="s">
        <v>424</v>
      </c>
      <c r="B106" s="102">
        <v>93408100000</v>
      </c>
      <c r="C106" s="101">
        <v>54046.305999999997</v>
      </c>
      <c r="D106" s="101" t="s">
        <v>503</v>
      </c>
      <c r="E106" s="101">
        <v>6682.067</v>
      </c>
      <c r="F106" s="101">
        <v>18077</v>
      </c>
      <c r="G106" s="101">
        <v>2868.9760000000001</v>
      </c>
      <c r="H106" s="101">
        <v>0</v>
      </c>
      <c r="I106" s="101">
        <v>24161.748</v>
      </c>
      <c r="J106" s="101">
        <v>0</v>
      </c>
      <c r="K106" s="101">
        <v>0</v>
      </c>
      <c r="L106" s="101">
        <v>0</v>
      </c>
      <c r="M106" s="101">
        <v>0</v>
      </c>
      <c r="N106" s="101">
        <v>0</v>
      </c>
      <c r="O106" s="101">
        <v>0</v>
      </c>
      <c r="P106" s="101">
        <v>0</v>
      </c>
      <c r="Q106" s="101">
        <v>2256.5140000000001</v>
      </c>
      <c r="R106" s="101">
        <v>0</v>
      </c>
      <c r="S106" s="101">
        <v>0</v>
      </c>
    </row>
    <row r="107" spans="1:19">
      <c r="A107" s="101" t="s">
        <v>425</v>
      </c>
      <c r="B107" s="102">
        <v>84508300000</v>
      </c>
      <c r="C107" s="101">
        <v>50191.970999999998</v>
      </c>
      <c r="D107" s="101" t="s">
        <v>504</v>
      </c>
      <c r="E107" s="101">
        <v>6682.067</v>
      </c>
      <c r="F107" s="101">
        <v>18077</v>
      </c>
      <c r="G107" s="101">
        <v>2868.9760000000001</v>
      </c>
      <c r="H107" s="101">
        <v>0</v>
      </c>
      <c r="I107" s="101">
        <v>20386.038</v>
      </c>
      <c r="J107" s="101">
        <v>0</v>
      </c>
      <c r="K107" s="101">
        <v>0</v>
      </c>
      <c r="L107" s="101">
        <v>0</v>
      </c>
      <c r="M107" s="101">
        <v>0</v>
      </c>
      <c r="N107" s="101">
        <v>0</v>
      </c>
      <c r="O107" s="101">
        <v>0</v>
      </c>
      <c r="P107" s="101">
        <v>0</v>
      </c>
      <c r="Q107" s="101">
        <v>2177.8890000000001</v>
      </c>
      <c r="R107" s="101">
        <v>0</v>
      </c>
      <c r="S107" s="101">
        <v>0</v>
      </c>
    </row>
    <row r="108" spans="1:19">
      <c r="A108" s="101" t="s">
        <v>426</v>
      </c>
      <c r="B108" s="102">
        <v>73958100000</v>
      </c>
      <c r="C108" s="101">
        <v>43268.269</v>
      </c>
      <c r="D108" s="101" t="s">
        <v>505</v>
      </c>
      <c r="E108" s="101">
        <v>6682.067</v>
      </c>
      <c r="F108" s="101">
        <v>18077</v>
      </c>
      <c r="G108" s="101">
        <v>2868.9760000000001</v>
      </c>
      <c r="H108" s="101">
        <v>0</v>
      </c>
      <c r="I108" s="101">
        <v>13501.834999999999</v>
      </c>
      <c r="J108" s="101">
        <v>0</v>
      </c>
      <c r="K108" s="101">
        <v>0</v>
      </c>
      <c r="L108" s="101">
        <v>0</v>
      </c>
      <c r="M108" s="101">
        <v>0</v>
      </c>
      <c r="N108" s="101">
        <v>0</v>
      </c>
      <c r="O108" s="101">
        <v>0</v>
      </c>
      <c r="P108" s="101">
        <v>0</v>
      </c>
      <c r="Q108" s="101">
        <v>2138.39</v>
      </c>
      <c r="R108" s="101">
        <v>0</v>
      </c>
      <c r="S108" s="101">
        <v>0</v>
      </c>
    </row>
    <row r="109" spans="1:19">
      <c r="A109" s="101" t="s">
        <v>427</v>
      </c>
      <c r="B109" s="102">
        <v>64342000000</v>
      </c>
      <c r="C109" s="101">
        <v>41375.701999999997</v>
      </c>
      <c r="D109" s="101" t="s">
        <v>506</v>
      </c>
      <c r="E109" s="101">
        <v>6682.067</v>
      </c>
      <c r="F109" s="101">
        <v>18077</v>
      </c>
      <c r="G109" s="101">
        <v>2868.9760000000001</v>
      </c>
      <c r="H109" s="101">
        <v>0</v>
      </c>
      <c r="I109" s="101">
        <v>11560.698</v>
      </c>
      <c r="J109" s="101">
        <v>0</v>
      </c>
      <c r="K109" s="101">
        <v>0</v>
      </c>
      <c r="L109" s="101">
        <v>0</v>
      </c>
      <c r="M109" s="101">
        <v>0</v>
      </c>
      <c r="N109" s="101">
        <v>0</v>
      </c>
      <c r="O109" s="101">
        <v>0</v>
      </c>
      <c r="P109" s="101">
        <v>0</v>
      </c>
      <c r="Q109" s="101">
        <v>2186.96</v>
      </c>
      <c r="R109" s="101">
        <v>0</v>
      </c>
      <c r="S109" s="101">
        <v>0</v>
      </c>
    </row>
    <row r="110" spans="1:19">
      <c r="A110" s="101" t="s">
        <v>428</v>
      </c>
      <c r="B110" s="102">
        <v>63147600000</v>
      </c>
      <c r="C110" s="101">
        <v>33805.502</v>
      </c>
      <c r="D110" s="101" t="s">
        <v>507</v>
      </c>
      <c r="E110" s="101">
        <v>6682.067</v>
      </c>
      <c r="F110" s="101">
        <v>18077</v>
      </c>
      <c r="G110" s="101">
        <v>2868.9760000000001</v>
      </c>
      <c r="H110" s="101">
        <v>0</v>
      </c>
      <c r="I110" s="101">
        <v>4116.0209999999997</v>
      </c>
      <c r="J110" s="101">
        <v>0</v>
      </c>
      <c r="K110" s="101">
        <v>0</v>
      </c>
      <c r="L110" s="101">
        <v>0</v>
      </c>
      <c r="M110" s="101">
        <v>0</v>
      </c>
      <c r="N110" s="101">
        <v>0</v>
      </c>
      <c r="O110" s="101">
        <v>0</v>
      </c>
      <c r="P110" s="101">
        <v>0</v>
      </c>
      <c r="Q110" s="101">
        <v>2061.4369999999999</v>
      </c>
      <c r="R110" s="101">
        <v>0</v>
      </c>
      <c r="S110" s="101">
        <v>0</v>
      </c>
    </row>
    <row r="111" spans="1:19">
      <c r="A111" s="101"/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</row>
    <row r="112" spans="1:19">
      <c r="A112" s="101" t="s">
        <v>429</v>
      </c>
      <c r="B112" s="102">
        <v>898779000000</v>
      </c>
      <c r="C112" s="101"/>
      <c r="D112" s="101"/>
      <c r="E112" s="101"/>
      <c r="F112" s="101"/>
      <c r="G112" s="101"/>
      <c r="H112" s="101"/>
      <c r="I112" s="101"/>
      <c r="J112" s="101"/>
      <c r="K112" s="101"/>
      <c r="L112" s="101">
        <v>0</v>
      </c>
      <c r="M112" s="101">
        <v>0</v>
      </c>
      <c r="N112" s="101">
        <v>0</v>
      </c>
      <c r="O112" s="101">
        <v>0</v>
      </c>
      <c r="P112" s="101">
        <v>0</v>
      </c>
      <c r="Q112" s="101"/>
      <c r="R112" s="101">
        <v>0</v>
      </c>
      <c r="S112" s="101">
        <v>0</v>
      </c>
    </row>
    <row r="113" spans="1:19">
      <c r="A113" s="101" t="s">
        <v>430</v>
      </c>
      <c r="B113" s="102">
        <v>57090400000</v>
      </c>
      <c r="C113" s="101">
        <v>33805.502</v>
      </c>
      <c r="D113" s="101"/>
      <c r="E113" s="101">
        <v>6682.067</v>
      </c>
      <c r="F113" s="101">
        <v>18077</v>
      </c>
      <c r="G113" s="101">
        <v>2868.9760000000001</v>
      </c>
      <c r="H113" s="101">
        <v>0</v>
      </c>
      <c r="I113" s="101">
        <v>4116.0209999999997</v>
      </c>
      <c r="J113" s="101">
        <v>0</v>
      </c>
      <c r="K113" s="101">
        <v>0</v>
      </c>
      <c r="L113" s="101">
        <v>0</v>
      </c>
      <c r="M113" s="101">
        <v>0</v>
      </c>
      <c r="N113" s="101">
        <v>0</v>
      </c>
      <c r="O113" s="101">
        <v>0</v>
      </c>
      <c r="P113" s="101">
        <v>0</v>
      </c>
      <c r="Q113" s="101">
        <v>2061.4369999999999</v>
      </c>
      <c r="R113" s="101">
        <v>0</v>
      </c>
      <c r="S113" s="101">
        <v>0</v>
      </c>
    </row>
    <row r="114" spans="1:19">
      <c r="A114" s="101" t="s">
        <v>431</v>
      </c>
      <c r="B114" s="102">
        <v>95623300000</v>
      </c>
      <c r="C114" s="101">
        <v>54445.838000000003</v>
      </c>
      <c r="D114" s="101"/>
      <c r="E114" s="101">
        <v>6682.067</v>
      </c>
      <c r="F114" s="101">
        <v>18077</v>
      </c>
      <c r="G114" s="101">
        <v>2868.9760000000001</v>
      </c>
      <c r="H114" s="101">
        <v>0</v>
      </c>
      <c r="I114" s="101">
        <v>24561.435000000001</v>
      </c>
      <c r="J114" s="101">
        <v>0</v>
      </c>
      <c r="K114" s="101">
        <v>0</v>
      </c>
      <c r="L114" s="101">
        <v>0</v>
      </c>
      <c r="M114" s="101">
        <v>0</v>
      </c>
      <c r="N114" s="101">
        <v>0</v>
      </c>
      <c r="O114" s="101">
        <v>0</v>
      </c>
      <c r="P114" s="101">
        <v>0</v>
      </c>
      <c r="Q114" s="101">
        <v>2257.239</v>
      </c>
      <c r="R114" s="101">
        <v>0</v>
      </c>
      <c r="S114" s="101">
        <v>0</v>
      </c>
    </row>
    <row r="115" spans="1:1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92"/>
      <c r="B116" s="101" t="s">
        <v>479</v>
      </c>
      <c r="C116" s="101" t="s">
        <v>480</v>
      </c>
      <c r="D116" s="101" t="s">
        <v>219</v>
      </c>
      <c r="E116" s="101" t="s">
        <v>220</v>
      </c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101" t="s">
        <v>481</v>
      </c>
      <c r="B117" s="101">
        <v>24397.75</v>
      </c>
      <c r="C117" s="101">
        <v>5775.72</v>
      </c>
      <c r="D117" s="101">
        <v>0</v>
      </c>
      <c r="E117" s="101">
        <v>30173.46</v>
      </c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101" t="s">
        <v>482</v>
      </c>
      <c r="B118" s="101">
        <v>105.01</v>
      </c>
      <c r="C118" s="101">
        <v>24.86</v>
      </c>
      <c r="D118" s="101">
        <v>0</v>
      </c>
      <c r="E118" s="101">
        <v>129.87</v>
      </c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101" t="s">
        <v>483</v>
      </c>
      <c r="B119" s="101">
        <v>105.01</v>
      </c>
      <c r="C119" s="101">
        <v>24.86</v>
      </c>
      <c r="D119" s="101">
        <v>0</v>
      </c>
      <c r="E119" s="101">
        <v>129.87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5"/>
      <c r="B120" s="95"/>
      <c r="C120" s="95"/>
      <c r="D120" s="95"/>
      <c r="E120" s="95"/>
    </row>
    <row r="121" spans="1:19">
      <c r="A121" s="95"/>
      <c r="B121" s="95"/>
      <c r="C121" s="95"/>
      <c r="D121" s="95"/>
      <c r="E121" s="95"/>
    </row>
    <row r="122" spans="1:19">
      <c r="A122" s="95"/>
      <c r="B122" s="95"/>
      <c r="C122" s="95"/>
      <c r="D122" s="95"/>
      <c r="E122" s="95"/>
    </row>
    <row r="123" spans="1:19">
      <c r="A123" s="95"/>
      <c r="B123" s="96"/>
      <c r="C123" s="95"/>
      <c r="D123" s="96"/>
      <c r="E123" s="95"/>
      <c r="F123" s="96"/>
      <c r="G123" s="95"/>
    </row>
    <row r="124" spans="1:19">
      <c r="A124" s="95"/>
      <c r="B124" s="96"/>
      <c r="C124" s="95"/>
      <c r="D124" s="96"/>
      <c r="E124" s="95"/>
      <c r="F124" s="96"/>
      <c r="G124" s="95"/>
    </row>
    <row r="125" spans="1:19">
      <c r="A125" s="95"/>
      <c r="B125" s="96"/>
      <c r="C125" s="95"/>
      <c r="D125" s="95"/>
      <c r="E125" s="95"/>
      <c r="F125" s="96"/>
      <c r="G125" s="95"/>
    </row>
    <row r="126" spans="1:19">
      <c r="A126" s="95"/>
      <c r="B126" s="96"/>
      <c r="C126" s="95"/>
      <c r="D126" s="95"/>
      <c r="E126" s="95"/>
      <c r="F126" s="96"/>
      <c r="G126" s="95"/>
    </row>
    <row r="127" spans="1:19">
      <c r="A127" s="95"/>
      <c r="B127" s="96"/>
      <c r="C127" s="95"/>
      <c r="D127" s="95"/>
      <c r="E127" s="95"/>
      <c r="F127" s="96"/>
      <c r="G127" s="95"/>
    </row>
    <row r="128" spans="1:19">
      <c r="A128" s="95"/>
      <c r="B128" s="96"/>
      <c r="C128" s="95"/>
      <c r="D128" s="95"/>
      <c r="E128" s="95"/>
      <c r="F128" s="96"/>
      <c r="G128" s="95"/>
    </row>
    <row r="129" spans="1:7">
      <c r="A129" s="95"/>
      <c r="B129" s="96"/>
      <c r="C129" s="95"/>
      <c r="D129" s="96"/>
      <c r="E129" s="95"/>
      <c r="F129" s="96"/>
      <c r="G129" s="95"/>
    </row>
    <row r="130" spans="1:7">
      <c r="A130" s="95"/>
      <c r="B130" s="96"/>
      <c r="C130" s="95"/>
      <c r="D130" s="96"/>
      <c r="E130" s="95"/>
      <c r="F130" s="96"/>
      <c r="G130" s="95"/>
    </row>
    <row r="131" spans="1:7">
      <c r="A131" s="95"/>
      <c r="B131" s="96"/>
      <c r="C131" s="95"/>
      <c r="D131" s="96"/>
      <c r="E131" s="95"/>
      <c r="F131" s="96"/>
      <c r="G131" s="95"/>
    </row>
    <row r="132" spans="1:7">
      <c r="A132" s="95"/>
      <c r="B132" s="95"/>
      <c r="C132" s="95"/>
      <c r="D132" s="95"/>
      <c r="E132" s="95"/>
      <c r="F132" s="95"/>
      <c r="G132" s="95"/>
    </row>
    <row r="133" spans="1:7">
      <c r="A133" s="95"/>
      <c r="B133" s="96"/>
      <c r="C133" s="95"/>
      <c r="D133" s="96"/>
      <c r="E133" s="95"/>
      <c r="F133" s="96"/>
      <c r="G133" s="95"/>
    </row>
    <row r="134" spans="1:7">
      <c r="A134" s="95"/>
      <c r="B134" s="96"/>
      <c r="C134" s="95"/>
      <c r="D134" s="95"/>
      <c r="E134" s="95"/>
      <c r="F134" s="96"/>
      <c r="G134" s="95"/>
    </row>
    <row r="135" spans="1:7">
      <c r="A135" s="95"/>
      <c r="B135" s="96"/>
      <c r="C135" s="95"/>
      <c r="D135" s="96"/>
      <c r="E135" s="95"/>
      <c r="F135" s="96"/>
      <c r="G135" s="9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S135"/>
  <sheetViews>
    <sheetView workbookViewId="0"/>
  </sheetViews>
  <sheetFormatPr defaultRowHeight="10.5"/>
  <cols>
    <col min="1" max="1" width="38.5" style="90" customWidth="1"/>
    <col min="2" max="2" width="25.5" style="90" customWidth="1"/>
    <col min="3" max="3" width="33.6640625" style="90" customWidth="1"/>
    <col min="4" max="4" width="38.6640625" style="90" customWidth="1"/>
    <col min="5" max="5" width="45.6640625" style="90" customWidth="1"/>
    <col min="6" max="6" width="50" style="90" customWidth="1"/>
    <col min="7" max="7" width="43.6640625" style="90" customWidth="1"/>
    <col min="8" max="9" width="38.33203125" style="90" customWidth="1"/>
    <col min="10" max="10" width="46.1640625" style="90" customWidth="1"/>
    <col min="11" max="11" width="36.5" style="90" customWidth="1"/>
    <col min="12" max="12" width="45" style="90" customWidth="1"/>
    <col min="13" max="13" width="50.1640625" style="90" customWidth="1"/>
    <col min="14" max="15" width="44.83203125" style="90" customWidth="1"/>
    <col min="16" max="16" width="45.33203125" style="90" customWidth="1"/>
    <col min="17" max="17" width="45.1640625" style="90" customWidth="1"/>
    <col min="18" max="18" width="42.6640625" style="90" customWidth="1"/>
    <col min="19" max="19" width="48.1640625" style="90" customWidth="1"/>
    <col min="20" max="23" width="9.33203125" style="90" customWidth="1"/>
    <col min="24" max="16384" width="9.33203125" style="90"/>
  </cols>
  <sheetData>
    <row r="1" spans="1:19">
      <c r="A1" s="92"/>
      <c r="B1" s="101" t="s">
        <v>317</v>
      </c>
      <c r="C1" s="101" t="s">
        <v>318</v>
      </c>
      <c r="D1" s="101" t="s">
        <v>319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1" t="s">
        <v>320</v>
      </c>
      <c r="B2" s="101">
        <v>1658.49</v>
      </c>
      <c r="C2" s="101">
        <v>7138.11</v>
      </c>
      <c r="D2" s="101">
        <v>7138.11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1" t="s">
        <v>321</v>
      </c>
      <c r="B3" s="101">
        <v>1658.49</v>
      </c>
      <c r="C3" s="101">
        <v>7138.11</v>
      </c>
      <c r="D3" s="101">
        <v>7138.11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1" t="s">
        <v>322</v>
      </c>
      <c r="B4" s="101">
        <v>3685.22</v>
      </c>
      <c r="C4" s="101">
        <v>15861.13</v>
      </c>
      <c r="D4" s="101">
        <v>15861.13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1" t="s">
        <v>323</v>
      </c>
      <c r="B5" s="101">
        <v>3685.22</v>
      </c>
      <c r="C5" s="101">
        <v>15861.13</v>
      </c>
      <c r="D5" s="101">
        <v>15861.13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2"/>
      <c r="B7" s="101" t="s">
        <v>324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1" t="s">
        <v>325</v>
      </c>
      <c r="B8" s="101">
        <v>232.34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1" t="s">
        <v>326</v>
      </c>
      <c r="B9" s="101">
        <v>232.34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1" t="s">
        <v>327</v>
      </c>
      <c r="B10" s="101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2"/>
      <c r="B12" s="101" t="s">
        <v>328</v>
      </c>
      <c r="C12" s="101" t="s">
        <v>329</v>
      </c>
      <c r="D12" s="101" t="s">
        <v>330</v>
      </c>
      <c r="E12" s="101" t="s">
        <v>331</v>
      </c>
      <c r="F12" s="101" t="s">
        <v>332</v>
      </c>
      <c r="G12" s="101" t="s">
        <v>333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1" t="s">
        <v>72</v>
      </c>
      <c r="B13" s="101">
        <v>0</v>
      </c>
      <c r="C13" s="101">
        <v>208.72</v>
      </c>
      <c r="D13" s="101">
        <v>0</v>
      </c>
      <c r="E13" s="101">
        <v>0</v>
      </c>
      <c r="F13" s="101">
        <v>0</v>
      </c>
      <c r="G13" s="101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1" t="s">
        <v>73</v>
      </c>
      <c r="B14" s="101">
        <v>86.53</v>
      </c>
      <c r="C14" s="101">
        <v>0</v>
      </c>
      <c r="D14" s="101">
        <v>0</v>
      </c>
      <c r="E14" s="101">
        <v>0</v>
      </c>
      <c r="F14" s="101">
        <v>0</v>
      </c>
      <c r="G14" s="101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1" t="s">
        <v>81</v>
      </c>
      <c r="B15" s="101">
        <v>172.68</v>
      </c>
      <c r="C15" s="101">
        <v>0</v>
      </c>
      <c r="D15" s="101">
        <v>0</v>
      </c>
      <c r="E15" s="101">
        <v>0</v>
      </c>
      <c r="F15" s="101">
        <v>0</v>
      </c>
      <c r="G15" s="101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1" t="s">
        <v>82</v>
      </c>
      <c r="B16" s="101">
        <v>17.940000000000001</v>
      </c>
      <c r="C16" s="101">
        <v>0</v>
      </c>
      <c r="D16" s="101">
        <v>0</v>
      </c>
      <c r="E16" s="101">
        <v>0</v>
      </c>
      <c r="F16" s="101">
        <v>0</v>
      </c>
      <c r="G16" s="101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1" t="s">
        <v>83</v>
      </c>
      <c r="B17" s="101">
        <v>409.36</v>
      </c>
      <c r="C17" s="101">
        <v>563.91</v>
      </c>
      <c r="D17" s="101">
        <v>0</v>
      </c>
      <c r="E17" s="101">
        <v>0</v>
      </c>
      <c r="F17" s="101">
        <v>0</v>
      </c>
      <c r="G17" s="101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1" t="s">
        <v>84</v>
      </c>
      <c r="B18" s="101">
        <v>0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1" t="s">
        <v>85</v>
      </c>
      <c r="B19" s="101">
        <v>75.959999999999994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1" t="s">
        <v>86</v>
      </c>
      <c r="B20" s="101">
        <v>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1" t="s">
        <v>87</v>
      </c>
      <c r="B21" s="101">
        <v>0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1" t="s">
        <v>88</v>
      </c>
      <c r="B22" s="101">
        <v>0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1" t="s">
        <v>67</v>
      </c>
      <c r="B23" s="101">
        <v>0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1" t="s">
        <v>89</v>
      </c>
      <c r="B24" s="101">
        <v>0</v>
      </c>
      <c r="C24" s="101">
        <v>60.97</v>
      </c>
      <c r="D24" s="101">
        <v>0</v>
      </c>
      <c r="E24" s="101">
        <v>0</v>
      </c>
      <c r="F24" s="101">
        <v>0</v>
      </c>
      <c r="G24" s="101">
        <v>414.19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1" t="s">
        <v>90</v>
      </c>
      <c r="B25" s="101">
        <v>62.42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1" t="s">
        <v>91</v>
      </c>
      <c r="B26" s="101">
        <v>0</v>
      </c>
      <c r="C26" s="101">
        <v>0</v>
      </c>
      <c r="D26" s="101">
        <v>0</v>
      </c>
      <c r="E26" s="101">
        <v>0</v>
      </c>
      <c r="F26" s="101">
        <v>0</v>
      </c>
      <c r="G26" s="101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1"/>
      <c r="B27" s="101"/>
      <c r="C27" s="101"/>
      <c r="D27" s="101"/>
      <c r="E27" s="101"/>
      <c r="F27" s="101"/>
      <c r="G27" s="101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1" t="s">
        <v>92</v>
      </c>
      <c r="B28" s="101">
        <v>824.89</v>
      </c>
      <c r="C28" s="101">
        <v>833.6</v>
      </c>
      <c r="D28" s="101">
        <v>0</v>
      </c>
      <c r="E28" s="101">
        <v>0</v>
      </c>
      <c r="F28" s="101">
        <v>0</v>
      </c>
      <c r="G28" s="101">
        <v>414.19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2"/>
      <c r="B30" s="101" t="s">
        <v>324</v>
      </c>
      <c r="C30" s="101" t="s">
        <v>3</v>
      </c>
      <c r="D30" s="101" t="s">
        <v>334</v>
      </c>
      <c r="E30" s="101" t="s">
        <v>335</v>
      </c>
      <c r="F30" s="101" t="s">
        <v>336</v>
      </c>
      <c r="G30" s="101" t="s">
        <v>337</v>
      </c>
      <c r="H30" s="101" t="s">
        <v>338</v>
      </c>
      <c r="I30" s="101" t="s">
        <v>339</v>
      </c>
      <c r="J30" s="101" t="s">
        <v>340</v>
      </c>
      <c r="K30"/>
      <c r="L30"/>
      <c r="M30"/>
      <c r="N30"/>
      <c r="O30"/>
      <c r="P30"/>
      <c r="Q30"/>
      <c r="R30"/>
      <c r="S30"/>
    </row>
    <row r="31" spans="1:19">
      <c r="A31" s="101" t="s">
        <v>341</v>
      </c>
      <c r="B31" s="101">
        <v>116.17</v>
      </c>
      <c r="C31" s="101" t="s">
        <v>4</v>
      </c>
      <c r="D31" s="101">
        <v>354.18</v>
      </c>
      <c r="E31" s="101">
        <v>1</v>
      </c>
      <c r="F31" s="101">
        <v>92.94</v>
      </c>
      <c r="G31" s="101">
        <v>26.02</v>
      </c>
      <c r="H31" s="101">
        <v>39.81</v>
      </c>
      <c r="I31" s="101">
        <v>1.39</v>
      </c>
      <c r="J31" s="101">
        <v>129.11949999999999</v>
      </c>
      <c r="K31"/>
      <c r="L31"/>
      <c r="M31"/>
      <c r="N31"/>
      <c r="O31"/>
      <c r="P31"/>
      <c r="Q31"/>
      <c r="R31"/>
      <c r="S31"/>
    </row>
    <row r="32" spans="1:19">
      <c r="A32" s="101" t="s">
        <v>342</v>
      </c>
      <c r="B32" s="101">
        <v>116.17</v>
      </c>
      <c r="C32" s="101" t="s">
        <v>4</v>
      </c>
      <c r="D32" s="101">
        <v>354.18</v>
      </c>
      <c r="E32" s="101">
        <v>1</v>
      </c>
      <c r="F32" s="101">
        <v>92.94</v>
      </c>
      <c r="G32" s="101">
        <v>0</v>
      </c>
      <c r="H32" s="101">
        <v>24.1</v>
      </c>
      <c r="I32" s="101">
        <v>18.59</v>
      </c>
      <c r="J32" s="101">
        <v>1597.9138</v>
      </c>
      <c r="K32"/>
      <c r="L32"/>
      <c r="M32"/>
      <c r="N32"/>
      <c r="O32"/>
      <c r="P32"/>
      <c r="Q32"/>
      <c r="R32"/>
      <c r="S32"/>
    </row>
    <row r="33" spans="1:19">
      <c r="A33" s="101" t="s">
        <v>220</v>
      </c>
      <c r="B33" s="101">
        <v>232.34</v>
      </c>
      <c r="C33" s="101"/>
      <c r="D33" s="101">
        <v>708.37</v>
      </c>
      <c r="E33" s="101"/>
      <c r="F33" s="101">
        <v>185.89</v>
      </c>
      <c r="G33" s="101">
        <v>26.02</v>
      </c>
      <c r="H33" s="101">
        <v>31.954999999999998</v>
      </c>
      <c r="I33" s="101">
        <v>2.59</v>
      </c>
      <c r="J33" s="101">
        <v>863.51660000000004</v>
      </c>
      <c r="K33"/>
      <c r="L33"/>
      <c r="M33"/>
      <c r="N33"/>
      <c r="O33"/>
      <c r="P33"/>
      <c r="Q33"/>
      <c r="R33"/>
      <c r="S33"/>
    </row>
    <row r="34" spans="1:19">
      <c r="A34" s="101" t="s">
        <v>343</v>
      </c>
      <c r="B34" s="101">
        <v>232.34</v>
      </c>
      <c r="C34" s="101"/>
      <c r="D34" s="101">
        <v>708.37</v>
      </c>
      <c r="E34" s="101"/>
      <c r="F34" s="101">
        <v>185.89</v>
      </c>
      <c r="G34" s="101">
        <v>26.02</v>
      </c>
      <c r="H34" s="101">
        <v>31.954999999999998</v>
      </c>
      <c r="I34" s="101">
        <v>2.59</v>
      </c>
      <c r="J34" s="101">
        <v>863.51660000000004</v>
      </c>
      <c r="K34"/>
      <c r="L34"/>
      <c r="M34"/>
      <c r="N34"/>
      <c r="O34"/>
      <c r="P34"/>
      <c r="Q34"/>
      <c r="R34"/>
      <c r="S34"/>
    </row>
    <row r="35" spans="1:19">
      <c r="A35" s="101" t="s">
        <v>344</v>
      </c>
      <c r="B35" s="101">
        <v>0</v>
      </c>
      <c r="C35" s="101"/>
      <c r="D35" s="101">
        <v>0</v>
      </c>
      <c r="E35" s="101"/>
      <c r="F35" s="101">
        <v>0</v>
      </c>
      <c r="G35" s="101">
        <v>0</v>
      </c>
      <c r="H35" s="101"/>
      <c r="I35" s="101"/>
      <c r="J35" s="101"/>
      <c r="K35"/>
      <c r="L35"/>
      <c r="M35"/>
      <c r="N35"/>
      <c r="O35"/>
      <c r="P35"/>
      <c r="Q35"/>
      <c r="R35"/>
      <c r="S35"/>
    </row>
    <row r="36" spans="1:19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1:19">
      <c r="A37" s="92"/>
      <c r="B37" s="101" t="s">
        <v>51</v>
      </c>
      <c r="C37" s="101" t="s">
        <v>345</v>
      </c>
      <c r="D37" s="101" t="s">
        <v>346</v>
      </c>
      <c r="E37" s="101" t="s">
        <v>347</v>
      </c>
      <c r="F37" s="101" t="s">
        <v>348</v>
      </c>
      <c r="G37" s="101" t="s">
        <v>349</v>
      </c>
      <c r="H37" s="101" t="s">
        <v>350</v>
      </c>
      <c r="I37" s="101" t="s">
        <v>351</v>
      </c>
      <c r="J37"/>
      <c r="K37"/>
      <c r="L37"/>
      <c r="M37"/>
      <c r="N37"/>
      <c r="O37"/>
      <c r="P37"/>
      <c r="Q37"/>
      <c r="R37"/>
      <c r="S37"/>
    </row>
    <row r="38" spans="1:19">
      <c r="A38" s="101" t="s">
        <v>352</v>
      </c>
      <c r="B38" s="101" t="s">
        <v>436</v>
      </c>
      <c r="C38" s="101">
        <v>0.08</v>
      </c>
      <c r="D38" s="101">
        <v>1.278</v>
      </c>
      <c r="E38" s="101">
        <v>1.58</v>
      </c>
      <c r="F38" s="101">
        <v>23.24</v>
      </c>
      <c r="G38" s="101">
        <v>90</v>
      </c>
      <c r="H38" s="101">
        <v>90</v>
      </c>
      <c r="I38" s="101" t="s">
        <v>353</v>
      </c>
      <c r="J38"/>
      <c r="K38"/>
      <c r="L38"/>
      <c r="M38"/>
      <c r="N38"/>
      <c r="O38"/>
      <c r="P38"/>
      <c r="Q38"/>
      <c r="R38"/>
      <c r="S38"/>
    </row>
    <row r="39" spans="1:19">
      <c r="A39" s="101" t="s">
        <v>354</v>
      </c>
      <c r="B39" s="101" t="s">
        <v>436</v>
      </c>
      <c r="C39" s="101">
        <v>0.08</v>
      </c>
      <c r="D39" s="101">
        <v>1.278</v>
      </c>
      <c r="E39" s="101">
        <v>1.58</v>
      </c>
      <c r="F39" s="101">
        <v>46.47</v>
      </c>
      <c r="G39" s="101">
        <v>180</v>
      </c>
      <c r="H39" s="101">
        <v>90</v>
      </c>
      <c r="I39" s="101" t="s">
        <v>355</v>
      </c>
      <c r="J39"/>
      <c r="K39"/>
      <c r="L39"/>
      <c r="M39"/>
      <c r="N39"/>
      <c r="O39"/>
      <c r="P39"/>
      <c r="Q39"/>
      <c r="R39"/>
      <c r="S39"/>
    </row>
    <row r="40" spans="1:19">
      <c r="A40" s="101" t="s">
        <v>356</v>
      </c>
      <c r="B40" s="101" t="s">
        <v>436</v>
      </c>
      <c r="C40" s="101">
        <v>0.08</v>
      </c>
      <c r="D40" s="101">
        <v>1.278</v>
      </c>
      <c r="E40" s="101">
        <v>1.58</v>
      </c>
      <c r="F40" s="101">
        <v>23.24</v>
      </c>
      <c r="G40" s="101">
        <v>270</v>
      </c>
      <c r="H40" s="101">
        <v>90</v>
      </c>
      <c r="I40" s="101" t="s">
        <v>357</v>
      </c>
      <c r="J40"/>
      <c r="K40"/>
      <c r="L40"/>
      <c r="M40"/>
      <c r="N40"/>
      <c r="O40"/>
      <c r="P40"/>
      <c r="Q40"/>
      <c r="R40"/>
      <c r="S40"/>
    </row>
    <row r="41" spans="1:19">
      <c r="A41" s="101" t="s">
        <v>358</v>
      </c>
      <c r="B41" s="101" t="s">
        <v>359</v>
      </c>
      <c r="C41" s="101">
        <v>0.3</v>
      </c>
      <c r="D41" s="101">
        <v>3.12</v>
      </c>
      <c r="E41" s="101">
        <v>12.904</v>
      </c>
      <c r="F41" s="101">
        <v>116.17</v>
      </c>
      <c r="G41" s="101">
        <v>0</v>
      </c>
      <c r="H41" s="101">
        <v>180</v>
      </c>
      <c r="I41" s="101"/>
      <c r="J41"/>
      <c r="K41"/>
      <c r="L41"/>
      <c r="M41"/>
      <c r="N41"/>
      <c r="O41"/>
      <c r="P41"/>
      <c r="Q41"/>
      <c r="R41"/>
      <c r="S41"/>
    </row>
    <row r="42" spans="1:19">
      <c r="A42" s="101" t="s">
        <v>437</v>
      </c>
      <c r="B42" s="101" t="s">
        <v>438</v>
      </c>
      <c r="C42" s="101">
        <v>0.3</v>
      </c>
      <c r="D42" s="101">
        <v>0.56899999999999995</v>
      </c>
      <c r="E42" s="101">
        <v>0.63700000000000001</v>
      </c>
      <c r="F42" s="101">
        <v>116.17</v>
      </c>
      <c r="G42" s="101">
        <v>180</v>
      </c>
      <c r="H42" s="101">
        <v>0</v>
      </c>
      <c r="I42" s="101"/>
      <c r="J42"/>
      <c r="K42"/>
      <c r="L42"/>
      <c r="M42"/>
      <c r="N42"/>
      <c r="O42"/>
      <c r="P42"/>
      <c r="Q42"/>
      <c r="R42"/>
      <c r="S42"/>
    </row>
    <row r="43" spans="1:19">
      <c r="A43" s="101" t="s">
        <v>360</v>
      </c>
      <c r="B43" s="101" t="s">
        <v>436</v>
      </c>
      <c r="C43" s="101">
        <v>0.08</v>
      </c>
      <c r="D43" s="101">
        <v>1.278</v>
      </c>
      <c r="E43" s="101">
        <v>1.58</v>
      </c>
      <c r="F43" s="101">
        <v>23.24</v>
      </c>
      <c r="G43" s="101">
        <v>90</v>
      </c>
      <c r="H43" s="101">
        <v>90</v>
      </c>
      <c r="I43" s="101" t="s">
        <v>353</v>
      </c>
      <c r="J43"/>
      <c r="K43"/>
      <c r="L43"/>
      <c r="M43"/>
      <c r="N43"/>
      <c r="O43"/>
      <c r="P43"/>
      <c r="Q43"/>
      <c r="R43"/>
      <c r="S43"/>
    </row>
    <row r="44" spans="1:19">
      <c r="A44" s="101" t="s">
        <v>361</v>
      </c>
      <c r="B44" s="101" t="s">
        <v>436</v>
      </c>
      <c r="C44" s="101">
        <v>0.08</v>
      </c>
      <c r="D44" s="101">
        <v>1.278</v>
      </c>
      <c r="E44" s="101">
        <v>1.58</v>
      </c>
      <c r="F44" s="101">
        <v>46.47</v>
      </c>
      <c r="G44" s="101">
        <v>0</v>
      </c>
      <c r="H44" s="101">
        <v>90</v>
      </c>
      <c r="I44" s="101" t="s">
        <v>362</v>
      </c>
      <c r="J44"/>
      <c r="K44"/>
      <c r="L44"/>
      <c r="M44"/>
      <c r="N44"/>
      <c r="O44"/>
      <c r="P44"/>
      <c r="Q44"/>
      <c r="R44"/>
      <c r="S44"/>
    </row>
    <row r="45" spans="1:19">
      <c r="A45" s="101" t="s">
        <v>363</v>
      </c>
      <c r="B45" s="101" t="s">
        <v>436</v>
      </c>
      <c r="C45" s="101">
        <v>0.08</v>
      </c>
      <c r="D45" s="101">
        <v>1.278</v>
      </c>
      <c r="E45" s="101">
        <v>1.58</v>
      </c>
      <c r="F45" s="101">
        <v>23.24</v>
      </c>
      <c r="G45" s="101">
        <v>270</v>
      </c>
      <c r="H45" s="101">
        <v>90</v>
      </c>
      <c r="I45" s="101" t="s">
        <v>357</v>
      </c>
      <c r="J45"/>
      <c r="K45"/>
      <c r="L45"/>
      <c r="M45"/>
      <c r="N45"/>
      <c r="O45"/>
      <c r="P45"/>
      <c r="Q45"/>
      <c r="R45"/>
      <c r="S45"/>
    </row>
    <row r="46" spans="1:19">
      <c r="A46" s="101" t="s">
        <v>364</v>
      </c>
      <c r="B46" s="101" t="s">
        <v>359</v>
      </c>
      <c r="C46" s="101">
        <v>0.3</v>
      </c>
      <c r="D46" s="101">
        <v>3.12</v>
      </c>
      <c r="E46" s="101">
        <v>12.904</v>
      </c>
      <c r="F46" s="101">
        <v>116.17</v>
      </c>
      <c r="G46" s="101">
        <v>0</v>
      </c>
      <c r="H46" s="101">
        <v>180</v>
      </c>
      <c r="I46" s="101"/>
      <c r="J46"/>
      <c r="K46"/>
      <c r="L46"/>
      <c r="M46"/>
      <c r="N46"/>
      <c r="O46"/>
      <c r="P46"/>
      <c r="Q46"/>
      <c r="R46"/>
      <c r="S46"/>
    </row>
    <row r="47" spans="1:19">
      <c r="A47" s="101" t="s">
        <v>439</v>
      </c>
      <c r="B47" s="101" t="s">
        <v>438</v>
      </c>
      <c r="C47" s="101">
        <v>0.3</v>
      </c>
      <c r="D47" s="101">
        <v>0.56899999999999995</v>
      </c>
      <c r="E47" s="101">
        <v>0.63700000000000001</v>
      </c>
      <c r="F47" s="101">
        <v>116.17</v>
      </c>
      <c r="G47" s="101">
        <v>180</v>
      </c>
      <c r="H47" s="101">
        <v>0</v>
      </c>
      <c r="I47" s="101"/>
      <c r="J47"/>
      <c r="K47"/>
      <c r="L47"/>
      <c r="M47"/>
      <c r="N47"/>
      <c r="O47"/>
      <c r="P47"/>
      <c r="Q47"/>
      <c r="R47"/>
      <c r="S47"/>
    </row>
    <row r="48" spans="1:19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19">
      <c r="A49" s="92"/>
      <c r="B49" s="101" t="s">
        <v>51</v>
      </c>
      <c r="C49" s="101" t="s">
        <v>365</v>
      </c>
      <c r="D49" s="101" t="s">
        <v>366</v>
      </c>
      <c r="E49" s="101" t="s">
        <v>367</v>
      </c>
      <c r="F49" s="101" t="s">
        <v>45</v>
      </c>
      <c r="G49" s="101" t="s">
        <v>368</v>
      </c>
      <c r="H49" s="101" t="s">
        <v>369</v>
      </c>
      <c r="I49" s="101" t="s">
        <v>370</v>
      </c>
      <c r="J49" s="101" t="s">
        <v>349</v>
      </c>
      <c r="K49" s="101" t="s">
        <v>351</v>
      </c>
      <c r="L49"/>
      <c r="M49"/>
      <c r="N49"/>
      <c r="O49"/>
      <c r="P49"/>
      <c r="Q49"/>
      <c r="R49"/>
      <c r="S49"/>
    </row>
    <row r="50" spans="1:19">
      <c r="A50" s="101" t="s">
        <v>371</v>
      </c>
      <c r="B50" s="101" t="s">
        <v>648</v>
      </c>
      <c r="C50" s="101">
        <v>6.51</v>
      </c>
      <c r="D50" s="101">
        <v>6.51</v>
      </c>
      <c r="E50" s="101">
        <v>5.835</v>
      </c>
      <c r="F50" s="101">
        <v>0.54</v>
      </c>
      <c r="G50" s="101">
        <v>0.38400000000000001</v>
      </c>
      <c r="H50" s="101" t="s">
        <v>66</v>
      </c>
      <c r="I50" s="101" t="s">
        <v>352</v>
      </c>
      <c r="J50" s="101">
        <v>90</v>
      </c>
      <c r="K50" s="101" t="s">
        <v>353</v>
      </c>
      <c r="L50"/>
      <c r="M50"/>
      <c r="N50"/>
      <c r="O50"/>
      <c r="P50"/>
      <c r="Q50"/>
      <c r="R50"/>
      <c r="S50"/>
    </row>
    <row r="51" spans="1:19">
      <c r="A51" s="101" t="s">
        <v>372</v>
      </c>
      <c r="B51" s="101" t="s">
        <v>648</v>
      </c>
      <c r="C51" s="101">
        <v>13.01</v>
      </c>
      <c r="D51" s="101">
        <v>13.01</v>
      </c>
      <c r="E51" s="101">
        <v>5.835</v>
      </c>
      <c r="F51" s="101">
        <v>0.54</v>
      </c>
      <c r="G51" s="101">
        <v>0.38400000000000001</v>
      </c>
      <c r="H51" s="101" t="s">
        <v>66</v>
      </c>
      <c r="I51" s="101" t="s">
        <v>354</v>
      </c>
      <c r="J51" s="101">
        <v>180</v>
      </c>
      <c r="K51" s="101" t="s">
        <v>355</v>
      </c>
      <c r="L51"/>
      <c r="M51"/>
      <c r="N51"/>
      <c r="O51"/>
      <c r="P51"/>
      <c r="Q51"/>
      <c r="R51"/>
      <c r="S51"/>
    </row>
    <row r="52" spans="1:19">
      <c r="A52" s="101" t="s">
        <v>373</v>
      </c>
      <c r="B52" s="101" t="s">
        <v>648</v>
      </c>
      <c r="C52" s="101">
        <v>6.51</v>
      </c>
      <c r="D52" s="101">
        <v>6.51</v>
      </c>
      <c r="E52" s="101">
        <v>5.835</v>
      </c>
      <c r="F52" s="101">
        <v>0.54</v>
      </c>
      <c r="G52" s="101">
        <v>0.38400000000000001</v>
      </c>
      <c r="H52" s="101" t="s">
        <v>66</v>
      </c>
      <c r="I52" s="101" t="s">
        <v>356</v>
      </c>
      <c r="J52" s="101">
        <v>270</v>
      </c>
      <c r="K52" s="101" t="s">
        <v>357</v>
      </c>
      <c r="L52"/>
      <c r="M52"/>
      <c r="N52"/>
      <c r="O52"/>
      <c r="P52"/>
      <c r="Q52"/>
      <c r="R52"/>
      <c r="S52"/>
    </row>
    <row r="53" spans="1:19">
      <c r="A53" s="101" t="s">
        <v>374</v>
      </c>
      <c r="B53" s="101"/>
      <c r="C53" s="101"/>
      <c r="D53" s="101">
        <v>26.02</v>
      </c>
      <c r="E53" s="101">
        <v>5.83</v>
      </c>
      <c r="F53" s="101">
        <v>0.54</v>
      </c>
      <c r="G53" s="101">
        <v>0.38400000000000001</v>
      </c>
      <c r="H53" s="101"/>
      <c r="I53" s="101"/>
      <c r="J53" s="101"/>
      <c r="K53" s="101"/>
      <c r="L53"/>
      <c r="M53"/>
      <c r="N53"/>
      <c r="O53"/>
      <c r="P53"/>
      <c r="Q53"/>
      <c r="R53"/>
      <c r="S53"/>
    </row>
    <row r="54" spans="1:19">
      <c r="A54" s="101" t="s">
        <v>375</v>
      </c>
      <c r="B54" s="101"/>
      <c r="C54" s="101"/>
      <c r="D54" s="101">
        <v>0</v>
      </c>
      <c r="E54" s="101" t="s">
        <v>376</v>
      </c>
      <c r="F54" s="101" t="s">
        <v>376</v>
      </c>
      <c r="G54" s="101" t="s">
        <v>376</v>
      </c>
      <c r="H54" s="101"/>
      <c r="I54" s="101"/>
      <c r="J54" s="101"/>
      <c r="K54" s="101"/>
      <c r="L54"/>
      <c r="M54"/>
      <c r="N54"/>
      <c r="O54"/>
      <c r="P54"/>
      <c r="Q54"/>
      <c r="R54"/>
      <c r="S54"/>
    </row>
    <row r="55" spans="1:19">
      <c r="A55" s="101" t="s">
        <v>377</v>
      </c>
      <c r="B55" s="101"/>
      <c r="C55" s="101"/>
      <c r="D55" s="101">
        <v>26.02</v>
      </c>
      <c r="E55" s="101">
        <v>5.83</v>
      </c>
      <c r="F55" s="101">
        <v>0.54</v>
      </c>
      <c r="G55" s="101">
        <v>0.38400000000000001</v>
      </c>
      <c r="H55" s="101"/>
      <c r="I55" s="101"/>
      <c r="J55" s="101"/>
      <c r="K55" s="101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92"/>
      <c r="B57" s="101" t="s">
        <v>119</v>
      </c>
      <c r="C57" s="101" t="s">
        <v>378</v>
      </c>
      <c r="D57" s="101" t="s">
        <v>379</v>
      </c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101" t="s">
        <v>35</v>
      </c>
      <c r="B58" s="101"/>
      <c r="C58" s="101"/>
      <c r="D58" s="101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2"/>
      <c r="B60" s="101" t="s">
        <v>119</v>
      </c>
      <c r="C60" s="101" t="s">
        <v>380</v>
      </c>
      <c r="D60" s="101" t="s">
        <v>381</v>
      </c>
      <c r="E60" s="101" t="s">
        <v>382</v>
      </c>
      <c r="F60" s="101" t="s">
        <v>383</v>
      </c>
      <c r="G60" s="101" t="s">
        <v>379</v>
      </c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101" t="s">
        <v>384</v>
      </c>
      <c r="B61" s="101" t="s">
        <v>385</v>
      </c>
      <c r="C61" s="101">
        <v>43265.79</v>
      </c>
      <c r="D61" s="101">
        <v>29251.279999999999</v>
      </c>
      <c r="E61" s="101">
        <v>14014.52</v>
      </c>
      <c r="F61" s="101">
        <v>0.68</v>
      </c>
      <c r="G61" s="101">
        <v>3.12</v>
      </c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101" t="s">
        <v>386</v>
      </c>
      <c r="B62" s="101" t="s">
        <v>385</v>
      </c>
      <c r="C62" s="101">
        <v>18395.77</v>
      </c>
      <c r="D62" s="101">
        <v>12437.07</v>
      </c>
      <c r="E62" s="101">
        <v>5958.7</v>
      </c>
      <c r="F62" s="101">
        <v>0.68</v>
      </c>
      <c r="G62" s="101">
        <v>3.32</v>
      </c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92"/>
      <c r="B64" s="101" t="s">
        <v>119</v>
      </c>
      <c r="C64" s="101" t="s">
        <v>380</v>
      </c>
      <c r="D64" s="101" t="s">
        <v>379</v>
      </c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101" t="s">
        <v>387</v>
      </c>
      <c r="B65" s="101" t="s">
        <v>388</v>
      </c>
      <c r="C65" s="101">
        <v>66177.679999999993</v>
      </c>
      <c r="D65" s="101">
        <v>0.78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 s="101" t="s">
        <v>389</v>
      </c>
      <c r="B66" s="101" t="s">
        <v>388</v>
      </c>
      <c r="C66" s="101">
        <v>40843.79</v>
      </c>
      <c r="D66" s="101">
        <v>0.78</v>
      </c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2"/>
      <c r="B68" s="101" t="s">
        <v>119</v>
      </c>
      <c r="C68" s="101" t="s">
        <v>390</v>
      </c>
      <c r="D68" s="101" t="s">
        <v>391</v>
      </c>
      <c r="E68" s="101" t="s">
        <v>392</v>
      </c>
      <c r="F68" s="101" t="s">
        <v>393</v>
      </c>
      <c r="G68" s="101" t="s">
        <v>394</v>
      </c>
      <c r="H68" s="101" t="s">
        <v>395</v>
      </c>
      <c r="I68"/>
      <c r="J68"/>
      <c r="K68"/>
      <c r="L68"/>
      <c r="M68"/>
      <c r="N68"/>
      <c r="O68"/>
      <c r="P68"/>
      <c r="Q68"/>
      <c r="R68"/>
      <c r="S68"/>
    </row>
    <row r="69" spans="1:19">
      <c r="A69" s="101" t="s">
        <v>396</v>
      </c>
      <c r="B69" s="101" t="s">
        <v>397</v>
      </c>
      <c r="C69" s="101">
        <v>1</v>
      </c>
      <c r="D69" s="101">
        <v>0</v>
      </c>
      <c r="E69" s="101">
        <v>0.83</v>
      </c>
      <c r="F69" s="101">
        <v>0</v>
      </c>
      <c r="G69" s="101">
        <v>1</v>
      </c>
      <c r="H69" s="101" t="s">
        <v>398</v>
      </c>
      <c r="I69"/>
      <c r="J69"/>
      <c r="K69"/>
      <c r="L69"/>
      <c r="M69"/>
      <c r="N69"/>
      <c r="O69"/>
      <c r="P69"/>
      <c r="Q69"/>
      <c r="R69"/>
      <c r="S69"/>
    </row>
    <row r="70" spans="1:19">
      <c r="A70" s="101" t="s">
        <v>399</v>
      </c>
      <c r="B70" s="101" t="s">
        <v>397</v>
      </c>
      <c r="C70" s="101">
        <v>1</v>
      </c>
      <c r="D70" s="101">
        <v>0</v>
      </c>
      <c r="E70" s="101">
        <v>0.72</v>
      </c>
      <c r="F70" s="101">
        <v>0</v>
      </c>
      <c r="G70" s="101">
        <v>1</v>
      </c>
      <c r="H70" s="101" t="s">
        <v>398</v>
      </c>
      <c r="I70"/>
      <c r="J70"/>
      <c r="K70"/>
      <c r="L70"/>
      <c r="M70"/>
      <c r="N70"/>
      <c r="O70"/>
      <c r="P70"/>
      <c r="Q70"/>
      <c r="R70"/>
      <c r="S70"/>
    </row>
    <row r="71" spans="1:19">
      <c r="A71" s="101" t="s">
        <v>400</v>
      </c>
      <c r="B71" s="101" t="s">
        <v>401</v>
      </c>
      <c r="C71" s="101">
        <v>0.55000000000000004</v>
      </c>
      <c r="D71" s="101">
        <v>622</v>
      </c>
      <c r="E71" s="101">
        <v>1.74</v>
      </c>
      <c r="F71" s="101">
        <v>1984.83</v>
      </c>
      <c r="G71" s="101">
        <v>1</v>
      </c>
      <c r="H71" s="101" t="s">
        <v>402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101" t="s">
        <v>403</v>
      </c>
      <c r="B72" s="101" t="s">
        <v>401</v>
      </c>
      <c r="C72" s="101">
        <v>0.54</v>
      </c>
      <c r="D72" s="101">
        <v>622</v>
      </c>
      <c r="E72" s="101">
        <v>0.74</v>
      </c>
      <c r="F72" s="101">
        <v>859.26</v>
      </c>
      <c r="G72" s="101">
        <v>1</v>
      </c>
      <c r="H72" s="101" t="s">
        <v>402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2"/>
      <c r="B74" s="101" t="s">
        <v>119</v>
      </c>
      <c r="C74" s="101" t="s">
        <v>404</v>
      </c>
      <c r="D74" s="101" t="s">
        <v>405</v>
      </c>
      <c r="E74" s="101" t="s">
        <v>406</v>
      </c>
      <c r="F74" s="101" t="s">
        <v>407</v>
      </c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101" t="s">
        <v>408</v>
      </c>
      <c r="B75" s="101" t="s">
        <v>409</v>
      </c>
      <c r="C75" s="101" t="s">
        <v>410</v>
      </c>
      <c r="D75" s="101">
        <v>0.1</v>
      </c>
      <c r="E75" s="101">
        <v>0</v>
      </c>
      <c r="F75" s="101">
        <v>1</v>
      </c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2"/>
      <c r="B77" s="101" t="s">
        <v>119</v>
      </c>
      <c r="C77" s="101" t="s">
        <v>411</v>
      </c>
      <c r="D77" s="101" t="s">
        <v>412</v>
      </c>
      <c r="E77" s="101" t="s">
        <v>413</v>
      </c>
      <c r="F77" s="101" t="s">
        <v>414</v>
      </c>
      <c r="G77" s="101" t="s">
        <v>415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101" t="s">
        <v>416</v>
      </c>
      <c r="B78" s="101" t="s">
        <v>417</v>
      </c>
      <c r="C78" s="101">
        <v>0.2</v>
      </c>
      <c r="D78" s="101">
        <v>845000</v>
      </c>
      <c r="E78" s="101">
        <v>0.8</v>
      </c>
      <c r="F78" s="101">
        <v>3.43</v>
      </c>
      <c r="G78" s="101">
        <v>0.57999999999999996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2"/>
      <c r="B80" s="101" t="s">
        <v>442</v>
      </c>
      <c r="C80" s="101" t="s">
        <v>443</v>
      </c>
      <c r="D80" s="101" t="s">
        <v>444</v>
      </c>
      <c r="E80" s="101" t="s">
        <v>445</v>
      </c>
      <c r="F80" s="101" t="s">
        <v>446</v>
      </c>
      <c r="G80" s="101" t="s">
        <v>447</v>
      </c>
      <c r="H80" s="101" t="s">
        <v>448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101" t="s">
        <v>418</v>
      </c>
      <c r="B81" s="101">
        <v>18143.727800000001</v>
      </c>
      <c r="C81" s="101">
        <v>28.932099999999998</v>
      </c>
      <c r="D81" s="101">
        <v>61.172800000000002</v>
      </c>
      <c r="E81" s="101">
        <v>0</v>
      </c>
      <c r="F81" s="101">
        <v>2.0000000000000001E-4</v>
      </c>
      <c r="G81" s="101">
        <v>108759.81230000001</v>
      </c>
      <c r="H81" s="101">
        <v>7430.5698000000002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101" t="s">
        <v>419</v>
      </c>
      <c r="B82" s="101">
        <v>15966.881799999999</v>
      </c>
      <c r="C82" s="101">
        <v>25.7804</v>
      </c>
      <c r="D82" s="101">
        <v>55.399799999999999</v>
      </c>
      <c r="E82" s="101">
        <v>0</v>
      </c>
      <c r="F82" s="101">
        <v>2.0000000000000001E-4</v>
      </c>
      <c r="G82" s="101">
        <v>98500.092199999999</v>
      </c>
      <c r="H82" s="101">
        <v>6568.5747000000001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 s="101" t="s">
        <v>420</v>
      </c>
      <c r="B83" s="101">
        <v>16062.344800000001</v>
      </c>
      <c r="C83" s="101">
        <v>27.1511</v>
      </c>
      <c r="D83" s="101">
        <v>61.694800000000001</v>
      </c>
      <c r="E83" s="101">
        <v>0</v>
      </c>
      <c r="F83" s="101">
        <v>2.0000000000000001E-4</v>
      </c>
      <c r="G83" s="101">
        <v>109708.30530000001</v>
      </c>
      <c r="H83" s="101">
        <v>6720.2022999999999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101" t="s">
        <v>421</v>
      </c>
      <c r="B84" s="101">
        <v>15598.983399999999</v>
      </c>
      <c r="C84" s="101">
        <v>26.963999999999999</v>
      </c>
      <c r="D84" s="101">
        <v>62.837499999999999</v>
      </c>
      <c r="E84" s="101">
        <v>0</v>
      </c>
      <c r="F84" s="101">
        <v>2.0000000000000001E-4</v>
      </c>
      <c r="G84" s="101">
        <v>111747.23880000001</v>
      </c>
      <c r="H84" s="101">
        <v>6581.3972999999996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101" t="s">
        <v>277</v>
      </c>
      <c r="B85" s="101">
        <v>16785.439699999999</v>
      </c>
      <c r="C85" s="101">
        <v>29.575399999999998</v>
      </c>
      <c r="D85" s="101">
        <v>70.364400000000003</v>
      </c>
      <c r="E85" s="101">
        <v>0</v>
      </c>
      <c r="F85" s="101">
        <v>2.9999999999999997E-4</v>
      </c>
      <c r="G85" s="101">
        <v>125139.06510000001</v>
      </c>
      <c r="H85" s="101">
        <v>7133.7398000000003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101" t="s">
        <v>422</v>
      </c>
      <c r="B86" s="101">
        <v>17422.317899999998</v>
      </c>
      <c r="C86" s="101">
        <v>30.938700000000001</v>
      </c>
      <c r="D86" s="101">
        <v>74.216200000000001</v>
      </c>
      <c r="E86" s="101">
        <v>0</v>
      </c>
      <c r="F86" s="101">
        <v>2.9999999999999997E-4</v>
      </c>
      <c r="G86" s="101">
        <v>131991.8401</v>
      </c>
      <c r="H86" s="101">
        <v>7426.6787999999997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101" t="s">
        <v>423</v>
      </c>
      <c r="B87" s="101">
        <v>18850.0828</v>
      </c>
      <c r="C87" s="101">
        <v>33.624099999999999</v>
      </c>
      <c r="D87" s="101">
        <v>81.033299999999997</v>
      </c>
      <c r="E87" s="101">
        <v>0</v>
      </c>
      <c r="F87" s="101">
        <v>2.9999999999999997E-4</v>
      </c>
      <c r="G87" s="101">
        <v>144117.49290000001</v>
      </c>
      <c r="H87" s="101">
        <v>8049.1459000000004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101" t="s">
        <v>424</v>
      </c>
      <c r="B88" s="101">
        <v>18551.8658</v>
      </c>
      <c r="C88" s="101">
        <v>33.047899999999998</v>
      </c>
      <c r="D88" s="101">
        <v>79.534700000000001</v>
      </c>
      <c r="E88" s="101">
        <v>0</v>
      </c>
      <c r="F88" s="101">
        <v>2.9999999999999997E-4</v>
      </c>
      <c r="G88" s="101">
        <v>141451.6839</v>
      </c>
      <c r="H88" s="101">
        <v>7917.7227999999996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101" t="s">
        <v>425</v>
      </c>
      <c r="B89" s="101">
        <v>17025.1738</v>
      </c>
      <c r="C89" s="101">
        <v>30.177</v>
      </c>
      <c r="D89" s="101">
        <v>72.248000000000005</v>
      </c>
      <c r="E89" s="101">
        <v>0</v>
      </c>
      <c r="F89" s="101">
        <v>2.9999999999999997E-4</v>
      </c>
      <c r="G89" s="101">
        <v>128490.8097</v>
      </c>
      <c r="H89" s="101">
        <v>7252.1783999999998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101" t="s">
        <v>426</v>
      </c>
      <c r="B90" s="101">
        <v>15973.3439</v>
      </c>
      <c r="C90" s="101">
        <v>27.771599999999999</v>
      </c>
      <c r="D90" s="101">
        <v>65.132000000000005</v>
      </c>
      <c r="E90" s="101">
        <v>0</v>
      </c>
      <c r="F90" s="101">
        <v>2.0000000000000001E-4</v>
      </c>
      <c r="G90" s="101">
        <v>115829.49460000001</v>
      </c>
      <c r="H90" s="101">
        <v>6754.1614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101" t="s">
        <v>427</v>
      </c>
      <c r="B91" s="101">
        <v>15738.2075</v>
      </c>
      <c r="C91" s="101">
        <v>26.433700000000002</v>
      </c>
      <c r="D91" s="101">
        <v>59.6188</v>
      </c>
      <c r="E91" s="101">
        <v>0</v>
      </c>
      <c r="F91" s="101">
        <v>2.0000000000000001E-4</v>
      </c>
      <c r="G91" s="101">
        <v>106014.7859</v>
      </c>
      <c r="H91" s="101">
        <v>6568.9341999999997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101" t="s">
        <v>428</v>
      </c>
      <c r="B92" s="101">
        <v>17505.897300000001</v>
      </c>
      <c r="C92" s="101">
        <v>28.3673</v>
      </c>
      <c r="D92" s="101">
        <v>61.239600000000003</v>
      </c>
      <c r="E92" s="101">
        <v>0</v>
      </c>
      <c r="F92" s="101">
        <v>2.0000000000000001E-4</v>
      </c>
      <c r="G92" s="101">
        <v>108884.48820000001</v>
      </c>
      <c r="H92" s="101">
        <v>7211.1246000000001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101"/>
      <c r="B93" s="101"/>
      <c r="C93" s="101"/>
      <c r="D93" s="101"/>
      <c r="E93" s="101"/>
      <c r="F93" s="101"/>
      <c r="G93" s="101"/>
      <c r="H93" s="101"/>
      <c r="I93"/>
      <c r="J93"/>
      <c r="K93"/>
      <c r="L93"/>
      <c r="M93"/>
      <c r="N93"/>
      <c r="O93"/>
      <c r="P93"/>
      <c r="Q93"/>
      <c r="R93"/>
      <c r="S93"/>
    </row>
    <row r="94" spans="1:19">
      <c r="A94" s="101" t="s">
        <v>429</v>
      </c>
      <c r="B94" s="101">
        <v>203624.2665</v>
      </c>
      <c r="C94" s="101">
        <v>348.76319999999998</v>
      </c>
      <c r="D94" s="101">
        <v>804.49180000000001</v>
      </c>
      <c r="E94" s="101">
        <v>0</v>
      </c>
      <c r="F94" s="101">
        <v>3.0000000000000001E-3</v>
      </c>
      <c r="G94" s="102">
        <v>1430640</v>
      </c>
      <c r="H94" s="101">
        <v>85614.430099999998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101" t="s">
        <v>430</v>
      </c>
      <c r="B95" s="101">
        <v>15598.983399999999</v>
      </c>
      <c r="C95" s="101">
        <v>25.7804</v>
      </c>
      <c r="D95" s="101">
        <v>55.399799999999999</v>
      </c>
      <c r="E95" s="101">
        <v>0</v>
      </c>
      <c r="F95" s="101">
        <v>2.0000000000000001E-4</v>
      </c>
      <c r="G95" s="101">
        <v>98500.092199999999</v>
      </c>
      <c r="H95" s="101">
        <v>6568.5747000000001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101" t="s">
        <v>431</v>
      </c>
      <c r="B96" s="101">
        <v>18850.0828</v>
      </c>
      <c r="C96" s="101">
        <v>33.624099999999999</v>
      </c>
      <c r="D96" s="101">
        <v>81.033299999999997</v>
      </c>
      <c r="E96" s="101">
        <v>0</v>
      </c>
      <c r="F96" s="101">
        <v>2.9999999999999997E-4</v>
      </c>
      <c r="G96" s="101">
        <v>144117.49290000001</v>
      </c>
      <c r="H96" s="101">
        <v>8049.1459000000004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 s="92"/>
      <c r="B98" s="101" t="s">
        <v>449</v>
      </c>
      <c r="C98" s="101" t="s">
        <v>450</v>
      </c>
      <c r="D98" s="101" t="s">
        <v>451</v>
      </c>
      <c r="E98" s="101" t="s">
        <v>452</v>
      </c>
      <c r="F98" s="101" t="s">
        <v>453</v>
      </c>
      <c r="G98" s="101" t="s">
        <v>454</v>
      </c>
      <c r="H98" s="101" t="s">
        <v>455</v>
      </c>
      <c r="I98" s="101" t="s">
        <v>456</v>
      </c>
      <c r="J98" s="101" t="s">
        <v>457</v>
      </c>
      <c r="K98" s="101" t="s">
        <v>458</v>
      </c>
      <c r="L98" s="101" t="s">
        <v>459</v>
      </c>
      <c r="M98" s="101" t="s">
        <v>460</v>
      </c>
      <c r="N98" s="101" t="s">
        <v>461</v>
      </c>
      <c r="O98" s="101" t="s">
        <v>462</v>
      </c>
      <c r="P98" s="101" t="s">
        <v>463</v>
      </c>
      <c r="Q98" s="101" t="s">
        <v>464</v>
      </c>
      <c r="R98" s="101" t="s">
        <v>465</v>
      </c>
      <c r="S98" s="101" t="s">
        <v>466</v>
      </c>
    </row>
    <row r="99" spans="1:19">
      <c r="A99" s="101" t="s">
        <v>418</v>
      </c>
      <c r="B99" s="102">
        <v>62709900000</v>
      </c>
      <c r="C99" s="101">
        <v>32360.914000000001</v>
      </c>
      <c r="D99" s="101" t="s">
        <v>508</v>
      </c>
      <c r="E99" s="101">
        <v>6682.067</v>
      </c>
      <c r="F99" s="101">
        <v>18077</v>
      </c>
      <c r="G99" s="101">
        <v>2844.0889999999999</v>
      </c>
      <c r="H99" s="101">
        <v>0</v>
      </c>
      <c r="I99" s="101">
        <v>2771.0970000000002</v>
      </c>
      <c r="J99" s="101">
        <v>0</v>
      </c>
      <c r="K99" s="101">
        <v>0</v>
      </c>
      <c r="L99" s="101">
        <v>0</v>
      </c>
      <c r="M99" s="101">
        <v>0</v>
      </c>
      <c r="N99" s="101">
        <v>0</v>
      </c>
      <c r="O99" s="101">
        <v>0</v>
      </c>
      <c r="P99" s="101">
        <v>0</v>
      </c>
      <c r="Q99" s="101">
        <v>1986.6610000000001</v>
      </c>
      <c r="R99" s="101">
        <v>0</v>
      </c>
      <c r="S99" s="101">
        <v>0</v>
      </c>
    </row>
    <row r="100" spans="1:19">
      <c r="A100" s="101" t="s">
        <v>419</v>
      </c>
      <c r="B100" s="102">
        <v>56794200000</v>
      </c>
      <c r="C100" s="101">
        <v>33407.267999999996</v>
      </c>
      <c r="D100" s="101" t="s">
        <v>509</v>
      </c>
      <c r="E100" s="101">
        <v>6682.067</v>
      </c>
      <c r="F100" s="101">
        <v>18077</v>
      </c>
      <c r="G100" s="101">
        <v>2844.0889999999999</v>
      </c>
      <c r="H100" s="101">
        <v>0</v>
      </c>
      <c r="I100" s="101">
        <v>3756.8090000000002</v>
      </c>
      <c r="J100" s="101">
        <v>0</v>
      </c>
      <c r="K100" s="101">
        <v>0</v>
      </c>
      <c r="L100" s="101">
        <v>0</v>
      </c>
      <c r="M100" s="101">
        <v>0</v>
      </c>
      <c r="N100" s="101">
        <v>0</v>
      </c>
      <c r="O100" s="101">
        <v>0</v>
      </c>
      <c r="P100" s="101">
        <v>0</v>
      </c>
      <c r="Q100" s="101">
        <v>2047.3030000000001</v>
      </c>
      <c r="R100" s="101">
        <v>0</v>
      </c>
      <c r="S100" s="101">
        <v>0</v>
      </c>
    </row>
    <row r="101" spans="1:19">
      <c r="A101" s="101" t="s">
        <v>420</v>
      </c>
      <c r="B101" s="102">
        <v>63256800000</v>
      </c>
      <c r="C101" s="101">
        <v>35118.713000000003</v>
      </c>
      <c r="D101" s="101" t="s">
        <v>510</v>
      </c>
      <c r="E101" s="101">
        <v>6682.067</v>
      </c>
      <c r="F101" s="101">
        <v>18077</v>
      </c>
      <c r="G101" s="101">
        <v>2844.0889999999999</v>
      </c>
      <c r="H101" s="101">
        <v>0</v>
      </c>
      <c r="I101" s="101">
        <v>5503.0119999999997</v>
      </c>
      <c r="J101" s="101">
        <v>0</v>
      </c>
      <c r="K101" s="101">
        <v>0</v>
      </c>
      <c r="L101" s="101">
        <v>0</v>
      </c>
      <c r="M101" s="101">
        <v>0</v>
      </c>
      <c r="N101" s="101">
        <v>0</v>
      </c>
      <c r="O101" s="101">
        <v>0</v>
      </c>
      <c r="P101" s="101">
        <v>0</v>
      </c>
      <c r="Q101" s="101">
        <v>2012.5450000000001</v>
      </c>
      <c r="R101" s="101">
        <v>0</v>
      </c>
      <c r="S101" s="101">
        <v>0</v>
      </c>
    </row>
    <row r="102" spans="1:19">
      <c r="A102" s="101" t="s">
        <v>421</v>
      </c>
      <c r="B102" s="102">
        <v>64432400000</v>
      </c>
      <c r="C102" s="101">
        <v>40186.928999999996</v>
      </c>
      <c r="D102" s="101" t="s">
        <v>511</v>
      </c>
      <c r="E102" s="101">
        <v>6682.067</v>
      </c>
      <c r="F102" s="101">
        <v>18077</v>
      </c>
      <c r="G102" s="101">
        <v>2844.0889999999999</v>
      </c>
      <c r="H102" s="101">
        <v>0</v>
      </c>
      <c r="I102" s="101">
        <v>10487.368</v>
      </c>
      <c r="J102" s="101">
        <v>0</v>
      </c>
      <c r="K102" s="101">
        <v>0</v>
      </c>
      <c r="L102" s="101">
        <v>0</v>
      </c>
      <c r="M102" s="101">
        <v>0</v>
      </c>
      <c r="N102" s="101">
        <v>0</v>
      </c>
      <c r="O102" s="101">
        <v>0</v>
      </c>
      <c r="P102" s="101">
        <v>0</v>
      </c>
      <c r="Q102" s="101">
        <v>2096.4050000000002</v>
      </c>
      <c r="R102" s="101">
        <v>0</v>
      </c>
      <c r="S102" s="101">
        <v>0</v>
      </c>
    </row>
    <row r="103" spans="1:19">
      <c r="A103" s="101" t="s">
        <v>277</v>
      </c>
      <c r="B103" s="102">
        <v>72154000000</v>
      </c>
      <c r="C103" s="101">
        <v>44517.449000000001</v>
      </c>
      <c r="D103" s="101" t="s">
        <v>512</v>
      </c>
      <c r="E103" s="101">
        <v>6682.067</v>
      </c>
      <c r="F103" s="101">
        <v>18077</v>
      </c>
      <c r="G103" s="101">
        <v>2844.0889999999999</v>
      </c>
      <c r="H103" s="101">
        <v>0</v>
      </c>
      <c r="I103" s="101">
        <v>14784.249</v>
      </c>
      <c r="J103" s="101">
        <v>0</v>
      </c>
      <c r="K103" s="101">
        <v>0</v>
      </c>
      <c r="L103" s="101">
        <v>0</v>
      </c>
      <c r="M103" s="101">
        <v>0</v>
      </c>
      <c r="N103" s="101">
        <v>0</v>
      </c>
      <c r="O103" s="101">
        <v>0</v>
      </c>
      <c r="P103" s="101">
        <v>0</v>
      </c>
      <c r="Q103" s="101">
        <v>2130.0439999999999</v>
      </c>
      <c r="R103" s="101">
        <v>0</v>
      </c>
      <c r="S103" s="101">
        <v>0</v>
      </c>
    </row>
    <row r="104" spans="1:19">
      <c r="A104" s="101" t="s">
        <v>422</v>
      </c>
      <c r="B104" s="102">
        <v>76105200000</v>
      </c>
      <c r="C104" s="101">
        <v>46849.419000000002</v>
      </c>
      <c r="D104" s="101" t="s">
        <v>513</v>
      </c>
      <c r="E104" s="101">
        <v>6682.067</v>
      </c>
      <c r="F104" s="101">
        <v>18077</v>
      </c>
      <c r="G104" s="101">
        <v>2844.0889999999999</v>
      </c>
      <c r="H104" s="101">
        <v>0</v>
      </c>
      <c r="I104" s="101">
        <v>17018.798999999999</v>
      </c>
      <c r="J104" s="101">
        <v>0</v>
      </c>
      <c r="K104" s="101">
        <v>0</v>
      </c>
      <c r="L104" s="101">
        <v>0</v>
      </c>
      <c r="M104" s="101">
        <v>0</v>
      </c>
      <c r="N104" s="101">
        <v>0</v>
      </c>
      <c r="O104" s="101">
        <v>0</v>
      </c>
      <c r="P104" s="101">
        <v>0</v>
      </c>
      <c r="Q104" s="101">
        <v>2227.4630000000002</v>
      </c>
      <c r="R104" s="101">
        <v>0</v>
      </c>
      <c r="S104" s="101">
        <v>0</v>
      </c>
    </row>
    <row r="105" spans="1:19">
      <c r="A105" s="101" t="s">
        <v>423</v>
      </c>
      <c r="B105" s="102">
        <v>83096800000</v>
      </c>
      <c r="C105" s="101">
        <v>49364.555999999997</v>
      </c>
      <c r="D105" s="101" t="s">
        <v>514</v>
      </c>
      <c r="E105" s="101">
        <v>6682.067</v>
      </c>
      <c r="F105" s="101">
        <v>18077</v>
      </c>
      <c r="G105" s="101">
        <v>2844.0889999999999</v>
      </c>
      <c r="H105" s="101">
        <v>0</v>
      </c>
      <c r="I105" s="101">
        <v>19503.348999999998</v>
      </c>
      <c r="J105" s="101">
        <v>0</v>
      </c>
      <c r="K105" s="101">
        <v>0</v>
      </c>
      <c r="L105" s="101">
        <v>0</v>
      </c>
      <c r="M105" s="101">
        <v>0</v>
      </c>
      <c r="N105" s="101">
        <v>0</v>
      </c>
      <c r="O105" s="101">
        <v>0</v>
      </c>
      <c r="P105" s="101">
        <v>0</v>
      </c>
      <c r="Q105" s="101">
        <v>2258.0500000000002</v>
      </c>
      <c r="R105" s="101">
        <v>0</v>
      </c>
      <c r="S105" s="101">
        <v>0</v>
      </c>
    </row>
    <row r="106" spans="1:19">
      <c r="A106" s="101" t="s">
        <v>424</v>
      </c>
      <c r="B106" s="102">
        <v>81559700000</v>
      </c>
      <c r="C106" s="101">
        <v>48091.050999999999</v>
      </c>
      <c r="D106" s="101" t="s">
        <v>515</v>
      </c>
      <c r="E106" s="101">
        <v>6682.067</v>
      </c>
      <c r="F106" s="101">
        <v>18077</v>
      </c>
      <c r="G106" s="101">
        <v>2844.0889999999999</v>
      </c>
      <c r="H106" s="101">
        <v>0</v>
      </c>
      <c r="I106" s="101">
        <v>17430.581999999999</v>
      </c>
      <c r="J106" s="101">
        <v>0</v>
      </c>
      <c r="K106" s="101">
        <v>0</v>
      </c>
      <c r="L106" s="101">
        <v>0</v>
      </c>
      <c r="M106" s="101">
        <v>0</v>
      </c>
      <c r="N106" s="101">
        <v>0</v>
      </c>
      <c r="O106" s="101">
        <v>0</v>
      </c>
      <c r="P106" s="101">
        <v>0</v>
      </c>
      <c r="Q106" s="101">
        <v>3057.3130000000001</v>
      </c>
      <c r="R106" s="101">
        <v>0</v>
      </c>
      <c r="S106" s="101">
        <v>0</v>
      </c>
    </row>
    <row r="107" spans="1:19">
      <c r="A107" s="101" t="s">
        <v>425</v>
      </c>
      <c r="B107" s="102">
        <v>74086600000</v>
      </c>
      <c r="C107" s="101">
        <v>45513.277999999998</v>
      </c>
      <c r="D107" s="101" t="s">
        <v>516</v>
      </c>
      <c r="E107" s="101">
        <v>6682.067</v>
      </c>
      <c r="F107" s="101">
        <v>18077</v>
      </c>
      <c r="G107" s="101">
        <v>2844.0889999999999</v>
      </c>
      <c r="H107" s="101">
        <v>0</v>
      </c>
      <c r="I107" s="101">
        <v>15727.38</v>
      </c>
      <c r="J107" s="101">
        <v>0</v>
      </c>
      <c r="K107" s="101">
        <v>0</v>
      </c>
      <c r="L107" s="101">
        <v>0</v>
      </c>
      <c r="M107" s="101">
        <v>0</v>
      </c>
      <c r="N107" s="101">
        <v>0</v>
      </c>
      <c r="O107" s="101">
        <v>0</v>
      </c>
      <c r="P107" s="101">
        <v>0</v>
      </c>
      <c r="Q107" s="101">
        <v>2182.741</v>
      </c>
      <c r="R107" s="101">
        <v>0</v>
      </c>
      <c r="S107" s="101">
        <v>0</v>
      </c>
    </row>
    <row r="108" spans="1:19">
      <c r="A108" s="101" t="s">
        <v>426</v>
      </c>
      <c r="B108" s="102">
        <v>66786200000</v>
      </c>
      <c r="C108" s="101">
        <v>41128.798999999999</v>
      </c>
      <c r="D108" s="101" t="s">
        <v>517</v>
      </c>
      <c r="E108" s="101">
        <v>6682.067</v>
      </c>
      <c r="F108" s="101">
        <v>18077</v>
      </c>
      <c r="G108" s="101">
        <v>2844.0889999999999</v>
      </c>
      <c r="H108" s="101">
        <v>0</v>
      </c>
      <c r="I108" s="101">
        <v>11412.804</v>
      </c>
      <c r="J108" s="101">
        <v>0</v>
      </c>
      <c r="K108" s="101">
        <v>0</v>
      </c>
      <c r="L108" s="101">
        <v>0</v>
      </c>
      <c r="M108" s="101">
        <v>0</v>
      </c>
      <c r="N108" s="101">
        <v>0</v>
      </c>
      <c r="O108" s="101">
        <v>0</v>
      </c>
      <c r="P108" s="101">
        <v>0</v>
      </c>
      <c r="Q108" s="101">
        <v>2112.8389999999999</v>
      </c>
      <c r="R108" s="101">
        <v>0</v>
      </c>
      <c r="S108" s="101">
        <v>0</v>
      </c>
    </row>
    <row r="109" spans="1:19">
      <c r="A109" s="101" t="s">
        <v>427</v>
      </c>
      <c r="B109" s="102">
        <v>61127100000</v>
      </c>
      <c r="C109" s="101">
        <v>34328.237000000001</v>
      </c>
      <c r="D109" s="101" t="s">
        <v>518</v>
      </c>
      <c r="E109" s="101">
        <v>6682.067</v>
      </c>
      <c r="F109" s="101">
        <v>18077</v>
      </c>
      <c r="G109" s="101">
        <v>2844.0889999999999</v>
      </c>
      <c r="H109" s="101">
        <v>0</v>
      </c>
      <c r="I109" s="101">
        <v>3970.0569999999998</v>
      </c>
      <c r="J109" s="101">
        <v>0</v>
      </c>
      <c r="K109" s="101">
        <v>0</v>
      </c>
      <c r="L109" s="101">
        <v>0</v>
      </c>
      <c r="M109" s="101">
        <v>0</v>
      </c>
      <c r="N109" s="101">
        <v>0</v>
      </c>
      <c r="O109" s="101">
        <v>0</v>
      </c>
      <c r="P109" s="101">
        <v>0</v>
      </c>
      <c r="Q109" s="101">
        <v>2755.0239999999999</v>
      </c>
      <c r="R109" s="101">
        <v>0</v>
      </c>
      <c r="S109" s="101">
        <v>0</v>
      </c>
    </row>
    <row r="110" spans="1:19">
      <c r="A110" s="101" t="s">
        <v>428</v>
      </c>
      <c r="B110" s="102">
        <v>62781800000</v>
      </c>
      <c r="C110" s="101">
        <v>32907.608</v>
      </c>
      <c r="D110" s="101" t="s">
        <v>519</v>
      </c>
      <c r="E110" s="101">
        <v>6682.067</v>
      </c>
      <c r="F110" s="101">
        <v>18077</v>
      </c>
      <c r="G110" s="101">
        <v>2844.0889999999999</v>
      </c>
      <c r="H110" s="101">
        <v>0</v>
      </c>
      <c r="I110" s="101">
        <v>765.53800000000001</v>
      </c>
      <c r="J110" s="101">
        <v>0</v>
      </c>
      <c r="K110" s="101">
        <v>0</v>
      </c>
      <c r="L110" s="101">
        <v>0</v>
      </c>
      <c r="M110" s="101">
        <v>0</v>
      </c>
      <c r="N110" s="101">
        <v>0</v>
      </c>
      <c r="O110" s="101">
        <v>0</v>
      </c>
      <c r="P110" s="101">
        <v>0</v>
      </c>
      <c r="Q110" s="101">
        <v>4538.9139999999998</v>
      </c>
      <c r="R110" s="101">
        <v>0</v>
      </c>
      <c r="S110" s="101">
        <v>0</v>
      </c>
    </row>
    <row r="111" spans="1:19">
      <c r="A111" s="101"/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</row>
    <row r="112" spans="1:19">
      <c r="A112" s="101" t="s">
        <v>429</v>
      </c>
      <c r="B112" s="102">
        <v>824891000000</v>
      </c>
      <c r="C112" s="101"/>
      <c r="D112" s="101"/>
      <c r="E112" s="101"/>
      <c r="F112" s="101"/>
      <c r="G112" s="101"/>
      <c r="H112" s="101"/>
      <c r="I112" s="101"/>
      <c r="J112" s="101"/>
      <c r="K112" s="101"/>
      <c r="L112" s="101">
        <v>0</v>
      </c>
      <c r="M112" s="101">
        <v>0</v>
      </c>
      <c r="N112" s="101">
        <v>0</v>
      </c>
      <c r="O112" s="101">
        <v>0</v>
      </c>
      <c r="P112" s="101">
        <v>0</v>
      </c>
      <c r="Q112" s="101"/>
      <c r="R112" s="101">
        <v>0</v>
      </c>
      <c r="S112" s="101">
        <v>0</v>
      </c>
    </row>
    <row r="113" spans="1:19">
      <c r="A113" s="101" t="s">
        <v>430</v>
      </c>
      <c r="B113" s="102">
        <v>56794200000</v>
      </c>
      <c r="C113" s="101">
        <v>32360.914000000001</v>
      </c>
      <c r="D113" s="101"/>
      <c r="E113" s="101">
        <v>6682.067</v>
      </c>
      <c r="F113" s="101">
        <v>18077</v>
      </c>
      <c r="G113" s="101">
        <v>2844.0889999999999</v>
      </c>
      <c r="H113" s="101">
        <v>0</v>
      </c>
      <c r="I113" s="101">
        <v>765.53800000000001</v>
      </c>
      <c r="J113" s="101">
        <v>0</v>
      </c>
      <c r="K113" s="101">
        <v>0</v>
      </c>
      <c r="L113" s="101">
        <v>0</v>
      </c>
      <c r="M113" s="101">
        <v>0</v>
      </c>
      <c r="N113" s="101">
        <v>0</v>
      </c>
      <c r="O113" s="101">
        <v>0</v>
      </c>
      <c r="P113" s="101">
        <v>0</v>
      </c>
      <c r="Q113" s="101">
        <v>1986.6610000000001</v>
      </c>
      <c r="R113" s="101">
        <v>0</v>
      </c>
      <c r="S113" s="101">
        <v>0</v>
      </c>
    </row>
    <row r="114" spans="1:19">
      <c r="A114" s="101" t="s">
        <v>431</v>
      </c>
      <c r="B114" s="102">
        <v>83096800000</v>
      </c>
      <c r="C114" s="101">
        <v>49364.555999999997</v>
      </c>
      <c r="D114" s="101"/>
      <c r="E114" s="101">
        <v>6682.067</v>
      </c>
      <c r="F114" s="101">
        <v>18077</v>
      </c>
      <c r="G114" s="101">
        <v>2844.0889999999999</v>
      </c>
      <c r="H114" s="101">
        <v>0</v>
      </c>
      <c r="I114" s="101">
        <v>19503.348999999998</v>
      </c>
      <c r="J114" s="101">
        <v>0</v>
      </c>
      <c r="K114" s="101">
        <v>0</v>
      </c>
      <c r="L114" s="101">
        <v>0</v>
      </c>
      <c r="M114" s="101">
        <v>0</v>
      </c>
      <c r="N114" s="101">
        <v>0</v>
      </c>
      <c r="O114" s="101">
        <v>0</v>
      </c>
      <c r="P114" s="101">
        <v>0</v>
      </c>
      <c r="Q114" s="101">
        <v>4538.9139999999998</v>
      </c>
      <c r="R114" s="101">
        <v>0</v>
      </c>
      <c r="S114" s="101">
        <v>0</v>
      </c>
    </row>
    <row r="115" spans="1:1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92"/>
      <c r="B116" s="101" t="s">
        <v>479</v>
      </c>
      <c r="C116" s="101" t="s">
        <v>480</v>
      </c>
      <c r="D116" s="101" t="s">
        <v>219</v>
      </c>
      <c r="E116" s="101" t="s">
        <v>220</v>
      </c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101" t="s">
        <v>481</v>
      </c>
      <c r="B117" s="101">
        <v>24380.63</v>
      </c>
      <c r="C117" s="101">
        <v>8850.92</v>
      </c>
      <c r="D117" s="101">
        <v>0</v>
      </c>
      <c r="E117" s="101">
        <v>33231.550000000003</v>
      </c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101" t="s">
        <v>482</v>
      </c>
      <c r="B118" s="101">
        <v>104.93</v>
      </c>
      <c r="C118" s="101">
        <v>38.090000000000003</v>
      </c>
      <c r="D118" s="101">
        <v>0</v>
      </c>
      <c r="E118" s="101">
        <v>143.03</v>
      </c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101" t="s">
        <v>483</v>
      </c>
      <c r="B119" s="101">
        <v>104.93</v>
      </c>
      <c r="C119" s="101">
        <v>38.090000000000003</v>
      </c>
      <c r="D119" s="101">
        <v>0</v>
      </c>
      <c r="E119" s="101">
        <v>143.03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5"/>
      <c r="B120" s="95"/>
      <c r="C120" s="95"/>
      <c r="D120" s="95"/>
      <c r="E120" s="95"/>
    </row>
    <row r="121" spans="1:19">
      <c r="A121" s="95"/>
      <c r="B121" s="95"/>
      <c r="C121" s="95"/>
      <c r="D121" s="95"/>
      <c r="E121" s="95"/>
    </row>
    <row r="122" spans="1:19">
      <c r="A122" s="95"/>
      <c r="B122" s="95"/>
      <c r="C122" s="95"/>
      <c r="D122" s="95"/>
      <c r="E122" s="95"/>
    </row>
    <row r="123" spans="1:19">
      <c r="A123" s="95"/>
      <c r="B123" s="96"/>
      <c r="C123" s="95"/>
      <c r="D123" s="96"/>
      <c r="E123" s="95"/>
      <c r="F123" s="96"/>
      <c r="G123" s="95"/>
    </row>
    <row r="124" spans="1:19">
      <c r="A124" s="95"/>
      <c r="B124" s="96"/>
      <c r="C124" s="95"/>
      <c r="D124" s="96"/>
      <c r="E124" s="95"/>
      <c r="F124" s="96"/>
      <c r="G124" s="95"/>
    </row>
    <row r="125" spans="1:19">
      <c r="A125" s="95"/>
      <c r="B125" s="96"/>
      <c r="C125" s="95"/>
      <c r="D125" s="96"/>
      <c r="E125" s="95"/>
      <c r="F125" s="96"/>
      <c r="G125" s="95"/>
    </row>
    <row r="126" spans="1:19">
      <c r="A126" s="95"/>
      <c r="B126" s="96"/>
      <c r="C126" s="95"/>
      <c r="D126" s="95"/>
      <c r="E126" s="95"/>
      <c r="F126" s="96"/>
      <c r="G126" s="95"/>
    </row>
    <row r="127" spans="1:19">
      <c r="A127" s="95"/>
      <c r="B127" s="96"/>
      <c r="C127" s="95"/>
      <c r="D127" s="95"/>
      <c r="E127" s="95"/>
      <c r="F127" s="96"/>
      <c r="G127" s="95"/>
    </row>
    <row r="128" spans="1:19">
      <c r="A128" s="95"/>
      <c r="B128" s="96"/>
      <c r="C128" s="95"/>
      <c r="D128" s="96"/>
      <c r="E128" s="95"/>
      <c r="F128" s="96"/>
      <c r="G128" s="95"/>
    </row>
    <row r="129" spans="1:7">
      <c r="A129" s="95"/>
      <c r="B129" s="96"/>
      <c r="C129" s="95"/>
      <c r="D129" s="96"/>
      <c r="E129" s="95"/>
      <c r="F129" s="96"/>
      <c r="G129" s="95"/>
    </row>
    <row r="130" spans="1:7">
      <c r="A130" s="95"/>
      <c r="B130" s="96"/>
      <c r="C130" s="95"/>
      <c r="D130" s="96"/>
      <c r="E130" s="95"/>
      <c r="F130" s="96"/>
      <c r="G130" s="95"/>
    </row>
    <row r="131" spans="1:7">
      <c r="A131" s="95"/>
      <c r="B131" s="96"/>
      <c r="C131" s="95"/>
      <c r="D131" s="96"/>
      <c r="E131" s="95"/>
      <c r="F131" s="96"/>
      <c r="G131" s="95"/>
    </row>
    <row r="132" spans="1:7">
      <c r="A132" s="95"/>
      <c r="B132" s="95"/>
      <c r="C132" s="95"/>
      <c r="D132" s="95"/>
      <c r="E132" s="95"/>
      <c r="F132" s="95"/>
      <c r="G132" s="95"/>
    </row>
    <row r="133" spans="1:7">
      <c r="A133" s="95"/>
      <c r="B133" s="96"/>
      <c r="C133" s="95"/>
      <c r="D133" s="96"/>
      <c r="E133" s="95"/>
      <c r="F133" s="96"/>
      <c r="G133" s="95"/>
    </row>
    <row r="134" spans="1:7">
      <c r="A134" s="95"/>
      <c r="B134" s="96"/>
      <c r="C134" s="95"/>
      <c r="D134" s="95"/>
      <c r="E134" s="95"/>
      <c r="F134" s="96"/>
      <c r="G134" s="95"/>
    </row>
    <row r="135" spans="1:7">
      <c r="A135" s="95"/>
      <c r="B135" s="96"/>
      <c r="C135" s="95"/>
      <c r="D135" s="96"/>
      <c r="E135" s="95"/>
      <c r="F135" s="96"/>
      <c r="G135" s="9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8"/>
  <dimension ref="A1:S135"/>
  <sheetViews>
    <sheetView workbookViewId="0"/>
  </sheetViews>
  <sheetFormatPr defaultRowHeight="10.5"/>
  <cols>
    <col min="1" max="1" width="38.5" style="90" customWidth="1"/>
    <col min="2" max="2" width="25.5" style="90" customWidth="1"/>
    <col min="3" max="3" width="33.6640625" style="90" customWidth="1"/>
    <col min="4" max="4" width="38.6640625" style="90" customWidth="1"/>
    <col min="5" max="5" width="45.6640625" style="90" customWidth="1"/>
    <col min="6" max="6" width="50" style="90" customWidth="1"/>
    <col min="7" max="7" width="43.6640625" style="90" customWidth="1"/>
    <col min="8" max="9" width="38.33203125" style="90" customWidth="1"/>
    <col min="10" max="10" width="46.1640625" style="90" customWidth="1"/>
    <col min="11" max="11" width="36.5" style="90" customWidth="1"/>
    <col min="12" max="12" width="45" style="90" customWidth="1"/>
    <col min="13" max="13" width="50.1640625" style="90" customWidth="1"/>
    <col min="14" max="15" width="44.83203125" style="90" customWidth="1"/>
    <col min="16" max="16" width="45.33203125" style="90" customWidth="1"/>
    <col min="17" max="17" width="45.1640625" style="90" customWidth="1"/>
    <col min="18" max="18" width="42.6640625" style="90" customWidth="1"/>
    <col min="19" max="19" width="48.1640625" style="90" customWidth="1"/>
    <col min="20" max="23" width="9.33203125" style="90" customWidth="1"/>
    <col min="24" max="16384" width="9.33203125" style="90"/>
  </cols>
  <sheetData>
    <row r="1" spans="1:19">
      <c r="A1" s="92"/>
      <c r="B1" s="101" t="s">
        <v>317</v>
      </c>
      <c r="C1" s="101" t="s">
        <v>318</v>
      </c>
      <c r="D1" s="101" t="s">
        <v>319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1" t="s">
        <v>320</v>
      </c>
      <c r="B2" s="101">
        <v>1413.08</v>
      </c>
      <c r="C2" s="101">
        <v>6081.86</v>
      </c>
      <c r="D2" s="101">
        <v>6081.86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1" t="s">
        <v>321</v>
      </c>
      <c r="B3" s="101">
        <v>1413.08</v>
      </c>
      <c r="C3" s="101">
        <v>6081.86</v>
      </c>
      <c r="D3" s="101">
        <v>6081.86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1" t="s">
        <v>322</v>
      </c>
      <c r="B4" s="101">
        <v>3052.92</v>
      </c>
      <c r="C4" s="101">
        <v>13139.7</v>
      </c>
      <c r="D4" s="101">
        <v>13139.7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1" t="s">
        <v>323</v>
      </c>
      <c r="B5" s="101">
        <v>3052.92</v>
      </c>
      <c r="C5" s="101">
        <v>13139.7</v>
      </c>
      <c r="D5" s="101">
        <v>13139.7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2"/>
      <c r="B7" s="101" t="s">
        <v>324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1" t="s">
        <v>325</v>
      </c>
      <c r="B8" s="101">
        <v>232.34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1" t="s">
        <v>326</v>
      </c>
      <c r="B9" s="101">
        <v>232.34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1" t="s">
        <v>327</v>
      </c>
      <c r="B10" s="101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2"/>
      <c r="B12" s="101" t="s">
        <v>328</v>
      </c>
      <c r="C12" s="101" t="s">
        <v>329</v>
      </c>
      <c r="D12" s="101" t="s">
        <v>330</v>
      </c>
      <c r="E12" s="101" t="s">
        <v>331</v>
      </c>
      <c r="F12" s="101" t="s">
        <v>332</v>
      </c>
      <c r="G12" s="101" t="s">
        <v>333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1" t="s">
        <v>72</v>
      </c>
      <c r="B13" s="101">
        <v>0</v>
      </c>
      <c r="C13" s="101">
        <v>36.159999999999997</v>
      </c>
      <c r="D13" s="101">
        <v>0</v>
      </c>
      <c r="E13" s="101">
        <v>0</v>
      </c>
      <c r="F13" s="101">
        <v>0</v>
      </c>
      <c r="G13" s="101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1" t="s">
        <v>73</v>
      </c>
      <c r="B14" s="101">
        <v>22.03</v>
      </c>
      <c r="C14" s="101">
        <v>0</v>
      </c>
      <c r="D14" s="101">
        <v>0</v>
      </c>
      <c r="E14" s="101">
        <v>0</v>
      </c>
      <c r="F14" s="101">
        <v>0</v>
      </c>
      <c r="G14" s="101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1" t="s">
        <v>81</v>
      </c>
      <c r="B15" s="101">
        <v>172.68</v>
      </c>
      <c r="C15" s="101">
        <v>0</v>
      </c>
      <c r="D15" s="101">
        <v>0</v>
      </c>
      <c r="E15" s="101">
        <v>0</v>
      </c>
      <c r="F15" s="101">
        <v>0</v>
      </c>
      <c r="G15" s="101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1" t="s">
        <v>82</v>
      </c>
      <c r="B16" s="101">
        <v>17.93</v>
      </c>
      <c r="C16" s="101">
        <v>0</v>
      </c>
      <c r="D16" s="101">
        <v>0</v>
      </c>
      <c r="E16" s="101">
        <v>0</v>
      </c>
      <c r="F16" s="101">
        <v>0</v>
      </c>
      <c r="G16" s="101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1" t="s">
        <v>83</v>
      </c>
      <c r="B17" s="101">
        <v>409.36</v>
      </c>
      <c r="C17" s="101">
        <v>563.91</v>
      </c>
      <c r="D17" s="101">
        <v>0</v>
      </c>
      <c r="E17" s="101">
        <v>0</v>
      </c>
      <c r="F17" s="101">
        <v>0</v>
      </c>
      <c r="G17" s="101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1" t="s">
        <v>84</v>
      </c>
      <c r="B18" s="101">
        <v>0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1" t="s">
        <v>85</v>
      </c>
      <c r="B19" s="101">
        <v>69.150000000000006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1" t="s">
        <v>86</v>
      </c>
      <c r="B20" s="101">
        <v>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1" t="s">
        <v>87</v>
      </c>
      <c r="B21" s="101">
        <v>0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1" t="s">
        <v>88</v>
      </c>
      <c r="B22" s="101">
        <v>0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1" t="s">
        <v>67</v>
      </c>
      <c r="B23" s="101">
        <v>0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1" t="s">
        <v>89</v>
      </c>
      <c r="B24" s="101">
        <v>0</v>
      </c>
      <c r="C24" s="101">
        <v>59.22</v>
      </c>
      <c r="D24" s="101">
        <v>0</v>
      </c>
      <c r="E24" s="101">
        <v>0</v>
      </c>
      <c r="F24" s="101">
        <v>0</v>
      </c>
      <c r="G24" s="101">
        <v>414.19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1" t="s">
        <v>90</v>
      </c>
      <c r="B25" s="101">
        <v>62.64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1" t="s">
        <v>91</v>
      </c>
      <c r="B26" s="101">
        <v>0</v>
      </c>
      <c r="C26" s="101">
        <v>0</v>
      </c>
      <c r="D26" s="101">
        <v>0</v>
      </c>
      <c r="E26" s="101">
        <v>0</v>
      </c>
      <c r="F26" s="101">
        <v>0</v>
      </c>
      <c r="G26" s="101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1"/>
      <c r="B27" s="101"/>
      <c r="C27" s="101"/>
      <c r="D27" s="101"/>
      <c r="E27" s="101"/>
      <c r="F27" s="101"/>
      <c r="G27" s="101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1" t="s">
        <v>92</v>
      </c>
      <c r="B28" s="101">
        <v>753.79</v>
      </c>
      <c r="C28" s="101">
        <v>659.29</v>
      </c>
      <c r="D28" s="101">
        <v>0</v>
      </c>
      <c r="E28" s="101">
        <v>0</v>
      </c>
      <c r="F28" s="101">
        <v>0</v>
      </c>
      <c r="G28" s="101">
        <v>414.19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2"/>
      <c r="B30" s="101" t="s">
        <v>324</v>
      </c>
      <c r="C30" s="101" t="s">
        <v>3</v>
      </c>
      <c r="D30" s="101" t="s">
        <v>334</v>
      </c>
      <c r="E30" s="101" t="s">
        <v>335</v>
      </c>
      <c r="F30" s="101" t="s">
        <v>336</v>
      </c>
      <c r="G30" s="101" t="s">
        <v>337</v>
      </c>
      <c r="H30" s="101" t="s">
        <v>338</v>
      </c>
      <c r="I30" s="101" t="s">
        <v>339</v>
      </c>
      <c r="J30" s="101" t="s">
        <v>340</v>
      </c>
      <c r="K30"/>
      <c r="L30"/>
      <c r="M30"/>
      <c r="N30"/>
      <c r="O30"/>
      <c r="P30"/>
      <c r="Q30"/>
      <c r="R30"/>
      <c r="S30"/>
    </row>
    <row r="31" spans="1:19">
      <c r="A31" s="101" t="s">
        <v>341</v>
      </c>
      <c r="B31" s="101">
        <v>116.17</v>
      </c>
      <c r="C31" s="101" t="s">
        <v>4</v>
      </c>
      <c r="D31" s="101">
        <v>354.18</v>
      </c>
      <c r="E31" s="101">
        <v>1</v>
      </c>
      <c r="F31" s="101">
        <v>92.94</v>
      </c>
      <c r="G31" s="101">
        <v>26.02</v>
      </c>
      <c r="H31" s="101">
        <v>39.81</v>
      </c>
      <c r="I31" s="101">
        <v>1.39</v>
      </c>
      <c r="J31" s="101">
        <v>129.11949999999999</v>
      </c>
      <c r="K31"/>
      <c r="L31"/>
      <c r="M31"/>
      <c r="N31"/>
      <c r="O31"/>
      <c r="P31"/>
      <c r="Q31"/>
      <c r="R31"/>
      <c r="S31"/>
    </row>
    <row r="32" spans="1:19">
      <c r="A32" s="101" t="s">
        <v>342</v>
      </c>
      <c r="B32" s="101">
        <v>116.17</v>
      </c>
      <c r="C32" s="101" t="s">
        <v>4</v>
      </c>
      <c r="D32" s="101">
        <v>354.18</v>
      </c>
      <c r="E32" s="101">
        <v>1</v>
      </c>
      <c r="F32" s="101">
        <v>92.94</v>
      </c>
      <c r="G32" s="101">
        <v>0</v>
      </c>
      <c r="H32" s="101">
        <v>24.1</v>
      </c>
      <c r="I32" s="101">
        <v>18.59</v>
      </c>
      <c r="J32" s="101">
        <v>1597.9138</v>
      </c>
      <c r="K32"/>
      <c r="L32"/>
      <c r="M32"/>
      <c r="N32"/>
      <c r="O32"/>
      <c r="P32"/>
      <c r="Q32"/>
      <c r="R32"/>
      <c r="S32"/>
    </row>
    <row r="33" spans="1:19">
      <c r="A33" s="101" t="s">
        <v>220</v>
      </c>
      <c r="B33" s="101">
        <v>232.34</v>
      </c>
      <c r="C33" s="101"/>
      <c r="D33" s="101">
        <v>708.37</v>
      </c>
      <c r="E33" s="101"/>
      <c r="F33" s="101">
        <v>185.89</v>
      </c>
      <c r="G33" s="101">
        <v>26.02</v>
      </c>
      <c r="H33" s="101">
        <v>31.954999999999998</v>
      </c>
      <c r="I33" s="101">
        <v>2.59</v>
      </c>
      <c r="J33" s="101">
        <v>863.51660000000004</v>
      </c>
      <c r="K33"/>
      <c r="L33"/>
      <c r="M33"/>
      <c r="N33"/>
      <c r="O33"/>
      <c r="P33"/>
      <c r="Q33"/>
      <c r="R33"/>
      <c r="S33"/>
    </row>
    <row r="34" spans="1:19">
      <c r="A34" s="101" t="s">
        <v>343</v>
      </c>
      <c r="B34" s="101">
        <v>232.34</v>
      </c>
      <c r="C34" s="101"/>
      <c r="D34" s="101">
        <v>708.37</v>
      </c>
      <c r="E34" s="101"/>
      <c r="F34" s="101">
        <v>185.89</v>
      </c>
      <c r="G34" s="101">
        <v>26.02</v>
      </c>
      <c r="H34" s="101">
        <v>31.954999999999998</v>
      </c>
      <c r="I34" s="101">
        <v>2.59</v>
      </c>
      <c r="J34" s="101">
        <v>863.51660000000004</v>
      </c>
      <c r="K34"/>
      <c r="L34"/>
      <c r="M34"/>
      <c r="N34"/>
      <c r="O34"/>
      <c r="P34"/>
      <c r="Q34"/>
      <c r="R34"/>
      <c r="S34"/>
    </row>
    <row r="35" spans="1:19">
      <c r="A35" s="101" t="s">
        <v>344</v>
      </c>
      <c r="B35" s="101">
        <v>0</v>
      </c>
      <c r="C35" s="101"/>
      <c r="D35" s="101">
        <v>0</v>
      </c>
      <c r="E35" s="101"/>
      <c r="F35" s="101">
        <v>0</v>
      </c>
      <c r="G35" s="101">
        <v>0</v>
      </c>
      <c r="H35" s="101"/>
      <c r="I35" s="101"/>
      <c r="J35" s="101"/>
      <c r="K35"/>
      <c r="L35"/>
      <c r="M35"/>
      <c r="N35"/>
      <c r="O35"/>
      <c r="P35"/>
      <c r="Q35"/>
      <c r="R35"/>
      <c r="S35"/>
    </row>
    <row r="36" spans="1:19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1:19">
      <c r="A37" s="92"/>
      <c r="B37" s="101" t="s">
        <v>51</v>
      </c>
      <c r="C37" s="101" t="s">
        <v>345</v>
      </c>
      <c r="D37" s="101" t="s">
        <v>346</v>
      </c>
      <c r="E37" s="101" t="s">
        <v>347</v>
      </c>
      <c r="F37" s="101" t="s">
        <v>348</v>
      </c>
      <c r="G37" s="101" t="s">
        <v>349</v>
      </c>
      <c r="H37" s="101" t="s">
        <v>350</v>
      </c>
      <c r="I37" s="101" t="s">
        <v>351</v>
      </c>
      <c r="J37"/>
      <c r="K37"/>
      <c r="L37"/>
      <c r="M37"/>
      <c r="N37"/>
      <c r="O37"/>
      <c r="P37"/>
      <c r="Q37"/>
      <c r="R37"/>
      <c r="S37"/>
    </row>
    <row r="38" spans="1:19">
      <c r="A38" s="101" t="s">
        <v>352</v>
      </c>
      <c r="B38" s="101" t="s">
        <v>436</v>
      </c>
      <c r="C38" s="101">
        <v>0.08</v>
      </c>
      <c r="D38" s="101">
        <v>1.306</v>
      </c>
      <c r="E38" s="101">
        <v>1.623</v>
      </c>
      <c r="F38" s="101">
        <v>23.24</v>
      </c>
      <c r="G38" s="101">
        <v>90</v>
      </c>
      <c r="H38" s="101">
        <v>90</v>
      </c>
      <c r="I38" s="101" t="s">
        <v>353</v>
      </c>
      <c r="J38"/>
      <c r="K38"/>
      <c r="L38"/>
      <c r="M38"/>
      <c r="N38"/>
      <c r="O38"/>
      <c r="P38"/>
      <c r="Q38"/>
      <c r="R38"/>
      <c r="S38"/>
    </row>
    <row r="39" spans="1:19">
      <c r="A39" s="101" t="s">
        <v>354</v>
      </c>
      <c r="B39" s="101" t="s">
        <v>436</v>
      </c>
      <c r="C39" s="101">
        <v>0.08</v>
      </c>
      <c r="D39" s="101">
        <v>1.306</v>
      </c>
      <c r="E39" s="101">
        <v>1.623</v>
      </c>
      <c r="F39" s="101">
        <v>46.47</v>
      </c>
      <c r="G39" s="101">
        <v>180</v>
      </c>
      <c r="H39" s="101">
        <v>90</v>
      </c>
      <c r="I39" s="101" t="s">
        <v>355</v>
      </c>
      <c r="J39"/>
      <c r="K39"/>
      <c r="L39"/>
      <c r="M39"/>
      <c r="N39"/>
      <c r="O39"/>
      <c r="P39"/>
      <c r="Q39"/>
      <c r="R39"/>
      <c r="S39"/>
    </row>
    <row r="40" spans="1:19">
      <c r="A40" s="101" t="s">
        <v>356</v>
      </c>
      <c r="B40" s="101" t="s">
        <v>436</v>
      </c>
      <c r="C40" s="101">
        <v>0.08</v>
      </c>
      <c r="D40" s="101">
        <v>1.306</v>
      </c>
      <c r="E40" s="101">
        <v>1.623</v>
      </c>
      <c r="F40" s="101">
        <v>23.24</v>
      </c>
      <c r="G40" s="101">
        <v>270</v>
      </c>
      <c r="H40" s="101">
        <v>90</v>
      </c>
      <c r="I40" s="101" t="s">
        <v>357</v>
      </c>
      <c r="J40"/>
      <c r="K40"/>
      <c r="L40"/>
      <c r="M40"/>
      <c r="N40"/>
      <c r="O40"/>
      <c r="P40"/>
      <c r="Q40"/>
      <c r="R40"/>
      <c r="S40"/>
    </row>
    <row r="41" spans="1:19">
      <c r="A41" s="101" t="s">
        <v>358</v>
      </c>
      <c r="B41" s="101" t="s">
        <v>359</v>
      </c>
      <c r="C41" s="101">
        <v>0.3</v>
      </c>
      <c r="D41" s="101">
        <v>3.12</v>
      </c>
      <c r="E41" s="101">
        <v>12.904</v>
      </c>
      <c r="F41" s="101">
        <v>116.17</v>
      </c>
      <c r="G41" s="101">
        <v>0</v>
      </c>
      <c r="H41" s="101">
        <v>180</v>
      </c>
      <c r="I41" s="101"/>
      <c r="J41"/>
      <c r="K41"/>
      <c r="L41"/>
      <c r="M41"/>
      <c r="N41"/>
      <c r="O41"/>
      <c r="P41"/>
      <c r="Q41"/>
      <c r="R41"/>
      <c r="S41"/>
    </row>
    <row r="42" spans="1:19">
      <c r="A42" s="101" t="s">
        <v>437</v>
      </c>
      <c r="B42" s="101" t="s">
        <v>438</v>
      </c>
      <c r="C42" s="101">
        <v>0.3</v>
      </c>
      <c r="D42" s="101">
        <v>0.56899999999999995</v>
      </c>
      <c r="E42" s="101">
        <v>0.63700000000000001</v>
      </c>
      <c r="F42" s="101">
        <v>116.17</v>
      </c>
      <c r="G42" s="101">
        <v>180</v>
      </c>
      <c r="H42" s="101">
        <v>0</v>
      </c>
      <c r="I42" s="101"/>
      <c r="J42"/>
      <c r="K42"/>
      <c r="L42"/>
      <c r="M42"/>
      <c r="N42"/>
      <c r="O42"/>
      <c r="P42"/>
      <c r="Q42"/>
      <c r="R42"/>
      <c r="S42"/>
    </row>
    <row r="43" spans="1:19">
      <c r="A43" s="101" t="s">
        <v>360</v>
      </c>
      <c r="B43" s="101" t="s">
        <v>436</v>
      </c>
      <c r="C43" s="101">
        <v>0.08</v>
      </c>
      <c r="D43" s="101">
        <v>1.306</v>
      </c>
      <c r="E43" s="101">
        <v>1.623</v>
      </c>
      <c r="F43" s="101">
        <v>23.24</v>
      </c>
      <c r="G43" s="101">
        <v>90</v>
      </c>
      <c r="H43" s="101">
        <v>90</v>
      </c>
      <c r="I43" s="101" t="s">
        <v>353</v>
      </c>
      <c r="J43"/>
      <c r="K43"/>
      <c r="L43"/>
      <c r="M43"/>
      <c r="N43"/>
      <c r="O43"/>
      <c r="P43"/>
      <c r="Q43"/>
      <c r="R43"/>
      <c r="S43"/>
    </row>
    <row r="44" spans="1:19">
      <c r="A44" s="101" t="s">
        <v>361</v>
      </c>
      <c r="B44" s="101" t="s">
        <v>436</v>
      </c>
      <c r="C44" s="101">
        <v>0.08</v>
      </c>
      <c r="D44" s="101">
        <v>1.306</v>
      </c>
      <c r="E44" s="101">
        <v>1.623</v>
      </c>
      <c r="F44" s="101">
        <v>46.47</v>
      </c>
      <c r="G44" s="101">
        <v>0</v>
      </c>
      <c r="H44" s="101">
        <v>90</v>
      </c>
      <c r="I44" s="101" t="s">
        <v>362</v>
      </c>
      <c r="J44"/>
      <c r="K44"/>
      <c r="L44"/>
      <c r="M44"/>
      <c r="N44"/>
      <c r="O44"/>
      <c r="P44"/>
      <c r="Q44"/>
      <c r="R44"/>
      <c r="S44"/>
    </row>
    <row r="45" spans="1:19">
      <c r="A45" s="101" t="s">
        <v>363</v>
      </c>
      <c r="B45" s="101" t="s">
        <v>436</v>
      </c>
      <c r="C45" s="101">
        <v>0.08</v>
      </c>
      <c r="D45" s="101">
        <v>1.306</v>
      </c>
      <c r="E45" s="101">
        <v>1.623</v>
      </c>
      <c r="F45" s="101">
        <v>23.24</v>
      </c>
      <c r="G45" s="101">
        <v>270</v>
      </c>
      <c r="H45" s="101">
        <v>90</v>
      </c>
      <c r="I45" s="101" t="s">
        <v>357</v>
      </c>
      <c r="J45"/>
      <c r="K45"/>
      <c r="L45"/>
      <c r="M45"/>
      <c r="N45"/>
      <c r="O45"/>
      <c r="P45"/>
      <c r="Q45"/>
      <c r="R45"/>
      <c r="S45"/>
    </row>
    <row r="46" spans="1:19">
      <c r="A46" s="101" t="s">
        <v>364</v>
      </c>
      <c r="B46" s="101" t="s">
        <v>359</v>
      </c>
      <c r="C46" s="101">
        <v>0.3</v>
      </c>
      <c r="D46" s="101">
        <v>3.12</v>
      </c>
      <c r="E46" s="101">
        <v>12.904</v>
      </c>
      <c r="F46" s="101">
        <v>116.17</v>
      </c>
      <c r="G46" s="101">
        <v>0</v>
      </c>
      <c r="H46" s="101">
        <v>180</v>
      </c>
      <c r="I46" s="101"/>
      <c r="J46"/>
      <c r="K46"/>
      <c r="L46"/>
      <c r="M46"/>
      <c r="N46"/>
      <c r="O46"/>
      <c r="P46"/>
      <c r="Q46"/>
      <c r="R46"/>
      <c r="S46"/>
    </row>
    <row r="47" spans="1:19">
      <c r="A47" s="101" t="s">
        <v>439</v>
      </c>
      <c r="B47" s="101" t="s">
        <v>438</v>
      </c>
      <c r="C47" s="101">
        <v>0.3</v>
      </c>
      <c r="D47" s="101">
        <v>0.56899999999999995</v>
      </c>
      <c r="E47" s="101">
        <v>0.63700000000000001</v>
      </c>
      <c r="F47" s="101">
        <v>116.17</v>
      </c>
      <c r="G47" s="101">
        <v>180</v>
      </c>
      <c r="H47" s="101">
        <v>0</v>
      </c>
      <c r="I47" s="101"/>
      <c r="J47"/>
      <c r="K47"/>
      <c r="L47"/>
      <c r="M47"/>
      <c r="N47"/>
      <c r="O47"/>
      <c r="P47"/>
      <c r="Q47"/>
      <c r="R47"/>
      <c r="S47"/>
    </row>
    <row r="48" spans="1:19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19">
      <c r="A49" s="92"/>
      <c r="B49" s="101" t="s">
        <v>51</v>
      </c>
      <c r="C49" s="101" t="s">
        <v>365</v>
      </c>
      <c r="D49" s="101" t="s">
        <v>366</v>
      </c>
      <c r="E49" s="101" t="s">
        <v>367</v>
      </c>
      <c r="F49" s="101" t="s">
        <v>45</v>
      </c>
      <c r="G49" s="101" t="s">
        <v>368</v>
      </c>
      <c r="H49" s="101" t="s">
        <v>369</v>
      </c>
      <c r="I49" s="101" t="s">
        <v>370</v>
      </c>
      <c r="J49" s="101" t="s">
        <v>349</v>
      </c>
      <c r="K49" s="101" t="s">
        <v>351</v>
      </c>
      <c r="L49"/>
      <c r="M49"/>
      <c r="N49"/>
      <c r="O49"/>
      <c r="P49"/>
      <c r="Q49"/>
      <c r="R49"/>
      <c r="S49"/>
    </row>
    <row r="50" spans="1:19">
      <c r="A50" s="101" t="s">
        <v>371</v>
      </c>
      <c r="B50" s="101" t="s">
        <v>648</v>
      </c>
      <c r="C50" s="101">
        <v>6.51</v>
      </c>
      <c r="D50" s="101">
        <v>6.51</v>
      </c>
      <c r="E50" s="101">
        <v>5.835</v>
      </c>
      <c r="F50" s="101">
        <v>0.54</v>
      </c>
      <c r="G50" s="101">
        <v>0.38400000000000001</v>
      </c>
      <c r="H50" s="101" t="s">
        <v>66</v>
      </c>
      <c r="I50" s="101" t="s">
        <v>352</v>
      </c>
      <c r="J50" s="101">
        <v>90</v>
      </c>
      <c r="K50" s="101" t="s">
        <v>353</v>
      </c>
      <c r="L50"/>
      <c r="M50"/>
      <c r="N50"/>
      <c r="O50"/>
      <c r="P50"/>
      <c r="Q50"/>
      <c r="R50"/>
      <c r="S50"/>
    </row>
    <row r="51" spans="1:19">
      <c r="A51" s="101" t="s">
        <v>372</v>
      </c>
      <c r="B51" s="101" t="s">
        <v>648</v>
      </c>
      <c r="C51" s="101">
        <v>13.01</v>
      </c>
      <c r="D51" s="101">
        <v>13.01</v>
      </c>
      <c r="E51" s="101">
        <v>5.835</v>
      </c>
      <c r="F51" s="101">
        <v>0.54</v>
      </c>
      <c r="G51" s="101">
        <v>0.38400000000000001</v>
      </c>
      <c r="H51" s="101" t="s">
        <v>66</v>
      </c>
      <c r="I51" s="101" t="s">
        <v>354</v>
      </c>
      <c r="J51" s="101">
        <v>180</v>
      </c>
      <c r="K51" s="101" t="s">
        <v>355</v>
      </c>
      <c r="L51"/>
      <c r="M51"/>
      <c r="N51"/>
      <c r="O51"/>
      <c r="P51"/>
      <c r="Q51"/>
      <c r="R51"/>
      <c r="S51"/>
    </row>
    <row r="52" spans="1:19">
      <c r="A52" s="101" t="s">
        <v>373</v>
      </c>
      <c r="B52" s="101" t="s">
        <v>648</v>
      </c>
      <c r="C52" s="101">
        <v>6.51</v>
      </c>
      <c r="D52" s="101">
        <v>6.51</v>
      </c>
      <c r="E52" s="101">
        <v>5.835</v>
      </c>
      <c r="F52" s="101">
        <v>0.54</v>
      </c>
      <c r="G52" s="101">
        <v>0.38400000000000001</v>
      </c>
      <c r="H52" s="101" t="s">
        <v>66</v>
      </c>
      <c r="I52" s="101" t="s">
        <v>356</v>
      </c>
      <c r="J52" s="101">
        <v>270</v>
      </c>
      <c r="K52" s="101" t="s">
        <v>357</v>
      </c>
      <c r="L52"/>
      <c r="M52"/>
      <c r="N52"/>
      <c r="O52"/>
      <c r="P52"/>
      <c r="Q52"/>
      <c r="R52"/>
      <c r="S52"/>
    </row>
    <row r="53" spans="1:19">
      <c r="A53" s="101" t="s">
        <v>374</v>
      </c>
      <c r="B53" s="101"/>
      <c r="C53" s="101"/>
      <c r="D53" s="101">
        <v>26.02</v>
      </c>
      <c r="E53" s="101">
        <v>5.83</v>
      </c>
      <c r="F53" s="101">
        <v>0.54</v>
      </c>
      <c r="G53" s="101">
        <v>0.38400000000000001</v>
      </c>
      <c r="H53" s="101"/>
      <c r="I53" s="101"/>
      <c r="J53" s="101"/>
      <c r="K53" s="101"/>
      <c r="L53"/>
      <c r="M53"/>
      <c r="N53"/>
      <c r="O53"/>
      <c r="P53"/>
      <c r="Q53"/>
      <c r="R53"/>
      <c r="S53"/>
    </row>
    <row r="54" spans="1:19">
      <c r="A54" s="101" t="s">
        <v>375</v>
      </c>
      <c r="B54" s="101"/>
      <c r="C54" s="101"/>
      <c r="D54" s="101">
        <v>0</v>
      </c>
      <c r="E54" s="101" t="s">
        <v>376</v>
      </c>
      <c r="F54" s="101" t="s">
        <v>376</v>
      </c>
      <c r="G54" s="101" t="s">
        <v>376</v>
      </c>
      <c r="H54" s="101"/>
      <c r="I54" s="101"/>
      <c r="J54" s="101"/>
      <c r="K54" s="101"/>
      <c r="L54"/>
      <c r="M54"/>
      <c r="N54"/>
      <c r="O54"/>
      <c r="P54"/>
      <c r="Q54"/>
      <c r="R54"/>
      <c r="S54"/>
    </row>
    <row r="55" spans="1:19">
      <c r="A55" s="101" t="s">
        <v>377</v>
      </c>
      <c r="B55" s="101"/>
      <c r="C55" s="101"/>
      <c r="D55" s="101">
        <v>26.02</v>
      </c>
      <c r="E55" s="101">
        <v>5.83</v>
      </c>
      <c r="F55" s="101">
        <v>0.54</v>
      </c>
      <c r="G55" s="101">
        <v>0.38400000000000001</v>
      </c>
      <c r="H55" s="101"/>
      <c r="I55" s="101"/>
      <c r="J55" s="101"/>
      <c r="K55" s="101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92"/>
      <c r="B57" s="101" t="s">
        <v>119</v>
      </c>
      <c r="C57" s="101" t="s">
        <v>378</v>
      </c>
      <c r="D57" s="101" t="s">
        <v>379</v>
      </c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101" t="s">
        <v>35</v>
      </c>
      <c r="B58" s="101"/>
      <c r="C58" s="101"/>
      <c r="D58" s="101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2"/>
      <c r="B60" s="101" t="s">
        <v>119</v>
      </c>
      <c r="C60" s="101" t="s">
        <v>380</v>
      </c>
      <c r="D60" s="101" t="s">
        <v>381</v>
      </c>
      <c r="E60" s="101" t="s">
        <v>382</v>
      </c>
      <c r="F60" s="101" t="s">
        <v>383</v>
      </c>
      <c r="G60" s="101" t="s">
        <v>379</v>
      </c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101" t="s">
        <v>384</v>
      </c>
      <c r="B61" s="101" t="s">
        <v>385</v>
      </c>
      <c r="C61" s="101">
        <v>37254.51</v>
      </c>
      <c r="D61" s="101">
        <v>25637.27</v>
      </c>
      <c r="E61" s="101">
        <v>11617.24</v>
      </c>
      <c r="F61" s="101">
        <v>0.69</v>
      </c>
      <c r="G61" s="101">
        <v>3.32</v>
      </c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101" t="s">
        <v>386</v>
      </c>
      <c r="B62" s="101" t="s">
        <v>385</v>
      </c>
      <c r="C62" s="101">
        <v>17940.59</v>
      </c>
      <c r="D62" s="101">
        <v>12129.33</v>
      </c>
      <c r="E62" s="101">
        <v>5811.26</v>
      </c>
      <c r="F62" s="101">
        <v>0.68</v>
      </c>
      <c r="G62" s="101">
        <v>3.32</v>
      </c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92"/>
      <c r="B64" s="101" t="s">
        <v>119</v>
      </c>
      <c r="C64" s="101" t="s">
        <v>380</v>
      </c>
      <c r="D64" s="101" t="s">
        <v>379</v>
      </c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101" t="s">
        <v>387</v>
      </c>
      <c r="B65" s="101" t="s">
        <v>388</v>
      </c>
      <c r="C65" s="101">
        <v>50572.28</v>
      </c>
      <c r="D65" s="101">
        <v>0.78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 s="101" t="s">
        <v>389</v>
      </c>
      <c r="B66" s="101" t="s">
        <v>388</v>
      </c>
      <c r="C66" s="101">
        <v>29091.05</v>
      </c>
      <c r="D66" s="101">
        <v>0.78</v>
      </c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2"/>
      <c r="B68" s="101" t="s">
        <v>119</v>
      </c>
      <c r="C68" s="101" t="s">
        <v>390</v>
      </c>
      <c r="D68" s="101" t="s">
        <v>391</v>
      </c>
      <c r="E68" s="101" t="s">
        <v>392</v>
      </c>
      <c r="F68" s="101" t="s">
        <v>393</v>
      </c>
      <c r="G68" s="101" t="s">
        <v>394</v>
      </c>
      <c r="H68" s="101" t="s">
        <v>395</v>
      </c>
      <c r="I68"/>
      <c r="J68"/>
      <c r="K68"/>
      <c r="L68"/>
      <c r="M68"/>
      <c r="N68"/>
      <c r="O68"/>
      <c r="P68"/>
      <c r="Q68"/>
      <c r="R68"/>
      <c r="S68"/>
    </row>
    <row r="69" spans="1:19">
      <c r="A69" s="101" t="s">
        <v>396</v>
      </c>
      <c r="B69" s="101" t="s">
        <v>397</v>
      </c>
      <c r="C69" s="101">
        <v>1</v>
      </c>
      <c r="D69" s="101">
        <v>0</v>
      </c>
      <c r="E69" s="101">
        <v>0.83</v>
      </c>
      <c r="F69" s="101">
        <v>0</v>
      </c>
      <c r="G69" s="101">
        <v>1</v>
      </c>
      <c r="H69" s="101" t="s">
        <v>398</v>
      </c>
      <c r="I69"/>
      <c r="J69"/>
      <c r="K69"/>
      <c r="L69"/>
      <c r="M69"/>
      <c r="N69"/>
      <c r="O69"/>
      <c r="P69"/>
      <c r="Q69"/>
      <c r="R69"/>
      <c r="S69"/>
    </row>
    <row r="70" spans="1:19">
      <c r="A70" s="101" t="s">
        <v>399</v>
      </c>
      <c r="B70" s="101" t="s">
        <v>397</v>
      </c>
      <c r="C70" s="101">
        <v>1</v>
      </c>
      <c r="D70" s="101">
        <v>0</v>
      </c>
      <c r="E70" s="101">
        <v>0.72</v>
      </c>
      <c r="F70" s="101">
        <v>0</v>
      </c>
      <c r="G70" s="101">
        <v>1</v>
      </c>
      <c r="H70" s="101" t="s">
        <v>398</v>
      </c>
      <c r="I70"/>
      <c r="J70"/>
      <c r="K70"/>
      <c r="L70"/>
      <c r="M70"/>
      <c r="N70"/>
      <c r="O70"/>
      <c r="P70"/>
      <c r="Q70"/>
      <c r="R70"/>
      <c r="S70"/>
    </row>
    <row r="71" spans="1:19">
      <c r="A71" s="101" t="s">
        <v>400</v>
      </c>
      <c r="B71" s="101" t="s">
        <v>401</v>
      </c>
      <c r="C71" s="101">
        <v>0.55000000000000004</v>
      </c>
      <c r="D71" s="101">
        <v>622</v>
      </c>
      <c r="E71" s="101">
        <v>1.57</v>
      </c>
      <c r="F71" s="101">
        <v>1793.32</v>
      </c>
      <c r="G71" s="101">
        <v>1</v>
      </c>
      <c r="H71" s="101" t="s">
        <v>402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101" t="s">
        <v>403</v>
      </c>
      <c r="B72" s="101" t="s">
        <v>401</v>
      </c>
      <c r="C72" s="101">
        <v>0.54</v>
      </c>
      <c r="D72" s="101">
        <v>622</v>
      </c>
      <c r="E72" s="101">
        <v>0.72</v>
      </c>
      <c r="F72" s="101">
        <v>838</v>
      </c>
      <c r="G72" s="101">
        <v>1</v>
      </c>
      <c r="H72" s="101" t="s">
        <v>402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2"/>
      <c r="B74" s="101" t="s">
        <v>119</v>
      </c>
      <c r="C74" s="101" t="s">
        <v>404</v>
      </c>
      <c r="D74" s="101" t="s">
        <v>405</v>
      </c>
      <c r="E74" s="101" t="s">
        <v>406</v>
      </c>
      <c r="F74" s="101" t="s">
        <v>407</v>
      </c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101" t="s">
        <v>408</v>
      </c>
      <c r="B75" s="101" t="s">
        <v>409</v>
      </c>
      <c r="C75" s="101" t="s">
        <v>410</v>
      </c>
      <c r="D75" s="101">
        <v>0.1</v>
      </c>
      <c r="E75" s="101">
        <v>0</v>
      </c>
      <c r="F75" s="101">
        <v>1</v>
      </c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2"/>
      <c r="B77" s="101" t="s">
        <v>119</v>
      </c>
      <c r="C77" s="101" t="s">
        <v>411</v>
      </c>
      <c r="D77" s="101" t="s">
        <v>412</v>
      </c>
      <c r="E77" s="101" t="s">
        <v>413</v>
      </c>
      <c r="F77" s="101" t="s">
        <v>414</v>
      </c>
      <c r="G77" s="101" t="s">
        <v>415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101" t="s">
        <v>416</v>
      </c>
      <c r="B78" s="101" t="s">
        <v>417</v>
      </c>
      <c r="C78" s="101">
        <v>0.2</v>
      </c>
      <c r="D78" s="101">
        <v>845000</v>
      </c>
      <c r="E78" s="101">
        <v>0.8</v>
      </c>
      <c r="F78" s="101">
        <v>3.43</v>
      </c>
      <c r="G78" s="101">
        <v>0.57999999999999996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2"/>
      <c r="B80" s="101" t="s">
        <v>442</v>
      </c>
      <c r="C80" s="101" t="s">
        <v>443</v>
      </c>
      <c r="D80" s="101" t="s">
        <v>444</v>
      </c>
      <c r="E80" s="101" t="s">
        <v>445</v>
      </c>
      <c r="F80" s="101" t="s">
        <v>446</v>
      </c>
      <c r="G80" s="101" t="s">
        <v>447</v>
      </c>
      <c r="H80" s="101" t="s">
        <v>448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101" t="s">
        <v>418</v>
      </c>
      <c r="B81" s="101">
        <v>8653.0866999999998</v>
      </c>
      <c r="C81" s="101">
        <v>7.5736999999999997</v>
      </c>
      <c r="D81" s="101">
        <v>50.534599999999998</v>
      </c>
      <c r="E81" s="101">
        <v>0</v>
      </c>
      <c r="F81" s="101">
        <v>0</v>
      </c>
      <c r="G81" s="101">
        <v>304817.08590000001</v>
      </c>
      <c r="H81" s="101">
        <v>3149.0268000000001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101" t="s">
        <v>419</v>
      </c>
      <c r="B82" s="101">
        <v>7769.9857000000002</v>
      </c>
      <c r="C82" s="101">
        <v>6.7995999999999999</v>
      </c>
      <c r="D82" s="101">
        <v>45.581800000000001</v>
      </c>
      <c r="E82" s="101">
        <v>0</v>
      </c>
      <c r="F82" s="101">
        <v>0</v>
      </c>
      <c r="G82" s="101">
        <v>274944.02879999997</v>
      </c>
      <c r="H82" s="101">
        <v>2828.2734999999998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 s="101" t="s">
        <v>420</v>
      </c>
      <c r="B83" s="101">
        <v>8444.5439999999999</v>
      </c>
      <c r="C83" s="101">
        <v>7.3848000000000003</v>
      </c>
      <c r="D83" s="101">
        <v>50.453499999999998</v>
      </c>
      <c r="E83" s="101">
        <v>0</v>
      </c>
      <c r="F83" s="101">
        <v>0</v>
      </c>
      <c r="G83" s="101">
        <v>304334.07829999999</v>
      </c>
      <c r="H83" s="101">
        <v>3076.6024000000002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101" t="s">
        <v>421</v>
      </c>
      <c r="B84" s="101">
        <v>8074.9282000000003</v>
      </c>
      <c r="C84" s="101">
        <v>7.0574000000000003</v>
      </c>
      <c r="D84" s="101">
        <v>48.996000000000002</v>
      </c>
      <c r="E84" s="101">
        <v>0</v>
      </c>
      <c r="F84" s="101">
        <v>0</v>
      </c>
      <c r="G84" s="101">
        <v>295546.39289999998</v>
      </c>
      <c r="H84" s="101">
        <v>2944.2310000000002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101" t="s">
        <v>277</v>
      </c>
      <c r="B85" s="101">
        <v>8299.5622999999996</v>
      </c>
      <c r="C85" s="101">
        <v>7.2495000000000003</v>
      </c>
      <c r="D85" s="101">
        <v>51.117800000000003</v>
      </c>
      <c r="E85" s="101">
        <v>0</v>
      </c>
      <c r="F85" s="101">
        <v>0</v>
      </c>
      <c r="G85" s="101">
        <v>308348.95289999997</v>
      </c>
      <c r="H85" s="101">
        <v>3028.4506999999999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101" t="s">
        <v>422</v>
      </c>
      <c r="B86" s="101">
        <v>8010.3966</v>
      </c>
      <c r="C86" s="101">
        <v>6.9949000000000003</v>
      </c>
      <c r="D86" s="101">
        <v>49.684100000000001</v>
      </c>
      <c r="E86" s="101">
        <v>0</v>
      </c>
      <c r="F86" s="101">
        <v>0</v>
      </c>
      <c r="G86" s="101">
        <v>299702.46879999997</v>
      </c>
      <c r="H86" s="101">
        <v>2923.9958000000001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101" t="s">
        <v>423</v>
      </c>
      <c r="B87" s="101">
        <v>8493.2566000000006</v>
      </c>
      <c r="C87" s="101">
        <v>7.4111000000000002</v>
      </c>
      <c r="D87" s="101">
        <v>53.66</v>
      </c>
      <c r="E87" s="101">
        <v>0</v>
      </c>
      <c r="F87" s="101">
        <v>0</v>
      </c>
      <c r="G87" s="101">
        <v>323690.99699999997</v>
      </c>
      <c r="H87" s="101">
        <v>3103.2449999999999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101" t="s">
        <v>424</v>
      </c>
      <c r="B88" s="101">
        <v>8641.9819000000007</v>
      </c>
      <c r="C88" s="101">
        <v>7.5385</v>
      </c>
      <c r="D88" s="101">
        <v>55.032200000000003</v>
      </c>
      <c r="E88" s="101">
        <v>0</v>
      </c>
      <c r="F88" s="101">
        <v>0</v>
      </c>
      <c r="G88" s="101">
        <v>331970.78370000003</v>
      </c>
      <c r="H88" s="101">
        <v>3158.9056999999998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101" t="s">
        <v>425</v>
      </c>
      <c r="B89" s="101">
        <v>8265.9773999999998</v>
      </c>
      <c r="C89" s="101">
        <v>7.2122999999999999</v>
      </c>
      <c r="D89" s="101">
        <v>52.313000000000002</v>
      </c>
      <c r="E89" s="101">
        <v>0</v>
      </c>
      <c r="F89" s="101">
        <v>0</v>
      </c>
      <c r="G89" s="101">
        <v>315566.14840000001</v>
      </c>
      <c r="H89" s="101">
        <v>3020.4737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101" t="s">
        <v>426</v>
      </c>
      <c r="B90" s="101">
        <v>8342.4740999999995</v>
      </c>
      <c r="C90" s="101">
        <v>7.2840999999999996</v>
      </c>
      <c r="D90" s="101">
        <v>51.886400000000002</v>
      </c>
      <c r="E90" s="101">
        <v>0</v>
      </c>
      <c r="F90" s="101">
        <v>0</v>
      </c>
      <c r="G90" s="101">
        <v>312987.94429999997</v>
      </c>
      <c r="H90" s="101">
        <v>3045.6475999999998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101" t="s">
        <v>427</v>
      </c>
      <c r="B91" s="101">
        <v>8105.8540999999996</v>
      </c>
      <c r="C91" s="101">
        <v>7.0834000000000001</v>
      </c>
      <c r="D91" s="101">
        <v>49.370100000000001</v>
      </c>
      <c r="E91" s="101">
        <v>0</v>
      </c>
      <c r="F91" s="101">
        <v>0</v>
      </c>
      <c r="G91" s="101">
        <v>297804.36320000002</v>
      </c>
      <c r="H91" s="101">
        <v>2956.0761000000002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101" t="s">
        <v>428</v>
      </c>
      <c r="B92" s="101">
        <v>8577.6982000000007</v>
      </c>
      <c r="C92" s="101">
        <v>7.5035999999999996</v>
      </c>
      <c r="D92" s="101">
        <v>50.833300000000001</v>
      </c>
      <c r="E92" s="101">
        <v>0</v>
      </c>
      <c r="F92" s="101">
        <v>0</v>
      </c>
      <c r="G92" s="101">
        <v>306623.17190000002</v>
      </c>
      <c r="H92" s="101">
        <v>3123.8462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101"/>
      <c r="B93" s="101"/>
      <c r="C93" s="101"/>
      <c r="D93" s="101"/>
      <c r="E93" s="101"/>
      <c r="F93" s="101"/>
      <c r="G93" s="101"/>
      <c r="H93" s="101"/>
      <c r="I93"/>
      <c r="J93"/>
      <c r="K93"/>
      <c r="L93"/>
      <c r="M93"/>
      <c r="N93"/>
      <c r="O93"/>
      <c r="P93"/>
      <c r="Q93"/>
      <c r="R93"/>
      <c r="S93"/>
    </row>
    <row r="94" spans="1:19">
      <c r="A94" s="101" t="s">
        <v>429</v>
      </c>
      <c r="B94" s="101">
        <v>99679.745599999995</v>
      </c>
      <c r="C94" s="101">
        <v>87.092799999999997</v>
      </c>
      <c r="D94" s="101">
        <v>609.46280000000002</v>
      </c>
      <c r="E94" s="101">
        <v>0</v>
      </c>
      <c r="F94" s="101">
        <v>2.9999999999999997E-4</v>
      </c>
      <c r="G94" s="102">
        <v>3676340</v>
      </c>
      <c r="H94" s="101">
        <v>36358.774599999997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101" t="s">
        <v>430</v>
      </c>
      <c r="B95" s="101">
        <v>7769.9857000000002</v>
      </c>
      <c r="C95" s="101">
        <v>6.7995999999999999</v>
      </c>
      <c r="D95" s="101">
        <v>45.581800000000001</v>
      </c>
      <c r="E95" s="101">
        <v>0</v>
      </c>
      <c r="F95" s="101">
        <v>0</v>
      </c>
      <c r="G95" s="101">
        <v>274944.02879999997</v>
      </c>
      <c r="H95" s="101">
        <v>2828.2734999999998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101" t="s">
        <v>431</v>
      </c>
      <c r="B96" s="101">
        <v>8653.0866999999998</v>
      </c>
      <c r="C96" s="101">
        <v>7.5736999999999997</v>
      </c>
      <c r="D96" s="101">
        <v>55.032200000000003</v>
      </c>
      <c r="E96" s="101">
        <v>0</v>
      </c>
      <c r="F96" s="101">
        <v>0</v>
      </c>
      <c r="G96" s="101">
        <v>331970.78370000003</v>
      </c>
      <c r="H96" s="101">
        <v>3158.9056999999998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 s="92"/>
      <c r="B98" s="101" t="s">
        <v>449</v>
      </c>
      <c r="C98" s="101" t="s">
        <v>450</v>
      </c>
      <c r="D98" s="101" t="s">
        <v>451</v>
      </c>
      <c r="E98" s="101" t="s">
        <v>452</v>
      </c>
      <c r="F98" s="101" t="s">
        <v>453</v>
      </c>
      <c r="G98" s="101" t="s">
        <v>454</v>
      </c>
      <c r="H98" s="101" t="s">
        <v>455</v>
      </c>
      <c r="I98" s="101" t="s">
        <v>456</v>
      </c>
      <c r="J98" s="101" t="s">
        <v>457</v>
      </c>
      <c r="K98" s="101" t="s">
        <v>458</v>
      </c>
      <c r="L98" s="101" t="s">
        <v>459</v>
      </c>
      <c r="M98" s="101" t="s">
        <v>460</v>
      </c>
      <c r="N98" s="101" t="s">
        <v>461</v>
      </c>
      <c r="O98" s="101" t="s">
        <v>462</v>
      </c>
      <c r="P98" s="101" t="s">
        <v>463</v>
      </c>
      <c r="Q98" s="101" t="s">
        <v>464</v>
      </c>
      <c r="R98" s="101" t="s">
        <v>465</v>
      </c>
      <c r="S98" s="101" t="s">
        <v>466</v>
      </c>
    </row>
    <row r="99" spans="1:19">
      <c r="A99" s="101" t="s">
        <v>418</v>
      </c>
      <c r="B99" s="102">
        <v>62499000000</v>
      </c>
      <c r="C99" s="101">
        <v>36470.036999999997</v>
      </c>
      <c r="D99" s="101" t="s">
        <v>520</v>
      </c>
      <c r="E99" s="101">
        <v>6682.067</v>
      </c>
      <c r="F99" s="101">
        <v>18077</v>
      </c>
      <c r="G99" s="101">
        <v>2631.3130000000001</v>
      </c>
      <c r="H99" s="101">
        <v>0</v>
      </c>
      <c r="I99" s="101">
        <v>6984.4989999999998</v>
      </c>
      <c r="J99" s="101">
        <v>0</v>
      </c>
      <c r="K99" s="101">
        <v>0</v>
      </c>
      <c r="L99" s="101">
        <v>0</v>
      </c>
      <c r="M99" s="101">
        <v>0</v>
      </c>
      <c r="N99" s="101">
        <v>0</v>
      </c>
      <c r="O99" s="101">
        <v>0</v>
      </c>
      <c r="P99" s="101">
        <v>0</v>
      </c>
      <c r="Q99" s="101">
        <v>2095.1579999999999</v>
      </c>
      <c r="R99" s="101">
        <v>0</v>
      </c>
      <c r="S99" s="101">
        <v>0</v>
      </c>
    </row>
    <row r="100" spans="1:19">
      <c r="A100" s="101" t="s">
        <v>419</v>
      </c>
      <c r="B100" s="102">
        <v>56373900000</v>
      </c>
      <c r="C100" s="101">
        <v>37575.942000000003</v>
      </c>
      <c r="D100" s="101" t="s">
        <v>521</v>
      </c>
      <c r="E100" s="101">
        <v>6682.067</v>
      </c>
      <c r="F100" s="101">
        <v>18077</v>
      </c>
      <c r="G100" s="101">
        <v>2631.3130000000001</v>
      </c>
      <c r="H100" s="101">
        <v>0</v>
      </c>
      <c r="I100" s="101">
        <v>8024.8810000000003</v>
      </c>
      <c r="J100" s="101">
        <v>0</v>
      </c>
      <c r="K100" s="101">
        <v>0</v>
      </c>
      <c r="L100" s="101">
        <v>0</v>
      </c>
      <c r="M100" s="101">
        <v>0</v>
      </c>
      <c r="N100" s="101">
        <v>0</v>
      </c>
      <c r="O100" s="101">
        <v>0</v>
      </c>
      <c r="P100" s="101">
        <v>0</v>
      </c>
      <c r="Q100" s="101">
        <v>2160.681</v>
      </c>
      <c r="R100" s="101">
        <v>0</v>
      </c>
      <c r="S100" s="101">
        <v>0</v>
      </c>
    </row>
    <row r="101" spans="1:19">
      <c r="A101" s="101" t="s">
        <v>420</v>
      </c>
      <c r="B101" s="102">
        <v>62399900000</v>
      </c>
      <c r="C101" s="101">
        <v>35946.459000000003</v>
      </c>
      <c r="D101" s="101" t="s">
        <v>522</v>
      </c>
      <c r="E101" s="101">
        <v>6682.067</v>
      </c>
      <c r="F101" s="101">
        <v>18077</v>
      </c>
      <c r="G101" s="101">
        <v>2631.3130000000001</v>
      </c>
      <c r="H101" s="101">
        <v>0</v>
      </c>
      <c r="I101" s="101">
        <v>4031.5949999999998</v>
      </c>
      <c r="J101" s="101">
        <v>0</v>
      </c>
      <c r="K101" s="101">
        <v>0</v>
      </c>
      <c r="L101" s="101">
        <v>0</v>
      </c>
      <c r="M101" s="101">
        <v>0</v>
      </c>
      <c r="N101" s="101">
        <v>0</v>
      </c>
      <c r="O101" s="101">
        <v>0</v>
      </c>
      <c r="P101" s="101">
        <v>0</v>
      </c>
      <c r="Q101" s="101">
        <v>4524.4840000000004</v>
      </c>
      <c r="R101" s="101">
        <v>0</v>
      </c>
      <c r="S101" s="101">
        <v>0</v>
      </c>
    </row>
    <row r="102" spans="1:19">
      <c r="A102" s="101" t="s">
        <v>421</v>
      </c>
      <c r="B102" s="102">
        <v>60598100000</v>
      </c>
      <c r="C102" s="101">
        <v>37149.614000000001</v>
      </c>
      <c r="D102" s="101" t="s">
        <v>523</v>
      </c>
      <c r="E102" s="101">
        <v>6682.067</v>
      </c>
      <c r="F102" s="101">
        <v>18077</v>
      </c>
      <c r="G102" s="101">
        <v>2631.3130000000001</v>
      </c>
      <c r="H102" s="101">
        <v>0</v>
      </c>
      <c r="I102" s="101">
        <v>7693.0280000000002</v>
      </c>
      <c r="J102" s="101">
        <v>0</v>
      </c>
      <c r="K102" s="101">
        <v>0</v>
      </c>
      <c r="L102" s="101">
        <v>0</v>
      </c>
      <c r="M102" s="101">
        <v>0</v>
      </c>
      <c r="N102" s="101">
        <v>0</v>
      </c>
      <c r="O102" s="101">
        <v>0</v>
      </c>
      <c r="P102" s="101">
        <v>0</v>
      </c>
      <c r="Q102" s="101">
        <v>2066.2049999999999</v>
      </c>
      <c r="R102" s="101">
        <v>0</v>
      </c>
      <c r="S102" s="101">
        <v>0</v>
      </c>
    </row>
    <row r="103" spans="1:19">
      <c r="A103" s="101" t="s">
        <v>277</v>
      </c>
      <c r="B103" s="102">
        <v>63223100000</v>
      </c>
      <c r="C103" s="101">
        <v>39503.495999999999</v>
      </c>
      <c r="D103" s="101" t="s">
        <v>524</v>
      </c>
      <c r="E103" s="101">
        <v>6682.067</v>
      </c>
      <c r="F103" s="101">
        <v>18077</v>
      </c>
      <c r="G103" s="101">
        <v>2631.3130000000001</v>
      </c>
      <c r="H103" s="101">
        <v>0</v>
      </c>
      <c r="I103" s="101">
        <v>7544.3419999999996</v>
      </c>
      <c r="J103" s="101">
        <v>0</v>
      </c>
      <c r="K103" s="101">
        <v>0</v>
      </c>
      <c r="L103" s="101">
        <v>0</v>
      </c>
      <c r="M103" s="101">
        <v>0</v>
      </c>
      <c r="N103" s="101">
        <v>0</v>
      </c>
      <c r="O103" s="101">
        <v>0</v>
      </c>
      <c r="P103" s="101">
        <v>0</v>
      </c>
      <c r="Q103" s="101">
        <v>4568.7730000000001</v>
      </c>
      <c r="R103" s="101">
        <v>0</v>
      </c>
      <c r="S103" s="101">
        <v>0</v>
      </c>
    </row>
    <row r="104" spans="1:19">
      <c r="A104" s="101" t="s">
        <v>422</v>
      </c>
      <c r="B104" s="102">
        <v>61450300000</v>
      </c>
      <c r="C104" s="101">
        <v>37604.279000000002</v>
      </c>
      <c r="D104" s="101" t="s">
        <v>525</v>
      </c>
      <c r="E104" s="101">
        <v>6682.067</v>
      </c>
      <c r="F104" s="101">
        <v>18077</v>
      </c>
      <c r="G104" s="101">
        <v>2631.3130000000001</v>
      </c>
      <c r="H104" s="101">
        <v>0</v>
      </c>
      <c r="I104" s="101">
        <v>8092.4650000000001</v>
      </c>
      <c r="J104" s="101">
        <v>0</v>
      </c>
      <c r="K104" s="101">
        <v>0</v>
      </c>
      <c r="L104" s="101">
        <v>0</v>
      </c>
      <c r="M104" s="101">
        <v>0</v>
      </c>
      <c r="N104" s="101">
        <v>0</v>
      </c>
      <c r="O104" s="101">
        <v>0</v>
      </c>
      <c r="P104" s="101">
        <v>0</v>
      </c>
      <c r="Q104" s="101">
        <v>2121.4340000000002</v>
      </c>
      <c r="R104" s="101">
        <v>0</v>
      </c>
      <c r="S104" s="101">
        <v>0</v>
      </c>
    </row>
    <row r="105" spans="1:19">
      <c r="A105" s="101" t="s">
        <v>423</v>
      </c>
      <c r="B105" s="102">
        <v>66368800000</v>
      </c>
      <c r="C105" s="101">
        <v>40621.574999999997</v>
      </c>
      <c r="D105" s="101" t="s">
        <v>526</v>
      </c>
      <c r="E105" s="101">
        <v>6682.067</v>
      </c>
      <c r="F105" s="101">
        <v>18077</v>
      </c>
      <c r="G105" s="101">
        <v>2631.3130000000001</v>
      </c>
      <c r="H105" s="101">
        <v>0</v>
      </c>
      <c r="I105" s="101">
        <v>8638.86</v>
      </c>
      <c r="J105" s="101">
        <v>0</v>
      </c>
      <c r="K105" s="101">
        <v>0</v>
      </c>
      <c r="L105" s="101">
        <v>0</v>
      </c>
      <c r="M105" s="101">
        <v>0</v>
      </c>
      <c r="N105" s="101">
        <v>0</v>
      </c>
      <c r="O105" s="101">
        <v>0</v>
      </c>
      <c r="P105" s="101">
        <v>0</v>
      </c>
      <c r="Q105" s="101">
        <v>4592.3339999999998</v>
      </c>
      <c r="R105" s="101">
        <v>0</v>
      </c>
      <c r="S105" s="101">
        <v>0</v>
      </c>
    </row>
    <row r="106" spans="1:19">
      <c r="A106" s="101" t="s">
        <v>424</v>
      </c>
      <c r="B106" s="102">
        <v>68066500000</v>
      </c>
      <c r="C106" s="101">
        <v>43414.254999999997</v>
      </c>
      <c r="D106" s="101" t="s">
        <v>527</v>
      </c>
      <c r="E106" s="101">
        <v>6682.067</v>
      </c>
      <c r="F106" s="101">
        <v>18077</v>
      </c>
      <c r="G106" s="101">
        <v>2631.3130000000001</v>
      </c>
      <c r="H106" s="101">
        <v>0</v>
      </c>
      <c r="I106" s="101">
        <v>11431.54</v>
      </c>
      <c r="J106" s="101">
        <v>0</v>
      </c>
      <c r="K106" s="101">
        <v>0</v>
      </c>
      <c r="L106" s="101">
        <v>0</v>
      </c>
      <c r="M106" s="101">
        <v>0</v>
      </c>
      <c r="N106" s="101">
        <v>0</v>
      </c>
      <c r="O106" s="101">
        <v>0</v>
      </c>
      <c r="P106" s="101">
        <v>0</v>
      </c>
      <c r="Q106" s="101">
        <v>4592.3339999999998</v>
      </c>
      <c r="R106" s="101">
        <v>0</v>
      </c>
      <c r="S106" s="101">
        <v>0</v>
      </c>
    </row>
    <row r="107" spans="1:19">
      <c r="A107" s="101" t="s">
        <v>425</v>
      </c>
      <c r="B107" s="102">
        <v>64702900000</v>
      </c>
      <c r="C107" s="101">
        <v>43900.17</v>
      </c>
      <c r="D107" s="101" t="s">
        <v>528</v>
      </c>
      <c r="E107" s="101">
        <v>6682.067</v>
      </c>
      <c r="F107" s="101">
        <v>18077</v>
      </c>
      <c r="G107" s="101">
        <v>2631.3130000000001</v>
      </c>
      <c r="H107" s="101">
        <v>0</v>
      </c>
      <c r="I107" s="101">
        <v>13416.753000000001</v>
      </c>
      <c r="J107" s="101">
        <v>0</v>
      </c>
      <c r="K107" s="101">
        <v>0</v>
      </c>
      <c r="L107" s="101">
        <v>0</v>
      </c>
      <c r="M107" s="101">
        <v>0</v>
      </c>
      <c r="N107" s="101">
        <v>0</v>
      </c>
      <c r="O107" s="101">
        <v>0</v>
      </c>
      <c r="P107" s="101">
        <v>0</v>
      </c>
      <c r="Q107" s="101">
        <v>3093.0369999999998</v>
      </c>
      <c r="R107" s="101">
        <v>0</v>
      </c>
      <c r="S107" s="101">
        <v>0</v>
      </c>
    </row>
    <row r="108" spans="1:19">
      <c r="A108" s="101" t="s">
        <v>426</v>
      </c>
      <c r="B108" s="102">
        <v>64174300000</v>
      </c>
      <c r="C108" s="101">
        <v>39531.764000000003</v>
      </c>
      <c r="D108" s="101" t="s">
        <v>529</v>
      </c>
      <c r="E108" s="101">
        <v>6682.067</v>
      </c>
      <c r="F108" s="101">
        <v>18077</v>
      </c>
      <c r="G108" s="101">
        <v>2631.3130000000001</v>
      </c>
      <c r="H108" s="101">
        <v>0</v>
      </c>
      <c r="I108" s="101">
        <v>9147.8240000000005</v>
      </c>
      <c r="J108" s="101">
        <v>0</v>
      </c>
      <c r="K108" s="101">
        <v>0</v>
      </c>
      <c r="L108" s="101">
        <v>0</v>
      </c>
      <c r="M108" s="101">
        <v>0</v>
      </c>
      <c r="N108" s="101">
        <v>0</v>
      </c>
      <c r="O108" s="101">
        <v>0</v>
      </c>
      <c r="P108" s="101">
        <v>0</v>
      </c>
      <c r="Q108" s="101">
        <v>2993.5590000000002</v>
      </c>
      <c r="R108" s="101">
        <v>0</v>
      </c>
      <c r="S108" s="101">
        <v>0</v>
      </c>
    </row>
    <row r="109" spans="1:19">
      <c r="A109" s="101" t="s">
        <v>427</v>
      </c>
      <c r="B109" s="102">
        <v>61061100000</v>
      </c>
      <c r="C109" s="101">
        <v>37469.184000000001</v>
      </c>
      <c r="D109" s="101" t="s">
        <v>530</v>
      </c>
      <c r="E109" s="101">
        <v>6682.067</v>
      </c>
      <c r="F109" s="101">
        <v>18077</v>
      </c>
      <c r="G109" s="101">
        <v>2631.3130000000001</v>
      </c>
      <c r="H109" s="101">
        <v>0</v>
      </c>
      <c r="I109" s="101">
        <v>7152.6760000000004</v>
      </c>
      <c r="J109" s="101">
        <v>0</v>
      </c>
      <c r="K109" s="101">
        <v>0</v>
      </c>
      <c r="L109" s="101">
        <v>0</v>
      </c>
      <c r="M109" s="101">
        <v>0</v>
      </c>
      <c r="N109" s="101">
        <v>0</v>
      </c>
      <c r="O109" s="101">
        <v>0</v>
      </c>
      <c r="P109" s="101">
        <v>0</v>
      </c>
      <c r="Q109" s="101">
        <v>2926.127</v>
      </c>
      <c r="R109" s="101">
        <v>0</v>
      </c>
      <c r="S109" s="101">
        <v>0</v>
      </c>
    </row>
    <row r="110" spans="1:19">
      <c r="A110" s="101" t="s">
        <v>428</v>
      </c>
      <c r="B110" s="102">
        <v>62869300000</v>
      </c>
      <c r="C110" s="101">
        <v>37050.599000000002</v>
      </c>
      <c r="D110" s="101" t="s">
        <v>531</v>
      </c>
      <c r="E110" s="101">
        <v>6682.067</v>
      </c>
      <c r="F110" s="101">
        <v>18077</v>
      </c>
      <c r="G110" s="101">
        <v>2631.3130000000001</v>
      </c>
      <c r="H110" s="101">
        <v>0</v>
      </c>
      <c r="I110" s="101">
        <v>7560.2619999999997</v>
      </c>
      <c r="J110" s="101">
        <v>0</v>
      </c>
      <c r="K110" s="101">
        <v>0</v>
      </c>
      <c r="L110" s="101">
        <v>0</v>
      </c>
      <c r="M110" s="101">
        <v>0</v>
      </c>
      <c r="N110" s="101">
        <v>0</v>
      </c>
      <c r="O110" s="101">
        <v>0</v>
      </c>
      <c r="P110" s="101">
        <v>0</v>
      </c>
      <c r="Q110" s="101">
        <v>2099.9560000000001</v>
      </c>
      <c r="R110" s="101">
        <v>0</v>
      </c>
      <c r="S110" s="101">
        <v>0</v>
      </c>
    </row>
    <row r="111" spans="1:19">
      <c r="A111" s="101"/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</row>
    <row r="112" spans="1:19">
      <c r="A112" s="101" t="s">
        <v>429</v>
      </c>
      <c r="B112" s="102">
        <v>753787000000</v>
      </c>
      <c r="C112" s="101"/>
      <c r="D112" s="101"/>
      <c r="E112" s="101"/>
      <c r="F112" s="101"/>
      <c r="G112" s="101"/>
      <c r="H112" s="101"/>
      <c r="I112" s="101"/>
      <c r="J112" s="101"/>
      <c r="K112" s="101"/>
      <c r="L112" s="101">
        <v>0</v>
      </c>
      <c r="M112" s="101">
        <v>0</v>
      </c>
      <c r="N112" s="101">
        <v>0</v>
      </c>
      <c r="O112" s="101">
        <v>0</v>
      </c>
      <c r="P112" s="101">
        <v>0</v>
      </c>
      <c r="Q112" s="101"/>
      <c r="R112" s="101">
        <v>0</v>
      </c>
      <c r="S112" s="101">
        <v>0</v>
      </c>
    </row>
    <row r="113" spans="1:19">
      <c r="A113" s="101" t="s">
        <v>430</v>
      </c>
      <c r="B113" s="102">
        <v>56373900000</v>
      </c>
      <c r="C113" s="101">
        <v>35946.459000000003</v>
      </c>
      <c r="D113" s="101"/>
      <c r="E113" s="101">
        <v>6682.067</v>
      </c>
      <c r="F113" s="101">
        <v>18077</v>
      </c>
      <c r="G113" s="101">
        <v>2631.3130000000001</v>
      </c>
      <c r="H113" s="101">
        <v>0</v>
      </c>
      <c r="I113" s="101">
        <v>4031.5949999999998</v>
      </c>
      <c r="J113" s="101">
        <v>0</v>
      </c>
      <c r="K113" s="101">
        <v>0</v>
      </c>
      <c r="L113" s="101">
        <v>0</v>
      </c>
      <c r="M113" s="101">
        <v>0</v>
      </c>
      <c r="N113" s="101">
        <v>0</v>
      </c>
      <c r="O113" s="101">
        <v>0</v>
      </c>
      <c r="P113" s="101">
        <v>0</v>
      </c>
      <c r="Q113" s="101">
        <v>2066.2049999999999</v>
      </c>
      <c r="R113" s="101">
        <v>0</v>
      </c>
      <c r="S113" s="101">
        <v>0</v>
      </c>
    </row>
    <row r="114" spans="1:19">
      <c r="A114" s="101" t="s">
        <v>431</v>
      </c>
      <c r="B114" s="102">
        <v>68066500000</v>
      </c>
      <c r="C114" s="101">
        <v>43900.17</v>
      </c>
      <c r="D114" s="101"/>
      <c r="E114" s="101">
        <v>6682.067</v>
      </c>
      <c r="F114" s="101">
        <v>18077</v>
      </c>
      <c r="G114" s="101">
        <v>2631.3130000000001</v>
      </c>
      <c r="H114" s="101">
        <v>0</v>
      </c>
      <c r="I114" s="101">
        <v>13416.753000000001</v>
      </c>
      <c r="J114" s="101">
        <v>0</v>
      </c>
      <c r="K114" s="101">
        <v>0</v>
      </c>
      <c r="L114" s="101">
        <v>0</v>
      </c>
      <c r="M114" s="101">
        <v>0</v>
      </c>
      <c r="N114" s="101">
        <v>0</v>
      </c>
      <c r="O114" s="101">
        <v>0</v>
      </c>
      <c r="P114" s="101">
        <v>0</v>
      </c>
      <c r="Q114" s="101">
        <v>4592.3339999999998</v>
      </c>
      <c r="R114" s="101">
        <v>0</v>
      </c>
      <c r="S114" s="101">
        <v>0</v>
      </c>
    </row>
    <row r="115" spans="1:1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92"/>
      <c r="B116" s="101" t="s">
        <v>479</v>
      </c>
      <c r="C116" s="101" t="s">
        <v>480</v>
      </c>
      <c r="D116" s="101" t="s">
        <v>219</v>
      </c>
      <c r="E116" s="101" t="s">
        <v>220</v>
      </c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101" t="s">
        <v>481</v>
      </c>
      <c r="B117" s="101">
        <v>26339.26</v>
      </c>
      <c r="C117" s="101">
        <v>5542.22</v>
      </c>
      <c r="D117" s="101">
        <v>0</v>
      </c>
      <c r="E117" s="101">
        <v>31881.48</v>
      </c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101" t="s">
        <v>482</v>
      </c>
      <c r="B118" s="101">
        <v>113.36</v>
      </c>
      <c r="C118" s="101">
        <v>23.85</v>
      </c>
      <c r="D118" s="101">
        <v>0</v>
      </c>
      <c r="E118" s="101">
        <v>137.22</v>
      </c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101" t="s">
        <v>483</v>
      </c>
      <c r="B119" s="101">
        <v>113.36</v>
      </c>
      <c r="C119" s="101">
        <v>23.85</v>
      </c>
      <c r="D119" s="101">
        <v>0</v>
      </c>
      <c r="E119" s="101">
        <v>137.22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5"/>
      <c r="B120" s="95"/>
      <c r="C120" s="95"/>
      <c r="D120" s="95"/>
      <c r="E120" s="95"/>
    </row>
    <row r="121" spans="1:19">
      <c r="A121" s="95"/>
      <c r="B121" s="95"/>
      <c r="C121" s="95"/>
      <c r="D121" s="95"/>
      <c r="E121" s="95"/>
    </row>
    <row r="122" spans="1:19">
      <c r="A122" s="95"/>
      <c r="B122" s="95"/>
      <c r="C122" s="95"/>
      <c r="D122" s="95"/>
      <c r="E122" s="95"/>
    </row>
    <row r="123" spans="1:19">
      <c r="A123" s="95"/>
      <c r="B123" s="96"/>
      <c r="C123" s="95"/>
      <c r="D123" s="96"/>
      <c r="E123" s="95"/>
      <c r="F123" s="96"/>
      <c r="G123" s="95"/>
    </row>
    <row r="124" spans="1:19">
      <c r="A124" s="95"/>
      <c r="B124" s="96"/>
      <c r="C124" s="95"/>
      <c r="D124" s="96"/>
      <c r="E124" s="95"/>
      <c r="F124" s="96"/>
      <c r="G124" s="95"/>
    </row>
    <row r="125" spans="1:19">
      <c r="A125" s="95"/>
      <c r="B125" s="96"/>
      <c r="C125" s="95"/>
      <c r="D125" s="96"/>
      <c r="E125" s="95"/>
      <c r="F125" s="96"/>
      <c r="G125" s="95"/>
    </row>
    <row r="126" spans="1:19">
      <c r="A126" s="95"/>
      <c r="B126" s="96"/>
      <c r="C126" s="95"/>
      <c r="D126" s="96"/>
      <c r="E126" s="95"/>
      <c r="F126" s="96"/>
      <c r="G126" s="95"/>
    </row>
    <row r="127" spans="1:19">
      <c r="A127" s="95"/>
      <c r="B127" s="96"/>
      <c r="C127" s="95"/>
      <c r="D127" s="96"/>
      <c r="E127" s="95"/>
      <c r="F127" s="96"/>
      <c r="G127" s="95"/>
    </row>
    <row r="128" spans="1:19">
      <c r="A128" s="95"/>
      <c r="B128" s="96"/>
      <c r="C128" s="95"/>
      <c r="D128" s="96"/>
      <c r="E128" s="95"/>
      <c r="F128" s="96"/>
      <c r="G128" s="95"/>
    </row>
    <row r="129" spans="1:7">
      <c r="A129" s="95"/>
      <c r="B129" s="96"/>
      <c r="C129" s="95"/>
      <c r="D129" s="96"/>
      <c r="E129" s="95"/>
      <c r="F129" s="96"/>
      <c r="G129" s="95"/>
    </row>
    <row r="130" spans="1:7">
      <c r="A130" s="95"/>
      <c r="B130" s="96"/>
      <c r="C130" s="95"/>
      <c r="D130" s="96"/>
      <c r="E130" s="95"/>
      <c r="F130" s="96"/>
      <c r="G130" s="95"/>
    </row>
    <row r="131" spans="1:7">
      <c r="A131" s="95"/>
      <c r="B131" s="96"/>
      <c r="C131" s="95"/>
      <c r="D131" s="96"/>
      <c r="E131" s="95"/>
      <c r="F131" s="96"/>
      <c r="G131" s="95"/>
    </row>
    <row r="132" spans="1:7">
      <c r="A132" s="95"/>
      <c r="B132" s="95"/>
      <c r="C132" s="95"/>
      <c r="D132" s="95"/>
      <c r="E132" s="95"/>
      <c r="F132" s="95"/>
      <c r="G132" s="95"/>
    </row>
    <row r="133" spans="1:7">
      <c r="A133" s="95"/>
      <c r="B133" s="96"/>
      <c r="C133" s="95"/>
      <c r="D133" s="96"/>
      <c r="E133" s="95"/>
      <c r="F133" s="96"/>
      <c r="G133" s="95"/>
    </row>
    <row r="134" spans="1:7">
      <c r="A134" s="95"/>
      <c r="B134" s="96"/>
      <c r="C134" s="95"/>
      <c r="D134" s="96"/>
      <c r="E134" s="95"/>
      <c r="F134" s="96"/>
      <c r="G134" s="95"/>
    </row>
    <row r="135" spans="1:7">
      <c r="A135" s="95"/>
      <c r="B135" s="96"/>
      <c r="C135" s="95"/>
      <c r="D135" s="96"/>
      <c r="E135" s="95"/>
      <c r="F135" s="96"/>
      <c r="G135" s="9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7"/>
  <dimension ref="A1:S135"/>
  <sheetViews>
    <sheetView workbookViewId="0"/>
  </sheetViews>
  <sheetFormatPr defaultRowHeight="10.5"/>
  <cols>
    <col min="1" max="1" width="38.5" style="90" customWidth="1"/>
    <col min="2" max="2" width="25.5" style="90" customWidth="1"/>
    <col min="3" max="3" width="33.6640625" style="90" customWidth="1"/>
    <col min="4" max="4" width="38.6640625" style="90" customWidth="1"/>
    <col min="5" max="5" width="45.6640625" style="90" customWidth="1"/>
    <col min="6" max="6" width="50" style="90" customWidth="1"/>
    <col min="7" max="7" width="43.6640625" style="90" customWidth="1"/>
    <col min="8" max="9" width="38.33203125" style="90" customWidth="1"/>
    <col min="10" max="10" width="46.1640625" style="90" customWidth="1"/>
    <col min="11" max="11" width="36.5" style="90" customWidth="1"/>
    <col min="12" max="12" width="45" style="90" customWidth="1"/>
    <col min="13" max="13" width="50.1640625" style="90" customWidth="1"/>
    <col min="14" max="15" width="44.83203125" style="90" customWidth="1"/>
    <col min="16" max="16" width="45.33203125" style="90" customWidth="1"/>
    <col min="17" max="17" width="45.1640625" style="90" customWidth="1"/>
    <col min="18" max="18" width="42.6640625" style="90" customWidth="1"/>
    <col min="19" max="19" width="48.1640625" style="90" customWidth="1"/>
    <col min="20" max="23" width="9.33203125" style="90" customWidth="1"/>
    <col min="24" max="16384" width="9.33203125" style="90"/>
  </cols>
  <sheetData>
    <row r="1" spans="1:19">
      <c r="A1" s="92"/>
      <c r="B1" s="101" t="s">
        <v>317</v>
      </c>
      <c r="C1" s="101" t="s">
        <v>318</v>
      </c>
      <c r="D1" s="101" t="s">
        <v>319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1" t="s">
        <v>320</v>
      </c>
      <c r="B2" s="101">
        <v>1587.03</v>
      </c>
      <c r="C2" s="101">
        <v>6830.55</v>
      </c>
      <c r="D2" s="101">
        <v>6830.55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1" t="s">
        <v>321</v>
      </c>
      <c r="B3" s="101">
        <v>1587.03</v>
      </c>
      <c r="C3" s="101">
        <v>6830.55</v>
      </c>
      <c r="D3" s="101">
        <v>6830.55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1" t="s">
        <v>322</v>
      </c>
      <c r="B4" s="101">
        <v>3849.57</v>
      </c>
      <c r="C4" s="101">
        <v>16568.46</v>
      </c>
      <c r="D4" s="101">
        <v>16568.46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1" t="s">
        <v>323</v>
      </c>
      <c r="B5" s="101">
        <v>3849.57</v>
      </c>
      <c r="C5" s="101">
        <v>16568.46</v>
      </c>
      <c r="D5" s="101">
        <v>16568.46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2"/>
      <c r="B7" s="101" t="s">
        <v>324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1" t="s">
        <v>325</v>
      </c>
      <c r="B8" s="101">
        <v>232.34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1" t="s">
        <v>326</v>
      </c>
      <c r="B9" s="101">
        <v>232.34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1" t="s">
        <v>327</v>
      </c>
      <c r="B10" s="101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2"/>
      <c r="B12" s="101" t="s">
        <v>328</v>
      </c>
      <c r="C12" s="101" t="s">
        <v>329</v>
      </c>
      <c r="D12" s="101" t="s">
        <v>330</v>
      </c>
      <c r="E12" s="101" t="s">
        <v>331</v>
      </c>
      <c r="F12" s="101" t="s">
        <v>332</v>
      </c>
      <c r="G12" s="101" t="s">
        <v>333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1" t="s">
        <v>72</v>
      </c>
      <c r="B13" s="101">
        <v>0</v>
      </c>
      <c r="C13" s="101">
        <v>118.34</v>
      </c>
      <c r="D13" s="101">
        <v>0</v>
      </c>
      <c r="E13" s="101">
        <v>0</v>
      </c>
      <c r="F13" s="101">
        <v>0</v>
      </c>
      <c r="G13" s="101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1" t="s">
        <v>73</v>
      </c>
      <c r="B14" s="101">
        <v>113.27</v>
      </c>
      <c r="C14" s="101">
        <v>0</v>
      </c>
      <c r="D14" s="101">
        <v>0</v>
      </c>
      <c r="E14" s="101">
        <v>0</v>
      </c>
      <c r="F14" s="101">
        <v>0</v>
      </c>
      <c r="G14" s="101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1" t="s">
        <v>81</v>
      </c>
      <c r="B15" s="101">
        <v>172.68</v>
      </c>
      <c r="C15" s="101">
        <v>0</v>
      </c>
      <c r="D15" s="101">
        <v>0</v>
      </c>
      <c r="E15" s="101">
        <v>0</v>
      </c>
      <c r="F15" s="101">
        <v>0</v>
      </c>
      <c r="G15" s="101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1" t="s">
        <v>82</v>
      </c>
      <c r="B16" s="101">
        <v>17.920000000000002</v>
      </c>
      <c r="C16" s="101">
        <v>0</v>
      </c>
      <c r="D16" s="101">
        <v>0</v>
      </c>
      <c r="E16" s="101">
        <v>0</v>
      </c>
      <c r="F16" s="101">
        <v>0</v>
      </c>
      <c r="G16" s="101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1" t="s">
        <v>83</v>
      </c>
      <c r="B17" s="101">
        <v>409.36</v>
      </c>
      <c r="C17" s="101">
        <v>563.91</v>
      </c>
      <c r="D17" s="101">
        <v>0</v>
      </c>
      <c r="E17" s="101">
        <v>0</v>
      </c>
      <c r="F17" s="101">
        <v>0</v>
      </c>
      <c r="G17" s="101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1" t="s">
        <v>84</v>
      </c>
      <c r="B18" s="101">
        <v>0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1" t="s">
        <v>85</v>
      </c>
      <c r="B19" s="101">
        <v>75.459999999999994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1" t="s">
        <v>86</v>
      </c>
      <c r="B20" s="101">
        <v>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1" t="s">
        <v>87</v>
      </c>
      <c r="B21" s="101">
        <v>0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1" t="s">
        <v>88</v>
      </c>
      <c r="B22" s="101">
        <v>0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1" t="s">
        <v>67</v>
      </c>
      <c r="B23" s="101">
        <v>0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1" t="s">
        <v>89</v>
      </c>
      <c r="B24" s="101">
        <v>0</v>
      </c>
      <c r="C24" s="101">
        <v>53.06</v>
      </c>
      <c r="D24" s="101">
        <v>0</v>
      </c>
      <c r="E24" s="101">
        <v>0</v>
      </c>
      <c r="F24" s="101">
        <v>0</v>
      </c>
      <c r="G24" s="101">
        <v>414.19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1" t="s">
        <v>90</v>
      </c>
      <c r="B25" s="101">
        <v>63.03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1" t="s">
        <v>91</v>
      </c>
      <c r="B26" s="101">
        <v>0</v>
      </c>
      <c r="C26" s="101">
        <v>0</v>
      </c>
      <c r="D26" s="101">
        <v>0</v>
      </c>
      <c r="E26" s="101">
        <v>0</v>
      </c>
      <c r="F26" s="101">
        <v>0</v>
      </c>
      <c r="G26" s="101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1"/>
      <c r="B27" s="101"/>
      <c r="C27" s="101"/>
      <c r="D27" s="101"/>
      <c r="E27" s="101"/>
      <c r="F27" s="101"/>
      <c r="G27" s="101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1" t="s">
        <v>92</v>
      </c>
      <c r="B28" s="101">
        <v>851.72</v>
      </c>
      <c r="C28" s="101">
        <v>735.31</v>
      </c>
      <c r="D28" s="101">
        <v>0</v>
      </c>
      <c r="E28" s="101">
        <v>0</v>
      </c>
      <c r="F28" s="101">
        <v>0</v>
      </c>
      <c r="G28" s="101">
        <v>414.19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2"/>
      <c r="B30" s="101" t="s">
        <v>324</v>
      </c>
      <c r="C30" s="101" t="s">
        <v>3</v>
      </c>
      <c r="D30" s="101" t="s">
        <v>334</v>
      </c>
      <c r="E30" s="101" t="s">
        <v>335</v>
      </c>
      <c r="F30" s="101" t="s">
        <v>336</v>
      </c>
      <c r="G30" s="101" t="s">
        <v>337</v>
      </c>
      <c r="H30" s="101" t="s">
        <v>338</v>
      </c>
      <c r="I30" s="101" t="s">
        <v>339</v>
      </c>
      <c r="J30" s="101" t="s">
        <v>340</v>
      </c>
      <c r="K30"/>
      <c r="L30"/>
      <c r="M30"/>
      <c r="N30"/>
      <c r="O30"/>
      <c r="P30"/>
      <c r="Q30"/>
      <c r="R30"/>
      <c r="S30"/>
    </row>
    <row r="31" spans="1:19">
      <c r="A31" s="101" t="s">
        <v>341</v>
      </c>
      <c r="B31" s="101">
        <v>116.17</v>
      </c>
      <c r="C31" s="101" t="s">
        <v>4</v>
      </c>
      <c r="D31" s="101">
        <v>354.18</v>
      </c>
      <c r="E31" s="101">
        <v>1</v>
      </c>
      <c r="F31" s="101">
        <v>92.94</v>
      </c>
      <c r="G31" s="101">
        <v>26.02</v>
      </c>
      <c r="H31" s="101">
        <v>39.81</v>
      </c>
      <c r="I31" s="101">
        <v>1.39</v>
      </c>
      <c r="J31" s="101">
        <v>129.11949999999999</v>
      </c>
      <c r="K31"/>
      <c r="L31"/>
      <c r="M31"/>
      <c r="N31"/>
      <c r="O31"/>
      <c r="P31"/>
      <c r="Q31"/>
      <c r="R31"/>
      <c r="S31"/>
    </row>
    <row r="32" spans="1:19">
      <c r="A32" s="101" t="s">
        <v>342</v>
      </c>
      <c r="B32" s="101">
        <v>116.17</v>
      </c>
      <c r="C32" s="101" t="s">
        <v>4</v>
      </c>
      <c r="D32" s="101">
        <v>354.18</v>
      </c>
      <c r="E32" s="101">
        <v>1</v>
      </c>
      <c r="F32" s="101">
        <v>92.94</v>
      </c>
      <c r="G32" s="101">
        <v>0</v>
      </c>
      <c r="H32" s="101">
        <v>24.1</v>
      </c>
      <c r="I32" s="101">
        <v>18.59</v>
      </c>
      <c r="J32" s="101">
        <v>1597.9138</v>
      </c>
      <c r="K32"/>
      <c r="L32"/>
      <c r="M32"/>
      <c r="N32"/>
      <c r="O32"/>
      <c r="P32"/>
      <c r="Q32"/>
      <c r="R32"/>
      <c r="S32"/>
    </row>
    <row r="33" spans="1:19">
      <c r="A33" s="101" t="s">
        <v>220</v>
      </c>
      <c r="B33" s="101">
        <v>232.34</v>
      </c>
      <c r="C33" s="101"/>
      <c r="D33" s="101">
        <v>708.37</v>
      </c>
      <c r="E33" s="101"/>
      <c r="F33" s="101">
        <v>185.89</v>
      </c>
      <c r="G33" s="101">
        <v>26.02</v>
      </c>
      <c r="H33" s="101">
        <v>31.954999999999998</v>
      </c>
      <c r="I33" s="101">
        <v>2.59</v>
      </c>
      <c r="J33" s="101">
        <v>863.51660000000004</v>
      </c>
      <c r="K33"/>
      <c r="L33"/>
      <c r="M33"/>
      <c r="N33"/>
      <c r="O33"/>
      <c r="P33"/>
      <c r="Q33"/>
      <c r="R33"/>
      <c r="S33"/>
    </row>
    <row r="34" spans="1:19">
      <c r="A34" s="101" t="s">
        <v>343</v>
      </c>
      <c r="B34" s="101">
        <v>232.34</v>
      </c>
      <c r="C34" s="101"/>
      <c r="D34" s="101">
        <v>708.37</v>
      </c>
      <c r="E34" s="101"/>
      <c r="F34" s="101">
        <v>185.89</v>
      </c>
      <c r="G34" s="101">
        <v>26.02</v>
      </c>
      <c r="H34" s="101">
        <v>31.954999999999998</v>
      </c>
      <c r="I34" s="101">
        <v>2.59</v>
      </c>
      <c r="J34" s="101">
        <v>863.51660000000004</v>
      </c>
      <c r="K34"/>
      <c r="L34"/>
      <c r="M34"/>
      <c r="N34"/>
      <c r="O34"/>
      <c r="P34"/>
      <c r="Q34"/>
      <c r="R34"/>
      <c r="S34"/>
    </row>
    <row r="35" spans="1:19">
      <c r="A35" s="101" t="s">
        <v>344</v>
      </c>
      <c r="B35" s="101">
        <v>0</v>
      </c>
      <c r="C35" s="101"/>
      <c r="D35" s="101">
        <v>0</v>
      </c>
      <c r="E35" s="101"/>
      <c r="F35" s="101">
        <v>0</v>
      </c>
      <c r="G35" s="101">
        <v>0</v>
      </c>
      <c r="H35" s="101"/>
      <c r="I35" s="101"/>
      <c r="J35" s="101"/>
      <c r="K35"/>
      <c r="L35"/>
      <c r="M35"/>
      <c r="N35"/>
      <c r="O35"/>
      <c r="P35"/>
      <c r="Q35"/>
      <c r="R35"/>
      <c r="S35"/>
    </row>
    <row r="36" spans="1:19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1:19">
      <c r="A37" s="92"/>
      <c r="B37" s="101" t="s">
        <v>51</v>
      </c>
      <c r="C37" s="101" t="s">
        <v>345</v>
      </c>
      <c r="D37" s="101" t="s">
        <v>346</v>
      </c>
      <c r="E37" s="101" t="s">
        <v>347</v>
      </c>
      <c r="F37" s="101" t="s">
        <v>348</v>
      </c>
      <c r="G37" s="101" t="s">
        <v>349</v>
      </c>
      <c r="H37" s="101" t="s">
        <v>350</v>
      </c>
      <c r="I37" s="101" t="s">
        <v>351</v>
      </c>
      <c r="J37"/>
      <c r="K37"/>
      <c r="L37"/>
      <c r="M37"/>
      <c r="N37"/>
      <c r="O37"/>
      <c r="P37"/>
      <c r="Q37"/>
      <c r="R37"/>
      <c r="S37"/>
    </row>
    <row r="38" spans="1:19">
      <c r="A38" s="101" t="s">
        <v>352</v>
      </c>
      <c r="B38" s="101" t="s">
        <v>436</v>
      </c>
      <c r="C38" s="101">
        <v>0.08</v>
      </c>
      <c r="D38" s="101">
        <v>1.306</v>
      </c>
      <c r="E38" s="101">
        <v>1.623</v>
      </c>
      <c r="F38" s="101">
        <v>23.24</v>
      </c>
      <c r="G38" s="101">
        <v>90</v>
      </c>
      <c r="H38" s="101">
        <v>90</v>
      </c>
      <c r="I38" s="101" t="s">
        <v>353</v>
      </c>
      <c r="J38"/>
      <c r="K38"/>
      <c r="L38"/>
      <c r="M38"/>
      <c r="N38"/>
      <c r="O38"/>
      <c r="P38"/>
      <c r="Q38"/>
      <c r="R38"/>
      <c r="S38"/>
    </row>
    <row r="39" spans="1:19">
      <c r="A39" s="101" t="s">
        <v>354</v>
      </c>
      <c r="B39" s="101" t="s">
        <v>436</v>
      </c>
      <c r="C39" s="101">
        <v>0.08</v>
      </c>
      <c r="D39" s="101">
        <v>1.306</v>
      </c>
      <c r="E39" s="101">
        <v>1.623</v>
      </c>
      <c r="F39" s="101">
        <v>46.47</v>
      </c>
      <c r="G39" s="101">
        <v>180</v>
      </c>
      <c r="H39" s="101">
        <v>90</v>
      </c>
      <c r="I39" s="101" t="s">
        <v>355</v>
      </c>
      <c r="J39"/>
      <c r="K39"/>
      <c r="L39"/>
      <c r="M39"/>
      <c r="N39"/>
      <c r="O39"/>
      <c r="P39"/>
      <c r="Q39"/>
      <c r="R39"/>
      <c r="S39"/>
    </row>
    <row r="40" spans="1:19">
      <c r="A40" s="101" t="s">
        <v>356</v>
      </c>
      <c r="B40" s="101" t="s">
        <v>436</v>
      </c>
      <c r="C40" s="101">
        <v>0.08</v>
      </c>
      <c r="D40" s="101">
        <v>1.306</v>
      </c>
      <c r="E40" s="101">
        <v>1.623</v>
      </c>
      <c r="F40" s="101">
        <v>23.24</v>
      </c>
      <c r="G40" s="101">
        <v>270</v>
      </c>
      <c r="H40" s="101">
        <v>90</v>
      </c>
      <c r="I40" s="101" t="s">
        <v>357</v>
      </c>
      <c r="J40"/>
      <c r="K40"/>
      <c r="L40"/>
      <c r="M40"/>
      <c r="N40"/>
      <c r="O40"/>
      <c r="P40"/>
      <c r="Q40"/>
      <c r="R40"/>
      <c r="S40"/>
    </row>
    <row r="41" spans="1:19">
      <c r="A41" s="101" t="s">
        <v>358</v>
      </c>
      <c r="B41" s="101" t="s">
        <v>359</v>
      </c>
      <c r="C41" s="101">
        <v>0.3</v>
      </c>
      <c r="D41" s="101">
        <v>3.12</v>
      </c>
      <c r="E41" s="101">
        <v>12.904</v>
      </c>
      <c r="F41" s="101">
        <v>116.17</v>
      </c>
      <c r="G41" s="101">
        <v>0</v>
      </c>
      <c r="H41" s="101">
        <v>180</v>
      </c>
      <c r="I41" s="101"/>
      <c r="J41"/>
      <c r="K41"/>
      <c r="L41"/>
      <c r="M41"/>
      <c r="N41"/>
      <c r="O41"/>
      <c r="P41"/>
      <c r="Q41"/>
      <c r="R41"/>
      <c r="S41"/>
    </row>
    <row r="42" spans="1:19">
      <c r="A42" s="101" t="s">
        <v>437</v>
      </c>
      <c r="B42" s="101" t="s">
        <v>438</v>
      </c>
      <c r="C42" s="101">
        <v>0.3</v>
      </c>
      <c r="D42" s="101">
        <v>0.56899999999999995</v>
      </c>
      <c r="E42" s="101">
        <v>0.63700000000000001</v>
      </c>
      <c r="F42" s="101">
        <v>116.17</v>
      </c>
      <c r="G42" s="101">
        <v>180</v>
      </c>
      <c r="H42" s="101">
        <v>0</v>
      </c>
      <c r="I42" s="101"/>
      <c r="J42"/>
      <c r="K42"/>
      <c r="L42"/>
      <c r="M42"/>
      <c r="N42"/>
      <c r="O42"/>
      <c r="P42"/>
      <c r="Q42"/>
      <c r="R42"/>
      <c r="S42"/>
    </row>
    <row r="43" spans="1:19">
      <c r="A43" s="101" t="s">
        <v>360</v>
      </c>
      <c r="B43" s="101" t="s">
        <v>436</v>
      </c>
      <c r="C43" s="101">
        <v>0.08</v>
      </c>
      <c r="D43" s="101">
        <v>1.306</v>
      </c>
      <c r="E43" s="101">
        <v>1.623</v>
      </c>
      <c r="F43" s="101">
        <v>23.24</v>
      </c>
      <c r="G43" s="101">
        <v>90</v>
      </c>
      <c r="H43" s="101">
        <v>90</v>
      </c>
      <c r="I43" s="101" t="s">
        <v>353</v>
      </c>
      <c r="J43"/>
      <c r="K43"/>
      <c r="L43"/>
      <c r="M43"/>
      <c r="N43"/>
      <c r="O43"/>
      <c r="P43"/>
      <c r="Q43"/>
      <c r="R43"/>
      <c r="S43"/>
    </row>
    <row r="44" spans="1:19">
      <c r="A44" s="101" t="s">
        <v>361</v>
      </c>
      <c r="B44" s="101" t="s">
        <v>436</v>
      </c>
      <c r="C44" s="101">
        <v>0.08</v>
      </c>
      <c r="D44" s="101">
        <v>1.306</v>
      </c>
      <c r="E44" s="101">
        <v>1.623</v>
      </c>
      <c r="F44" s="101">
        <v>46.47</v>
      </c>
      <c r="G44" s="101">
        <v>0</v>
      </c>
      <c r="H44" s="101">
        <v>90</v>
      </c>
      <c r="I44" s="101" t="s">
        <v>362</v>
      </c>
      <c r="J44"/>
      <c r="K44"/>
      <c r="L44"/>
      <c r="M44"/>
      <c r="N44"/>
      <c r="O44"/>
      <c r="P44"/>
      <c r="Q44"/>
      <c r="R44"/>
      <c r="S44"/>
    </row>
    <row r="45" spans="1:19">
      <c r="A45" s="101" t="s">
        <v>363</v>
      </c>
      <c r="B45" s="101" t="s">
        <v>436</v>
      </c>
      <c r="C45" s="101">
        <v>0.08</v>
      </c>
      <c r="D45" s="101">
        <v>1.306</v>
      </c>
      <c r="E45" s="101">
        <v>1.623</v>
      </c>
      <c r="F45" s="101">
        <v>23.24</v>
      </c>
      <c r="G45" s="101">
        <v>270</v>
      </c>
      <c r="H45" s="101">
        <v>90</v>
      </c>
      <c r="I45" s="101" t="s">
        <v>357</v>
      </c>
      <c r="J45"/>
      <c r="K45"/>
      <c r="L45"/>
      <c r="M45"/>
      <c r="N45"/>
      <c r="O45"/>
      <c r="P45"/>
      <c r="Q45"/>
      <c r="R45"/>
      <c r="S45"/>
    </row>
    <row r="46" spans="1:19">
      <c r="A46" s="101" t="s">
        <v>364</v>
      </c>
      <c r="B46" s="101" t="s">
        <v>359</v>
      </c>
      <c r="C46" s="101">
        <v>0.3</v>
      </c>
      <c r="D46" s="101">
        <v>3.12</v>
      </c>
      <c r="E46" s="101">
        <v>12.904</v>
      </c>
      <c r="F46" s="101">
        <v>116.17</v>
      </c>
      <c r="G46" s="101">
        <v>0</v>
      </c>
      <c r="H46" s="101">
        <v>180</v>
      </c>
      <c r="I46" s="101"/>
      <c r="J46"/>
      <c r="K46"/>
      <c r="L46"/>
      <c r="M46"/>
      <c r="N46"/>
      <c r="O46"/>
      <c r="P46"/>
      <c r="Q46"/>
      <c r="R46"/>
      <c r="S46"/>
    </row>
    <row r="47" spans="1:19">
      <c r="A47" s="101" t="s">
        <v>439</v>
      </c>
      <c r="B47" s="101" t="s">
        <v>438</v>
      </c>
      <c r="C47" s="101">
        <v>0.3</v>
      </c>
      <c r="D47" s="101">
        <v>0.56899999999999995</v>
      </c>
      <c r="E47" s="101">
        <v>0.63700000000000001</v>
      </c>
      <c r="F47" s="101">
        <v>116.17</v>
      </c>
      <c r="G47" s="101">
        <v>180</v>
      </c>
      <c r="H47" s="101">
        <v>0</v>
      </c>
      <c r="I47" s="101"/>
      <c r="J47"/>
      <c r="K47"/>
      <c r="L47"/>
      <c r="M47"/>
      <c r="N47"/>
      <c r="O47"/>
      <c r="P47"/>
      <c r="Q47"/>
      <c r="R47"/>
      <c r="S47"/>
    </row>
    <row r="48" spans="1:19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19">
      <c r="A49" s="92"/>
      <c r="B49" s="101" t="s">
        <v>51</v>
      </c>
      <c r="C49" s="101" t="s">
        <v>365</v>
      </c>
      <c r="D49" s="101" t="s">
        <v>366</v>
      </c>
      <c r="E49" s="101" t="s">
        <v>367</v>
      </c>
      <c r="F49" s="101" t="s">
        <v>45</v>
      </c>
      <c r="G49" s="101" t="s">
        <v>368</v>
      </c>
      <c r="H49" s="101" t="s">
        <v>369</v>
      </c>
      <c r="I49" s="101" t="s">
        <v>370</v>
      </c>
      <c r="J49" s="101" t="s">
        <v>349</v>
      </c>
      <c r="K49" s="101" t="s">
        <v>351</v>
      </c>
      <c r="L49"/>
      <c r="M49"/>
      <c r="N49"/>
      <c r="O49"/>
      <c r="P49"/>
      <c r="Q49"/>
      <c r="R49"/>
      <c r="S49"/>
    </row>
    <row r="50" spans="1:19">
      <c r="A50" s="101" t="s">
        <v>371</v>
      </c>
      <c r="B50" s="101" t="s">
        <v>648</v>
      </c>
      <c r="C50" s="101">
        <v>6.51</v>
      </c>
      <c r="D50" s="101">
        <v>6.51</v>
      </c>
      <c r="E50" s="101">
        <v>5.835</v>
      </c>
      <c r="F50" s="101">
        <v>0.54</v>
      </c>
      <c r="G50" s="101">
        <v>0.38400000000000001</v>
      </c>
      <c r="H50" s="101" t="s">
        <v>66</v>
      </c>
      <c r="I50" s="101" t="s">
        <v>352</v>
      </c>
      <c r="J50" s="101">
        <v>90</v>
      </c>
      <c r="K50" s="101" t="s">
        <v>353</v>
      </c>
      <c r="L50"/>
      <c r="M50"/>
      <c r="N50"/>
      <c r="O50"/>
      <c r="P50"/>
      <c r="Q50"/>
      <c r="R50"/>
      <c r="S50"/>
    </row>
    <row r="51" spans="1:19">
      <c r="A51" s="101" t="s">
        <v>372</v>
      </c>
      <c r="B51" s="101" t="s">
        <v>648</v>
      </c>
      <c r="C51" s="101">
        <v>13.01</v>
      </c>
      <c r="D51" s="101">
        <v>13.01</v>
      </c>
      <c r="E51" s="101">
        <v>5.835</v>
      </c>
      <c r="F51" s="101">
        <v>0.54</v>
      </c>
      <c r="G51" s="101">
        <v>0.38400000000000001</v>
      </c>
      <c r="H51" s="101" t="s">
        <v>66</v>
      </c>
      <c r="I51" s="101" t="s">
        <v>354</v>
      </c>
      <c r="J51" s="101">
        <v>180</v>
      </c>
      <c r="K51" s="101" t="s">
        <v>355</v>
      </c>
      <c r="L51"/>
      <c r="M51"/>
      <c r="N51"/>
      <c r="O51"/>
      <c r="P51"/>
      <c r="Q51"/>
      <c r="R51"/>
      <c r="S51"/>
    </row>
    <row r="52" spans="1:19">
      <c r="A52" s="101" t="s">
        <v>373</v>
      </c>
      <c r="B52" s="101" t="s">
        <v>648</v>
      </c>
      <c r="C52" s="101">
        <v>6.51</v>
      </c>
      <c r="D52" s="101">
        <v>6.51</v>
      </c>
      <c r="E52" s="101">
        <v>5.835</v>
      </c>
      <c r="F52" s="101">
        <v>0.54</v>
      </c>
      <c r="G52" s="101">
        <v>0.38400000000000001</v>
      </c>
      <c r="H52" s="101" t="s">
        <v>66</v>
      </c>
      <c r="I52" s="101" t="s">
        <v>356</v>
      </c>
      <c r="J52" s="101">
        <v>270</v>
      </c>
      <c r="K52" s="101" t="s">
        <v>357</v>
      </c>
      <c r="L52"/>
      <c r="M52"/>
      <c r="N52"/>
      <c r="O52"/>
      <c r="P52"/>
      <c r="Q52"/>
      <c r="R52"/>
      <c r="S52"/>
    </row>
    <row r="53" spans="1:19">
      <c r="A53" s="101" t="s">
        <v>374</v>
      </c>
      <c r="B53" s="101"/>
      <c r="C53" s="101"/>
      <c r="D53" s="101">
        <v>26.02</v>
      </c>
      <c r="E53" s="101">
        <v>5.83</v>
      </c>
      <c r="F53" s="101">
        <v>0.54</v>
      </c>
      <c r="G53" s="101">
        <v>0.38400000000000001</v>
      </c>
      <c r="H53" s="101"/>
      <c r="I53" s="101"/>
      <c r="J53" s="101"/>
      <c r="K53" s="101"/>
      <c r="L53"/>
      <c r="M53"/>
      <c r="N53"/>
      <c r="O53"/>
      <c r="P53"/>
      <c r="Q53"/>
      <c r="R53"/>
      <c r="S53"/>
    </row>
    <row r="54" spans="1:19">
      <c r="A54" s="101" t="s">
        <v>375</v>
      </c>
      <c r="B54" s="101"/>
      <c r="C54" s="101"/>
      <c r="D54" s="101">
        <v>0</v>
      </c>
      <c r="E54" s="101" t="s">
        <v>376</v>
      </c>
      <c r="F54" s="101" t="s">
        <v>376</v>
      </c>
      <c r="G54" s="101" t="s">
        <v>376</v>
      </c>
      <c r="H54" s="101"/>
      <c r="I54" s="101"/>
      <c r="J54" s="101"/>
      <c r="K54" s="101"/>
      <c r="L54"/>
      <c r="M54"/>
      <c r="N54"/>
      <c r="O54"/>
      <c r="P54"/>
      <c r="Q54"/>
      <c r="R54"/>
      <c r="S54"/>
    </row>
    <row r="55" spans="1:19">
      <c r="A55" s="101" t="s">
        <v>377</v>
      </c>
      <c r="B55" s="101"/>
      <c r="C55" s="101"/>
      <c r="D55" s="101">
        <v>26.02</v>
      </c>
      <c r="E55" s="101">
        <v>5.83</v>
      </c>
      <c r="F55" s="101">
        <v>0.54</v>
      </c>
      <c r="G55" s="101">
        <v>0.38400000000000001</v>
      </c>
      <c r="H55" s="101"/>
      <c r="I55" s="101"/>
      <c r="J55" s="101"/>
      <c r="K55" s="101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92"/>
      <c r="B57" s="101" t="s">
        <v>119</v>
      </c>
      <c r="C57" s="101" t="s">
        <v>378</v>
      </c>
      <c r="D57" s="101" t="s">
        <v>379</v>
      </c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101" t="s">
        <v>35</v>
      </c>
      <c r="B58" s="101"/>
      <c r="C58" s="101"/>
      <c r="D58" s="101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2"/>
      <c r="B60" s="101" t="s">
        <v>119</v>
      </c>
      <c r="C60" s="101" t="s">
        <v>380</v>
      </c>
      <c r="D60" s="101" t="s">
        <v>381</v>
      </c>
      <c r="E60" s="101" t="s">
        <v>382</v>
      </c>
      <c r="F60" s="101" t="s">
        <v>383</v>
      </c>
      <c r="G60" s="101" t="s">
        <v>379</v>
      </c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101" t="s">
        <v>384</v>
      </c>
      <c r="B61" s="101" t="s">
        <v>385</v>
      </c>
      <c r="C61" s="101">
        <v>44611.87</v>
      </c>
      <c r="D61" s="101">
        <v>30223.3</v>
      </c>
      <c r="E61" s="101">
        <v>14388.58</v>
      </c>
      <c r="F61" s="101">
        <v>0.68</v>
      </c>
      <c r="G61" s="101">
        <v>3.1</v>
      </c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101" t="s">
        <v>386</v>
      </c>
      <c r="B62" s="101" t="s">
        <v>385</v>
      </c>
      <c r="C62" s="101">
        <v>18591.419999999998</v>
      </c>
      <c r="D62" s="101">
        <v>12569.35</v>
      </c>
      <c r="E62" s="101">
        <v>6022.07</v>
      </c>
      <c r="F62" s="101">
        <v>0.68</v>
      </c>
      <c r="G62" s="101">
        <v>3.32</v>
      </c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92"/>
      <c r="B64" s="101" t="s">
        <v>119</v>
      </c>
      <c r="C64" s="101" t="s">
        <v>380</v>
      </c>
      <c r="D64" s="101" t="s">
        <v>379</v>
      </c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101" t="s">
        <v>387</v>
      </c>
      <c r="B65" s="101" t="s">
        <v>388</v>
      </c>
      <c r="C65" s="101">
        <v>59596.58</v>
      </c>
      <c r="D65" s="101">
        <v>0.78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 s="101" t="s">
        <v>389</v>
      </c>
      <c r="B66" s="101" t="s">
        <v>388</v>
      </c>
      <c r="C66" s="101">
        <v>34899.949999999997</v>
      </c>
      <c r="D66" s="101">
        <v>0.78</v>
      </c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2"/>
      <c r="B68" s="101" t="s">
        <v>119</v>
      </c>
      <c r="C68" s="101" t="s">
        <v>390</v>
      </c>
      <c r="D68" s="101" t="s">
        <v>391</v>
      </c>
      <c r="E68" s="101" t="s">
        <v>392</v>
      </c>
      <c r="F68" s="101" t="s">
        <v>393</v>
      </c>
      <c r="G68" s="101" t="s">
        <v>394</v>
      </c>
      <c r="H68" s="101" t="s">
        <v>395</v>
      </c>
      <c r="I68"/>
      <c r="J68"/>
      <c r="K68"/>
      <c r="L68"/>
      <c r="M68"/>
      <c r="N68"/>
      <c r="O68"/>
      <c r="P68"/>
      <c r="Q68"/>
      <c r="R68"/>
      <c r="S68"/>
    </row>
    <row r="69" spans="1:19">
      <c r="A69" s="101" t="s">
        <v>396</v>
      </c>
      <c r="B69" s="101" t="s">
        <v>397</v>
      </c>
      <c r="C69" s="101">
        <v>1</v>
      </c>
      <c r="D69" s="101">
        <v>0</v>
      </c>
      <c r="E69" s="101">
        <v>0.83</v>
      </c>
      <c r="F69" s="101">
        <v>0</v>
      </c>
      <c r="G69" s="101">
        <v>1</v>
      </c>
      <c r="H69" s="101" t="s">
        <v>398</v>
      </c>
      <c r="I69"/>
      <c r="J69"/>
      <c r="K69"/>
      <c r="L69"/>
      <c r="M69"/>
      <c r="N69"/>
      <c r="O69"/>
      <c r="P69"/>
      <c r="Q69"/>
      <c r="R69"/>
      <c r="S69"/>
    </row>
    <row r="70" spans="1:19">
      <c r="A70" s="101" t="s">
        <v>399</v>
      </c>
      <c r="B70" s="101" t="s">
        <v>397</v>
      </c>
      <c r="C70" s="101">
        <v>1</v>
      </c>
      <c r="D70" s="101">
        <v>0</v>
      </c>
      <c r="E70" s="101">
        <v>0.72</v>
      </c>
      <c r="F70" s="101">
        <v>0</v>
      </c>
      <c r="G70" s="101">
        <v>1</v>
      </c>
      <c r="H70" s="101" t="s">
        <v>398</v>
      </c>
      <c r="I70"/>
      <c r="J70"/>
      <c r="K70"/>
      <c r="L70"/>
      <c r="M70"/>
      <c r="N70"/>
      <c r="O70"/>
      <c r="P70"/>
      <c r="Q70"/>
      <c r="R70"/>
      <c r="S70"/>
    </row>
    <row r="71" spans="1:19">
      <c r="A71" s="101" t="s">
        <v>400</v>
      </c>
      <c r="B71" s="101" t="s">
        <v>401</v>
      </c>
      <c r="C71" s="101">
        <v>0.56999999999999995</v>
      </c>
      <c r="D71" s="101">
        <v>622</v>
      </c>
      <c r="E71" s="101">
        <v>1.81</v>
      </c>
      <c r="F71" s="101">
        <v>1975.86</v>
      </c>
      <c r="G71" s="101">
        <v>1</v>
      </c>
      <c r="H71" s="101" t="s">
        <v>402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101" t="s">
        <v>403</v>
      </c>
      <c r="B72" s="101" t="s">
        <v>401</v>
      </c>
      <c r="C72" s="101">
        <v>0.54</v>
      </c>
      <c r="D72" s="101">
        <v>622</v>
      </c>
      <c r="E72" s="101">
        <v>0.75</v>
      </c>
      <c r="F72" s="101">
        <v>868.39</v>
      </c>
      <c r="G72" s="101">
        <v>1</v>
      </c>
      <c r="H72" s="101" t="s">
        <v>402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2"/>
      <c r="B74" s="101" t="s">
        <v>119</v>
      </c>
      <c r="C74" s="101" t="s">
        <v>404</v>
      </c>
      <c r="D74" s="101" t="s">
        <v>405</v>
      </c>
      <c r="E74" s="101" t="s">
        <v>406</v>
      </c>
      <c r="F74" s="101" t="s">
        <v>407</v>
      </c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101" t="s">
        <v>408</v>
      </c>
      <c r="B75" s="101" t="s">
        <v>409</v>
      </c>
      <c r="C75" s="101" t="s">
        <v>410</v>
      </c>
      <c r="D75" s="101">
        <v>0.1</v>
      </c>
      <c r="E75" s="101">
        <v>0</v>
      </c>
      <c r="F75" s="101">
        <v>1</v>
      </c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2"/>
      <c r="B77" s="101" t="s">
        <v>119</v>
      </c>
      <c r="C77" s="101" t="s">
        <v>411</v>
      </c>
      <c r="D77" s="101" t="s">
        <v>412</v>
      </c>
      <c r="E77" s="101" t="s">
        <v>413</v>
      </c>
      <c r="F77" s="101" t="s">
        <v>414</v>
      </c>
      <c r="G77" s="101" t="s">
        <v>415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101" t="s">
        <v>416</v>
      </c>
      <c r="B78" s="101" t="s">
        <v>417</v>
      </c>
      <c r="C78" s="101">
        <v>0.2</v>
      </c>
      <c r="D78" s="101">
        <v>845000</v>
      </c>
      <c r="E78" s="101">
        <v>0.8</v>
      </c>
      <c r="F78" s="101">
        <v>3.43</v>
      </c>
      <c r="G78" s="101">
        <v>0.57999999999999996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2"/>
      <c r="B80" s="101" t="s">
        <v>442</v>
      </c>
      <c r="C80" s="101" t="s">
        <v>443</v>
      </c>
      <c r="D80" s="101" t="s">
        <v>444</v>
      </c>
      <c r="E80" s="101" t="s">
        <v>445</v>
      </c>
      <c r="F80" s="101" t="s">
        <v>446</v>
      </c>
      <c r="G80" s="101" t="s">
        <v>447</v>
      </c>
      <c r="H80" s="101" t="s">
        <v>448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101" t="s">
        <v>418</v>
      </c>
      <c r="B81" s="101">
        <v>18798.5625</v>
      </c>
      <c r="C81" s="101">
        <v>27.239699999999999</v>
      </c>
      <c r="D81" s="101">
        <v>95.716399999999993</v>
      </c>
      <c r="E81" s="101">
        <v>0</v>
      </c>
      <c r="F81" s="101">
        <v>2.0000000000000001E-4</v>
      </c>
      <c r="G81" s="101">
        <v>477238.30719999998</v>
      </c>
      <c r="H81" s="101">
        <v>7563.8756999999996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101" t="s">
        <v>419</v>
      </c>
      <c r="B82" s="101">
        <v>15814.5679</v>
      </c>
      <c r="C82" s="101">
        <v>23.530200000000001</v>
      </c>
      <c r="D82" s="101">
        <v>86.297300000000007</v>
      </c>
      <c r="E82" s="101">
        <v>0</v>
      </c>
      <c r="F82" s="101">
        <v>2.0000000000000001E-4</v>
      </c>
      <c r="G82" s="101">
        <v>430304.26120000001</v>
      </c>
      <c r="H82" s="101">
        <v>6427.0765000000001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 s="101" t="s">
        <v>420</v>
      </c>
      <c r="B83" s="101">
        <v>17525.792700000002</v>
      </c>
      <c r="C83" s="101">
        <v>26.099900000000002</v>
      </c>
      <c r="D83" s="101">
        <v>95.857900000000001</v>
      </c>
      <c r="E83" s="101">
        <v>0</v>
      </c>
      <c r="F83" s="101">
        <v>2.0000000000000001E-4</v>
      </c>
      <c r="G83" s="101">
        <v>477977.14309999999</v>
      </c>
      <c r="H83" s="101">
        <v>7124.9849000000004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101" t="s">
        <v>421</v>
      </c>
      <c r="B84" s="101">
        <v>17290.279399999999</v>
      </c>
      <c r="C84" s="101">
        <v>26.340299999999999</v>
      </c>
      <c r="D84" s="101">
        <v>100.1253</v>
      </c>
      <c r="E84" s="101">
        <v>0</v>
      </c>
      <c r="F84" s="101">
        <v>2.0000000000000001E-4</v>
      </c>
      <c r="G84" s="101">
        <v>499281.85560000001</v>
      </c>
      <c r="H84" s="101">
        <v>7090.6723000000002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101" t="s">
        <v>277</v>
      </c>
      <c r="B85" s="101">
        <v>18857.893</v>
      </c>
      <c r="C85" s="101">
        <v>28.912299999999998</v>
      </c>
      <c r="D85" s="101">
        <v>110.9315</v>
      </c>
      <c r="E85" s="101">
        <v>0</v>
      </c>
      <c r="F85" s="101">
        <v>2.0000000000000001E-4</v>
      </c>
      <c r="G85" s="101">
        <v>553175.09600000002</v>
      </c>
      <c r="H85" s="101">
        <v>7752.6562000000004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101" t="s">
        <v>422</v>
      </c>
      <c r="B86" s="101">
        <v>20840.5376</v>
      </c>
      <c r="C86" s="101">
        <v>32.281799999999997</v>
      </c>
      <c r="D86" s="101">
        <v>125.6944</v>
      </c>
      <c r="E86" s="101">
        <v>0</v>
      </c>
      <c r="F86" s="101">
        <v>2.0000000000000001E-4</v>
      </c>
      <c r="G86" s="101">
        <v>626806.06229999999</v>
      </c>
      <c r="H86" s="101">
        <v>8602.0202000000008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101" t="s">
        <v>423</v>
      </c>
      <c r="B87" s="101">
        <v>22754.142100000001</v>
      </c>
      <c r="C87" s="101">
        <v>35.371600000000001</v>
      </c>
      <c r="D87" s="101">
        <v>138.417</v>
      </c>
      <c r="E87" s="101">
        <v>0</v>
      </c>
      <c r="F87" s="101">
        <v>2.9999999999999997E-4</v>
      </c>
      <c r="G87" s="101">
        <v>690255.53799999994</v>
      </c>
      <c r="H87" s="101">
        <v>9404.9303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101" t="s">
        <v>424</v>
      </c>
      <c r="B88" s="101">
        <v>22476.626400000001</v>
      </c>
      <c r="C88" s="101">
        <v>34.913899999999998</v>
      </c>
      <c r="D88" s="101">
        <v>136.4812</v>
      </c>
      <c r="E88" s="101">
        <v>0</v>
      </c>
      <c r="F88" s="101">
        <v>2.9999999999999997E-4</v>
      </c>
      <c r="G88" s="101">
        <v>680601.08869999996</v>
      </c>
      <c r="H88" s="101">
        <v>9287.4869999999992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101" t="s">
        <v>425</v>
      </c>
      <c r="B89" s="101">
        <v>19910.7009</v>
      </c>
      <c r="C89" s="101">
        <v>30.753699999999998</v>
      </c>
      <c r="D89" s="101">
        <v>119.2611</v>
      </c>
      <c r="E89" s="101">
        <v>0</v>
      </c>
      <c r="F89" s="101">
        <v>2.0000000000000001E-4</v>
      </c>
      <c r="G89" s="101">
        <v>594721.47069999995</v>
      </c>
      <c r="H89" s="101">
        <v>8209.1010999999999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101" t="s">
        <v>426</v>
      </c>
      <c r="B90" s="101">
        <v>17939.339899999999</v>
      </c>
      <c r="C90" s="101">
        <v>27.374700000000001</v>
      </c>
      <c r="D90" s="101">
        <v>104.3133</v>
      </c>
      <c r="E90" s="101">
        <v>0</v>
      </c>
      <c r="F90" s="101">
        <v>2.0000000000000001E-4</v>
      </c>
      <c r="G90" s="101">
        <v>520167.15740000003</v>
      </c>
      <c r="H90" s="101">
        <v>7361.5967000000001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101" t="s">
        <v>427</v>
      </c>
      <c r="B91" s="101">
        <v>16743.556499999999</v>
      </c>
      <c r="C91" s="101">
        <v>25.0657</v>
      </c>
      <c r="D91" s="101">
        <v>92.808099999999996</v>
      </c>
      <c r="E91" s="101">
        <v>0</v>
      </c>
      <c r="F91" s="101">
        <v>2.0000000000000001E-4</v>
      </c>
      <c r="G91" s="101">
        <v>462775.46509999997</v>
      </c>
      <c r="H91" s="101">
        <v>6820.5586000000003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101" t="s">
        <v>428</v>
      </c>
      <c r="B92" s="101">
        <v>18354.627199999999</v>
      </c>
      <c r="C92" s="101">
        <v>26.837700000000002</v>
      </c>
      <c r="D92" s="101">
        <v>95.724100000000007</v>
      </c>
      <c r="E92" s="101">
        <v>0</v>
      </c>
      <c r="F92" s="101">
        <v>2.0000000000000001E-4</v>
      </c>
      <c r="G92" s="101">
        <v>477287.7953</v>
      </c>
      <c r="H92" s="101">
        <v>7410.3316000000004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101"/>
      <c r="B93" s="101"/>
      <c r="C93" s="101"/>
      <c r="D93" s="101"/>
      <c r="E93" s="101"/>
      <c r="F93" s="101"/>
      <c r="G93" s="101"/>
      <c r="H93" s="101"/>
      <c r="I93"/>
      <c r="J93"/>
      <c r="K93"/>
      <c r="L93"/>
      <c r="M93"/>
      <c r="N93"/>
      <c r="O93"/>
      <c r="P93"/>
      <c r="Q93"/>
      <c r="R93"/>
      <c r="S93"/>
    </row>
    <row r="94" spans="1:19">
      <c r="A94" s="101" t="s">
        <v>429</v>
      </c>
      <c r="B94" s="101">
        <v>227306.62599999999</v>
      </c>
      <c r="C94" s="101">
        <v>344.72160000000002</v>
      </c>
      <c r="D94" s="101">
        <v>1301.6277</v>
      </c>
      <c r="E94" s="101">
        <v>0</v>
      </c>
      <c r="F94" s="101">
        <v>2.5000000000000001E-3</v>
      </c>
      <c r="G94" s="102">
        <v>6490590</v>
      </c>
      <c r="H94" s="101">
        <v>93055.291200000007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101" t="s">
        <v>430</v>
      </c>
      <c r="B95" s="101">
        <v>15814.5679</v>
      </c>
      <c r="C95" s="101">
        <v>23.530200000000001</v>
      </c>
      <c r="D95" s="101">
        <v>86.297300000000007</v>
      </c>
      <c r="E95" s="101">
        <v>0</v>
      </c>
      <c r="F95" s="101">
        <v>2.0000000000000001E-4</v>
      </c>
      <c r="G95" s="101">
        <v>430304.26120000001</v>
      </c>
      <c r="H95" s="101">
        <v>6427.0765000000001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101" t="s">
        <v>431</v>
      </c>
      <c r="B96" s="101">
        <v>22754.142100000001</v>
      </c>
      <c r="C96" s="101">
        <v>35.371600000000001</v>
      </c>
      <c r="D96" s="101">
        <v>138.417</v>
      </c>
      <c r="E96" s="101">
        <v>0</v>
      </c>
      <c r="F96" s="101">
        <v>2.9999999999999997E-4</v>
      </c>
      <c r="G96" s="101">
        <v>690255.53799999994</v>
      </c>
      <c r="H96" s="101">
        <v>9404.9303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 s="92"/>
      <c r="B98" s="101" t="s">
        <v>449</v>
      </c>
      <c r="C98" s="101" t="s">
        <v>450</v>
      </c>
      <c r="D98" s="101" t="s">
        <v>451</v>
      </c>
      <c r="E98" s="101" t="s">
        <v>452</v>
      </c>
      <c r="F98" s="101" t="s">
        <v>453</v>
      </c>
      <c r="G98" s="101" t="s">
        <v>454</v>
      </c>
      <c r="H98" s="101" t="s">
        <v>455</v>
      </c>
      <c r="I98" s="101" t="s">
        <v>456</v>
      </c>
      <c r="J98" s="101" t="s">
        <v>457</v>
      </c>
      <c r="K98" s="101" t="s">
        <v>458</v>
      </c>
      <c r="L98" s="101" t="s">
        <v>459</v>
      </c>
      <c r="M98" s="101" t="s">
        <v>460</v>
      </c>
      <c r="N98" s="101" t="s">
        <v>461</v>
      </c>
      <c r="O98" s="101" t="s">
        <v>462</v>
      </c>
      <c r="P98" s="101" t="s">
        <v>463</v>
      </c>
      <c r="Q98" s="101" t="s">
        <v>464</v>
      </c>
      <c r="R98" s="101" t="s">
        <v>465</v>
      </c>
      <c r="S98" s="101" t="s">
        <v>466</v>
      </c>
    </row>
    <row r="99" spans="1:19">
      <c r="A99" s="101" t="s">
        <v>418</v>
      </c>
      <c r="B99" s="102">
        <v>62625100000</v>
      </c>
      <c r="C99" s="101">
        <v>32067.913</v>
      </c>
      <c r="D99" s="101" t="s">
        <v>532</v>
      </c>
      <c r="E99" s="101">
        <v>6682.067</v>
      </c>
      <c r="F99" s="101">
        <v>18077</v>
      </c>
      <c r="G99" s="101">
        <v>2844.2510000000002</v>
      </c>
      <c r="H99" s="101">
        <v>0</v>
      </c>
      <c r="I99" s="101">
        <v>0</v>
      </c>
      <c r="J99" s="101">
        <v>0</v>
      </c>
      <c r="K99" s="101">
        <v>0</v>
      </c>
      <c r="L99" s="101">
        <v>0</v>
      </c>
      <c r="M99" s="101">
        <v>0</v>
      </c>
      <c r="N99" s="101">
        <v>0</v>
      </c>
      <c r="O99" s="101">
        <v>0</v>
      </c>
      <c r="P99" s="101">
        <v>0</v>
      </c>
      <c r="Q99" s="101">
        <v>4464.5959999999995</v>
      </c>
      <c r="R99" s="101">
        <v>0</v>
      </c>
      <c r="S99" s="101">
        <v>0</v>
      </c>
    </row>
    <row r="100" spans="1:19">
      <c r="A100" s="101" t="s">
        <v>419</v>
      </c>
      <c r="B100" s="102">
        <v>56466300000</v>
      </c>
      <c r="C100" s="101">
        <v>32507.124</v>
      </c>
      <c r="D100" s="101" t="s">
        <v>533</v>
      </c>
      <c r="E100" s="101">
        <v>6682.067</v>
      </c>
      <c r="F100" s="101">
        <v>18077</v>
      </c>
      <c r="G100" s="101">
        <v>2844.2510000000002</v>
      </c>
      <c r="H100" s="101">
        <v>0</v>
      </c>
      <c r="I100" s="101">
        <v>2879.835</v>
      </c>
      <c r="J100" s="101">
        <v>0</v>
      </c>
      <c r="K100" s="101">
        <v>0</v>
      </c>
      <c r="L100" s="101">
        <v>0</v>
      </c>
      <c r="M100" s="101">
        <v>0</v>
      </c>
      <c r="N100" s="101">
        <v>0</v>
      </c>
      <c r="O100" s="101">
        <v>0</v>
      </c>
      <c r="P100" s="101">
        <v>0</v>
      </c>
      <c r="Q100" s="101">
        <v>2023.972</v>
      </c>
      <c r="R100" s="101">
        <v>0</v>
      </c>
      <c r="S100" s="101">
        <v>0</v>
      </c>
    </row>
    <row r="101" spans="1:19">
      <c r="A101" s="101" t="s">
        <v>420</v>
      </c>
      <c r="B101" s="102">
        <v>62722100000</v>
      </c>
      <c r="C101" s="101">
        <v>34995.722000000002</v>
      </c>
      <c r="D101" s="101" t="s">
        <v>534</v>
      </c>
      <c r="E101" s="101">
        <v>6682.067</v>
      </c>
      <c r="F101" s="101">
        <v>18077</v>
      </c>
      <c r="G101" s="101">
        <v>2844.2510000000002</v>
      </c>
      <c r="H101" s="101">
        <v>0</v>
      </c>
      <c r="I101" s="101">
        <v>5309.7749999999996</v>
      </c>
      <c r="J101" s="101">
        <v>0</v>
      </c>
      <c r="K101" s="101">
        <v>0</v>
      </c>
      <c r="L101" s="101">
        <v>0</v>
      </c>
      <c r="M101" s="101">
        <v>0</v>
      </c>
      <c r="N101" s="101">
        <v>0</v>
      </c>
      <c r="O101" s="101">
        <v>0</v>
      </c>
      <c r="P101" s="101">
        <v>0</v>
      </c>
      <c r="Q101" s="101">
        <v>2082.6289999999999</v>
      </c>
      <c r="R101" s="101">
        <v>0</v>
      </c>
      <c r="S101" s="101">
        <v>0</v>
      </c>
    </row>
    <row r="102" spans="1:19">
      <c r="A102" s="101" t="s">
        <v>421</v>
      </c>
      <c r="B102" s="102">
        <v>65517800000</v>
      </c>
      <c r="C102" s="101">
        <v>41908.633000000002</v>
      </c>
      <c r="D102" s="101" t="s">
        <v>535</v>
      </c>
      <c r="E102" s="101">
        <v>6682.067</v>
      </c>
      <c r="F102" s="101">
        <v>18077</v>
      </c>
      <c r="G102" s="101">
        <v>2844.2510000000002</v>
      </c>
      <c r="H102" s="101">
        <v>0</v>
      </c>
      <c r="I102" s="101">
        <v>12184.178</v>
      </c>
      <c r="J102" s="101">
        <v>0</v>
      </c>
      <c r="K102" s="101">
        <v>0</v>
      </c>
      <c r="L102" s="101">
        <v>0</v>
      </c>
      <c r="M102" s="101">
        <v>0</v>
      </c>
      <c r="N102" s="101">
        <v>0</v>
      </c>
      <c r="O102" s="101">
        <v>0</v>
      </c>
      <c r="P102" s="101">
        <v>0</v>
      </c>
      <c r="Q102" s="101">
        <v>2121.1370000000002</v>
      </c>
      <c r="R102" s="101">
        <v>0</v>
      </c>
      <c r="S102" s="101">
        <v>0</v>
      </c>
    </row>
    <row r="103" spans="1:19">
      <c r="A103" s="101" t="s">
        <v>277</v>
      </c>
      <c r="B103" s="102">
        <v>72589900000</v>
      </c>
      <c r="C103" s="101">
        <v>45675.360000000001</v>
      </c>
      <c r="D103" s="101" t="s">
        <v>536</v>
      </c>
      <c r="E103" s="101">
        <v>6682.067</v>
      </c>
      <c r="F103" s="101">
        <v>18077</v>
      </c>
      <c r="G103" s="101">
        <v>2844.2510000000002</v>
      </c>
      <c r="H103" s="101">
        <v>0</v>
      </c>
      <c r="I103" s="101">
        <v>15940.611999999999</v>
      </c>
      <c r="J103" s="101">
        <v>0</v>
      </c>
      <c r="K103" s="101">
        <v>0</v>
      </c>
      <c r="L103" s="101">
        <v>0</v>
      </c>
      <c r="M103" s="101">
        <v>0</v>
      </c>
      <c r="N103" s="101">
        <v>0</v>
      </c>
      <c r="O103" s="101">
        <v>0</v>
      </c>
      <c r="P103" s="101">
        <v>0</v>
      </c>
      <c r="Q103" s="101">
        <v>2131.431</v>
      </c>
      <c r="R103" s="101">
        <v>0</v>
      </c>
      <c r="S103" s="101">
        <v>0</v>
      </c>
    </row>
    <row r="104" spans="1:19">
      <c r="A104" s="101" t="s">
        <v>422</v>
      </c>
      <c r="B104" s="102">
        <v>82252000000</v>
      </c>
      <c r="C104" s="101">
        <v>52242.591</v>
      </c>
      <c r="D104" s="101" t="s">
        <v>537</v>
      </c>
      <c r="E104" s="101">
        <v>6682.067</v>
      </c>
      <c r="F104" s="101">
        <v>18077</v>
      </c>
      <c r="G104" s="101">
        <v>2844.2510000000002</v>
      </c>
      <c r="H104" s="101">
        <v>0</v>
      </c>
      <c r="I104" s="101">
        <v>22461.780999999999</v>
      </c>
      <c r="J104" s="101">
        <v>0</v>
      </c>
      <c r="K104" s="101">
        <v>0</v>
      </c>
      <c r="L104" s="101">
        <v>0</v>
      </c>
      <c r="M104" s="101">
        <v>0</v>
      </c>
      <c r="N104" s="101">
        <v>0</v>
      </c>
      <c r="O104" s="101">
        <v>0</v>
      </c>
      <c r="P104" s="101">
        <v>0</v>
      </c>
      <c r="Q104" s="101">
        <v>2177.4920000000002</v>
      </c>
      <c r="R104" s="101">
        <v>0</v>
      </c>
      <c r="S104" s="101">
        <v>0</v>
      </c>
    </row>
    <row r="105" spans="1:19">
      <c r="A105" s="101" t="s">
        <v>423</v>
      </c>
      <c r="B105" s="102">
        <v>90578100000</v>
      </c>
      <c r="C105" s="101">
        <v>51228.108</v>
      </c>
      <c r="D105" s="101" t="s">
        <v>538</v>
      </c>
      <c r="E105" s="101">
        <v>6682.067</v>
      </c>
      <c r="F105" s="101">
        <v>18077</v>
      </c>
      <c r="G105" s="101">
        <v>2844.2510000000002</v>
      </c>
      <c r="H105" s="101">
        <v>0</v>
      </c>
      <c r="I105" s="101">
        <v>21455.537</v>
      </c>
      <c r="J105" s="101">
        <v>0</v>
      </c>
      <c r="K105" s="101">
        <v>0</v>
      </c>
      <c r="L105" s="101">
        <v>0</v>
      </c>
      <c r="M105" s="101">
        <v>0</v>
      </c>
      <c r="N105" s="101">
        <v>0</v>
      </c>
      <c r="O105" s="101">
        <v>0</v>
      </c>
      <c r="P105" s="101">
        <v>0</v>
      </c>
      <c r="Q105" s="101">
        <v>2169.2530000000002</v>
      </c>
      <c r="R105" s="101">
        <v>0</v>
      </c>
      <c r="S105" s="101">
        <v>0</v>
      </c>
    </row>
    <row r="106" spans="1:19">
      <c r="A106" s="101" t="s">
        <v>424</v>
      </c>
      <c r="B106" s="102">
        <v>89311200000</v>
      </c>
      <c r="C106" s="101">
        <v>50987.237000000001</v>
      </c>
      <c r="D106" s="101" t="s">
        <v>539</v>
      </c>
      <c r="E106" s="101">
        <v>6682.067</v>
      </c>
      <c r="F106" s="101">
        <v>18077</v>
      </c>
      <c r="G106" s="101">
        <v>2844.2510000000002</v>
      </c>
      <c r="H106" s="101">
        <v>0</v>
      </c>
      <c r="I106" s="101">
        <v>21127.879000000001</v>
      </c>
      <c r="J106" s="101">
        <v>0</v>
      </c>
      <c r="K106" s="101">
        <v>0</v>
      </c>
      <c r="L106" s="101">
        <v>0</v>
      </c>
      <c r="M106" s="101">
        <v>0</v>
      </c>
      <c r="N106" s="101">
        <v>0</v>
      </c>
      <c r="O106" s="101">
        <v>0</v>
      </c>
      <c r="P106" s="101">
        <v>0</v>
      </c>
      <c r="Q106" s="101">
        <v>2256.04</v>
      </c>
      <c r="R106" s="101">
        <v>0</v>
      </c>
      <c r="S106" s="101">
        <v>0</v>
      </c>
    </row>
    <row r="107" spans="1:19">
      <c r="A107" s="101" t="s">
        <v>425</v>
      </c>
      <c r="B107" s="102">
        <v>78041800000</v>
      </c>
      <c r="C107" s="101">
        <v>48833.616999999998</v>
      </c>
      <c r="D107" s="101" t="s">
        <v>540</v>
      </c>
      <c r="E107" s="101">
        <v>6682.067</v>
      </c>
      <c r="F107" s="101">
        <v>18077</v>
      </c>
      <c r="G107" s="101">
        <v>2844.2510000000002</v>
      </c>
      <c r="H107" s="101">
        <v>0</v>
      </c>
      <c r="I107" s="101">
        <v>18124.991999999998</v>
      </c>
      <c r="J107" s="101">
        <v>0</v>
      </c>
      <c r="K107" s="101">
        <v>0</v>
      </c>
      <c r="L107" s="101">
        <v>0</v>
      </c>
      <c r="M107" s="101">
        <v>0</v>
      </c>
      <c r="N107" s="101">
        <v>0</v>
      </c>
      <c r="O107" s="101">
        <v>0</v>
      </c>
      <c r="P107" s="101">
        <v>0</v>
      </c>
      <c r="Q107" s="101">
        <v>3105.308</v>
      </c>
      <c r="R107" s="101">
        <v>0</v>
      </c>
      <c r="S107" s="101">
        <v>0</v>
      </c>
    </row>
    <row r="108" spans="1:19">
      <c r="A108" s="101" t="s">
        <v>426</v>
      </c>
      <c r="B108" s="102">
        <v>68258400000</v>
      </c>
      <c r="C108" s="101">
        <v>43084.182000000001</v>
      </c>
      <c r="D108" s="101" t="s">
        <v>541</v>
      </c>
      <c r="E108" s="101">
        <v>6682.067</v>
      </c>
      <c r="F108" s="101">
        <v>18077</v>
      </c>
      <c r="G108" s="101">
        <v>2844.2510000000002</v>
      </c>
      <c r="H108" s="101">
        <v>0</v>
      </c>
      <c r="I108" s="101">
        <v>13266.548000000001</v>
      </c>
      <c r="J108" s="101">
        <v>0</v>
      </c>
      <c r="K108" s="101">
        <v>0</v>
      </c>
      <c r="L108" s="101">
        <v>0</v>
      </c>
      <c r="M108" s="101">
        <v>0</v>
      </c>
      <c r="N108" s="101">
        <v>0</v>
      </c>
      <c r="O108" s="101">
        <v>0</v>
      </c>
      <c r="P108" s="101">
        <v>0</v>
      </c>
      <c r="Q108" s="101">
        <v>2214.3159999999998</v>
      </c>
      <c r="R108" s="101">
        <v>0</v>
      </c>
      <c r="S108" s="101">
        <v>0</v>
      </c>
    </row>
    <row r="109" spans="1:19">
      <c r="A109" s="101" t="s">
        <v>427</v>
      </c>
      <c r="B109" s="102">
        <v>60727300000</v>
      </c>
      <c r="C109" s="101">
        <v>33481.576000000001</v>
      </c>
      <c r="D109" s="101" t="s">
        <v>542</v>
      </c>
      <c r="E109" s="101">
        <v>6682.067</v>
      </c>
      <c r="F109" s="101">
        <v>18077</v>
      </c>
      <c r="G109" s="101">
        <v>2844.2510000000002</v>
      </c>
      <c r="H109" s="101">
        <v>0</v>
      </c>
      <c r="I109" s="101">
        <v>1383.0050000000001</v>
      </c>
      <c r="J109" s="101">
        <v>0</v>
      </c>
      <c r="K109" s="101">
        <v>0</v>
      </c>
      <c r="L109" s="101">
        <v>0</v>
      </c>
      <c r="M109" s="101">
        <v>0</v>
      </c>
      <c r="N109" s="101">
        <v>0</v>
      </c>
      <c r="O109" s="101">
        <v>0</v>
      </c>
      <c r="P109" s="101">
        <v>0</v>
      </c>
      <c r="Q109" s="101">
        <v>4495.2529999999997</v>
      </c>
      <c r="R109" s="101">
        <v>0</v>
      </c>
      <c r="S109" s="101">
        <v>0</v>
      </c>
    </row>
    <row r="110" spans="1:19">
      <c r="A110" s="101" t="s">
        <v>428</v>
      </c>
      <c r="B110" s="102">
        <v>62631600000</v>
      </c>
      <c r="C110" s="101">
        <v>33194.917000000001</v>
      </c>
      <c r="D110" s="101" t="s">
        <v>543</v>
      </c>
      <c r="E110" s="101">
        <v>6682.067</v>
      </c>
      <c r="F110" s="101">
        <v>18077</v>
      </c>
      <c r="G110" s="101">
        <v>2844.2510000000002</v>
      </c>
      <c r="H110" s="101">
        <v>0</v>
      </c>
      <c r="I110" s="101">
        <v>3548.163</v>
      </c>
      <c r="J110" s="101">
        <v>0</v>
      </c>
      <c r="K110" s="101">
        <v>0</v>
      </c>
      <c r="L110" s="101">
        <v>0</v>
      </c>
      <c r="M110" s="101">
        <v>0</v>
      </c>
      <c r="N110" s="101">
        <v>0</v>
      </c>
      <c r="O110" s="101">
        <v>0</v>
      </c>
      <c r="P110" s="101">
        <v>0</v>
      </c>
      <c r="Q110" s="101">
        <v>2043.4359999999999</v>
      </c>
      <c r="R110" s="101">
        <v>0</v>
      </c>
      <c r="S110" s="101">
        <v>0</v>
      </c>
    </row>
    <row r="111" spans="1:19">
      <c r="A111" s="101"/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</row>
    <row r="112" spans="1:19">
      <c r="A112" s="101" t="s">
        <v>429</v>
      </c>
      <c r="B112" s="102">
        <v>851722000000</v>
      </c>
      <c r="C112" s="101"/>
      <c r="D112" s="101"/>
      <c r="E112" s="101"/>
      <c r="F112" s="101"/>
      <c r="G112" s="101"/>
      <c r="H112" s="101"/>
      <c r="I112" s="101"/>
      <c r="J112" s="101"/>
      <c r="K112" s="101"/>
      <c r="L112" s="101">
        <v>0</v>
      </c>
      <c r="M112" s="101">
        <v>0</v>
      </c>
      <c r="N112" s="101">
        <v>0</v>
      </c>
      <c r="O112" s="101">
        <v>0</v>
      </c>
      <c r="P112" s="101">
        <v>0</v>
      </c>
      <c r="Q112" s="101"/>
      <c r="R112" s="101">
        <v>0</v>
      </c>
      <c r="S112" s="101">
        <v>0</v>
      </c>
    </row>
    <row r="113" spans="1:19">
      <c r="A113" s="101" t="s">
        <v>430</v>
      </c>
      <c r="B113" s="102">
        <v>56466300000</v>
      </c>
      <c r="C113" s="101">
        <v>32067.913</v>
      </c>
      <c r="D113" s="101"/>
      <c r="E113" s="101">
        <v>6682.067</v>
      </c>
      <c r="F113" s="101">
        <v>18077</v>
      </c>
      <c r="G113" s="101">
        <v>2844.2510000000002</v>
      </c>
      <c r="H113" s="101">
        <v>0</v>
      </c>
      <c r="I113" s="101">
        <v>0</v>
      </c>
      <c r="J113" s="101">
        <v>0</v>
      </c>
      <c r="K113" s="101">
        <v>0</v>
      </c>
      <c r="L113" s="101">
        <v>0</v>
      </c>
      <c r="M113" s="101">
        <v>0</v>
      </c>
      <c r="N113" s="101">
        <v>0</v>
      </c>
      <c r="O113" s="101">
        <v>0</v>
      </c>
      <c r="P113" s="101">
        <v>0</v>
      </c>
      <c r="Q113" s="101">
        <v>2023.972</v>
      </c>
      <c r="R113" s="101">
        <v>0</v>
      </c>
      <c r="S113" s="101">
        <v>0</v>
      </c>
    </row>
    <row r="114" spans="1:19">
      <c r="A114" s="101" t="s">
        <v>431</v>
      </c>
      <c r="B114" s="102">
        <v>90578100000</v>
      </c>
      <c r="C114" s="101">
        <v>52242.591</v>
      </c>
      <c r="D114" s="101"/>
      <c r="E114" s="101">
        <v>6682.067</v>
      </c>
      <c r="F114" s="101">
        <v>18077</v>
      </c>
      <c r="G114" s="101">
        <v>2844.2510000000002</v>
      </c>
      <c r="H114" s="101">
        <v>0</v>
      </c>
      <c r="I114" s="101">
        <v>22461.780999999999</v>
      </c>
      <c r="J114" s="101">
        <v>0</v>
      </c>
      <c r="K114" s="101">
        <v>0</v>
      </c>
      <c r="L114" s="101">
        <v>0</v>
      </c>
      <c r="M114" s="101">
        <v>0</v>
      </c>
      <c r="N114" s="101">
        <v>0</v>
      </c>
      <c r="O114" s="101">
        <v>0</v>
      </c>
      <c r="P114" s="101">
        <v>0</v>
      </c>
      <c r="Q114" s="101">
        <v>4495.2529999999997</v>
      </c>
      <c r="R114" s="101">
        <v>0</v>
      </c>
      <c r="S114" s="101">
        <v>0</v>
      </c>
    </row>
    <row r="115" spans="1:1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92"/>
      <c r="B116" s="101" t="s">
        <v>479</v>
      </c>
      <c r="C116" s="101" t="s">
        <v>480</v>
      </c>
      <c r="D116" s="101" t="s">
        <v>219</v>
      </c>
      <c r="E116" s="101" t="s">
        <v>220</v>
      </c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101" t="s">
        <v>481</v>
      </c>
      <c r="B117" s="101">
        <v>22287.87</v>
      </c>
      <c r="C117" s="101">
        <v>5980.77</v>
      </c>
      <c r="D117" s="101">
        <v>0</v>
      </c>
      <c r="E117" s="101">
        <v>28268.639999999999</v>
      </c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101" t="s">
        <v>482</v>
      </c>
      <c r="B118" s="101">
        <v>95.93</v>
      </c>
      <c r="C118" s="101">
        <v>25.74</v>
      </c>
      <c r="D118" s="101">
        <v>0</v>
      </c>
      <c r="E118" s="101">
        <v>121.67</v>
      </c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101" t="s">
        <v>483</v>
      </c>
      <c r="B119" s="101">
        <v>95.93</v>
      </c>
      <c r="C119" s="101">
        <v>25.74</v>
      </c>
      <c r="D119" s="101">
        <v>0</v>
      </c>
      <c r="E119" s="101">
        <v>121.67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5"/>
      <c r="B120" s="95"/>
      <c r="C120" s="95"/>
      <c r="D120" s="95"/>
      <c r="E120" s="95"/>
    </row>
    <row r="121" spans="1:19">
      <c r="A121" s="95"/>
      <c r="B121" s="95"/>
      <c r="C121" s="95"/>
      <c r="D121" s="95"/>
      <c r="E121" s="95"/>
    </row>
    <row r="122" spans="1:19">
      <c r="A122" s="95"/>
      <c r="B122" s="95"/>
      <c r="C122" s="95"/>
      <c r="D122" s="95"/>
      <c r="E122" s="95"/>
    </row>
    <row r="123" spans="1:19">
      <c r="A123" s="95"/>
      <c r="B123" s="96"/>
      <c r="C123" s="95"/>
      <c r="D123" s="96"/>
      <c r="E123" s="95"/>
      <c r="F123" s="96"/>
      <c r="G123" s="95"/>
    </row>
    <row r="124" spans="1:19">
      <c r="A124" s="95"/>
      <c r="B124" s="96"/>
      <c r="C124" s="95"/>
      <c r="D124" s="96"/>
      <c r="E124" s="95"/>
      <c r="F124" s="96"/>
      <c r="G124" s="95"/>
    </row>
    <row r="125" spans="1:19">
      <c r="A125" s="95"/>
      <c r="B125" s="96"/>
      <c r="C125" s="95"/>
      <c r="D125" s="95"/>
      <c r="E125" s="95"/>
      <c r="F125" s="96"/>
      <c r="G125" s="95"/>
    </row>
    <row r="126" spans="1:19">
      <c r="A126" s="95"/>
      <c r="B126" s="96"/>
      <c r="C126" s="95"/>
      <c r="D126" s="95"/>
      <c r="E126" s="95"/>
      <c r="F126" s="96"/>
      <c r="G126" s="95"/>
    </row>
    <row r="127" spans="1:19">
      <c r="A127" s="95"/>
      <c r="B127" s="96"/>
      <c r="C127" s="95"/>
      <c r="D127" s="95"/>
      <c r="E127" s="95"/>
      <c r="F127" s="96"/>
      <c r="G127" s="95"/>
    </row>
    <row r="128" spans="1:19">
      <c r="A128" s="95"/>
      <c r="B128" s="96"/>
      <c r="C128" s="95"/>
      <c r="D128" s="96"/>
      <c r="E128" s="95"/>
      <c r="F128" s="96"/>
      <c r="G128" s="95"/>
    </row>
    <row r="129" spans="1:7">
      <c r="A129" s="95"/>
      <c r="B129" s="96"/>
      <c r="C129" s="95"/>
      <c r="D129" s="96"/>
      <c r="E129" s="95"/>
      <c r="F129" s="96"/>
      <c r="G129" s="95"/>
    </row>
    <row r="130" spans="1:7">
      <c r="A130" s="95"/>
      <c r="B130" s="96"/>
      <c r="C130" s="95"/>
      <c r="D130" s="96"/>
      <c r="E130" s="95"/>
      <c r="F130" s="96"/>
      <c r="G130" s="95"/>
    </row>
    <row r="131" spans="1:7">
      <c r="A131" s="95"/>
      <c r="B131" s="96"/>
      <c r="C131" s="95"/>
      <c r="D131" s="96"/>
      <c r="E131" s="95"/>
      <c r="F131" s="96"/>
      <c r="G131" s="95"/>
    </row>
    <row r="132" spans="1:7">
      <c r="A132" s="95"/>
      <c r="B132" s="95"/>
      <c r="C132" s="95"/>
      <c r="D132" s="95"/>
      <c r="E132" s="95"/>
      <c r="F132" s="95"/>
      <c r="G132" s="95"/>
    </row>
    <row r="133" spans="1:7">
      <c r="A133" s="95"/>
      <c r="B133" s="96"/>
      <c r="C133" s="95"/>
      <c r="D133" s="96"/>
      <c r="E133" s="95"/>
      <c r="F133" s="96"/>
      <c r="G133" s="95"/>
    </row>
    <row r="134" spans="1:7">
      <c r="A134" s="95"/>
      <c r="B134" s="96"/>
      <c r="C134" s="95"/>
      <c r="D134" s="95"/>
      <c r="E134" s="95"/>
      <c r="F134" s="96"/>
      <c r="G134" s="95"/>
    </row>
    <row r="135" spans="1:7">
      <c r="A135" s="95"/>
      <c r="B135" s="96"/>
      <c r="C135" s="95"/>
      <c r="D135" s="96"/>
      <c r="E135" s="95"/>
      <c r="F135" s="96"/>
      <c r="G135" s="9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13</vt:i4>
      </vt:variant>
      <vt:variant>
        <vt:lpstr>Named Ranges</vt:lpstr>
      </vt:variant>
      <vt:variant>
        <vt:i4>16</vt:i4>
      </vt:variant>
    </vt:vector>
  </HeadingPairs>
  <TitlesOfParts>
    <vt:vector size="34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LghtSch</vt:lpstr>
      <vt:lpstr>KitchElecSch</vt:lpstr>
      <vt:lpstr>KitchGasSch</vt:lpstr>
      <vt:lpstr>OccSch</vt:lpstr>
      <vt:lpstr>DinHeatSch</vt:lpstr>
      <vt:lpstr>DinCoolSch</vt:lpstr>
      <vt:lpstr>KitchHeatSch</vt:lpstr>
      <vt:lpstr>KitchCoolSch</vt:lpstr>
      <vt:lpstr>Miami!QkSvcRest01miami</vt:lpstr>
      <vt:lpstr>Houston!QkSvcRest02houston</vt:lpstr>
      <vt:lpstr>Phoenix!QkSvcRest03phoenix</vt:lpstr>
      <vt:lpstr>Atlanta!QkSvcRest04atlanta</vt:lpstr>
      <vt:lpstr>LosAngeles!QkSvcRest05losangeles</vt:lpstr>
      <vt:lpstr>LasVegas!QkSvcRest06lasvegas</vt:lpstr>
      <vt:lpstr>SanFrancisco!QkSvcRest07sanfrancisco</vt:lpstr>
      <vt:lpstr>Baltimore!QkSvcRest08baltimore</vt:lpstr>
      <vt:lpstr>Albuquerque!QkSvcRest09albuquerque</vt:lpstr>
      <vt:lpstr>Seattle!QkSvcRest10seattle</vt:lpstr>
      <vt:lpstr>Chicago!QkSvcRest11chicago</vt:lpstr>
      <vt:lpstr>Boulder!QkSvcRest12boulder</vt:lpstr>
      <vt:lpstr>Minneapolis!QkSvcRest13minneapolis</vt:lpstr>
      <vt:lpstr>Helena!QkSvcRest14helena</vt:lpstr>
      <vt:lpstr>Duluth!QkSvcRest15duluth</vt:lpstr>
      <vt:lpstr>Fairbanks!QkSvcRest16fairbanks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kfield</cp:lastModifiedBy>
  <cp:lastPrinted>2008-11-07T17:58:37Z</cp:lastPrinted>
  <dcterms:created xsi:type="dcterms:W3CDTF">2007-11-14T19:26:56Z</dcterms:created>
  <dcterms:modified xsi:type="dcterms:W3CDTF">2010-02-17T04:51:58Z</dcterms:modified>
</cp:coreProperties>
</file>