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queryTables/queryTable2.xml" ContentType="application/vnd.openxmlformats-officedocument.spreadsheetml.query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queryTables/queryTable16.xml" ContentType="application/vnd.openxmlformats-officedocument.spreadsheetml.query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24"/>
  </bookViews>
  <sheets>
    <sheet name="BuildingSummary" sheetId="8" r:id="rId1"/>
    <sheet name="ZoneSummary" sheetId="10" r:id="rId2"/>
    <sheet name="LocationSummary" sheetId="7" r:id="rId3"/>
    <sheet name="Miami" sheetId="50" state="veryHidden" r:id="rId4"/>
    <sheet name="Houston" sheetId="49" state="veryHidden" r:id="rId5"/>
    <sheet name="Phoenix" sheetId="48" state="veryHidden" r:id="rId6"/>
    <sheet name="Atlanta" sheetId="47" state="veryHidden" r:id="rId7"/>
    <sheet name="LosAngeles" sheetId="46" state="veryHidden" r:id="rId8"/>
    <sheet name="LasVegas" sheetId="45" state="veryHidden" r:id="rId9"/>
    <sheet name="SanFrancisco" sheetId="44" state="veryHidden" r:id="rId10"/>
    <sheet name="Baltimore" sheetId="43" state="veryHidden" r:id="rId11"/>
    <sheet name="Albuquerque" sheetId="42" state="veryHidden" r:id="rId12"/>
    <sheet name="Seattle" sheetId="41" state="veryHidden" r:id="rId13"/>
    <sheet name="Chicago" sheetId="40" state="veryHidden" r:id="rId14"/>
    <sheet name="Boulder" sheetId="39" state="veryHidden" r:id="rId15"/>
    <sheet name="Minneapolis" sheetId="38" state="veryHidden" r:id="rId16"/>
    <sheet name="Helena" sheetId="37" state="veryHidden" r:id="rId17"/>
    <sheet name="Duluth" sheetId="36" state="veryHidden" r:id="rId18"/>
    <sheet name="Fairbanks" sheetId="35" state="veryHidden" r:id="rId19"/>
    <sheet name="Picture" sheetId="3" r:id="rId20"/>
    <sheet name="Electricity" sheetId="4" r:id="rId21"/>
    <sheet name="Gas" sheetId="11" r:id="rId22"/>
    <sheet name="EUI" sheetId="22" r:id="rId23"/>
    <sheet name="Water" sheetId="52" r:id="rId24"/>
    <sheet name="Carbon" sheetId="51" r:id="rId25"/>
    <sheet name="Schedules" sheetId="27" r:id="rId26"/>
    <sheet name="LghtSch" sheetId="28" r:id="rId27"/>
    <sheet name="EqpSch" sheetId="29" r:id="rId28"/>
    <sheet name="ClassOccSch" sheetId="30" r:id="rId29"/>
    <sheet name="OffcOccSch" sheetId="31" r:id="rId30"/>
    <sheet name="OtherOccSch" sheetId="32" r:id="rId31"/>
    <sheet name="HeatSch" sheetId="33" r:id="rId32"/>
    <sheet name="CoolSch" sheetId="34" r:id="rId33"/>
  </sheets>
  <definedNames>
    <definedName name="schsec01miami_7" localSheetId="3">Miami!$A$1:$S$404</definedName>
    <definedName name="schsec02houston_7" localSheetId="4">Houston!$A$1:$S$404</definedName>
    <definedName name="schsec03phoenix_7" localSheetId="5">Phoenix!$A$1:$S$404</definedName>
    <definedName name="schsec04atlanta_7" localSheetId="6">Atlanta!$A$1:$S$404</definedName>
    <definedName name="schsec05losangeles_7" localSheetId="7">LosAngeles!$A$1:$S$404</definedName>
    <definedName name="schsec06lasvegas_7" localSheetId="8">LasVegas!$A$1:$S$404</definedName>
    <definedName name="schsec07sanfrancisco_7" localSheetId="9">SanFrancisco!$A$1:$S$404</definedName>
    <definedName name="schsec08baltimore_7" localSheetId="10">Baltimore!$A$1:$S$404</definedName>
    <definedName name="schsec09albuquerque_7" localSheetId="11">Albuquerque!$A$1:$S$404</definedName>
    <definedName name="schsec10seattle_7" localSheetId="12">Seattle!$A$1:$S$404</definedName>
    <definedName name="schsec11chicago_7" localSheetId="13">Chicago!$A$1:$S$404</definedName>
    <definedName name="schsec12boulder_7" localSheetId="14">Boulder!$A$1:$S$404</definedName>
    <definedName name="schsec13minneapolis_7" localSheetId="15">Minneapolis!$A$1:$S$404</definedName>
    <definedName name="schsec14helena_7" localSheetId="16">Helena!$A$1:$S$404</definedName>
    <definedName name="schsec15duluth_7" localSheetId="17">Duluth!$A$1:$S$404</definedName>
    <definedName name="schsec16fairbanks_7" localSheetId="18">Fairbanks!$A$1:$S$404</definedName>
  </definedNames>
  <calcPr calcId="125725"/>
</workbook>
</file>

<file path=xl/calcChain.xml><?xml version="1.0" encoding="utf-8"?>
<calcChain xmlns="http://schemas.openxmlformats.org/spreadsheetml/2006/main">
  <c r="J49" i="10"/>
  <c r="H49"/>
  <c r="G49"/>
  <c r="E49"/>
  <c r="D49"/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268" l="1"/>
  <c r="R267"/>
  <c r="R266"/>
  <c r="R265"/>
  <c r="R264"/>
  <c r="R263"/>
  <c r="R262"/>
  <c r="R252"/>
  <c r="R251"/>
  <c r="R250"/>
  <c r="R249"/>
  <c r="R248"/>
  <c r="R247"/>
  <c r="R246"/>
  <c r="R245"/>
  <c r="R244"/>
  <c r="R243"/>
  <c r="R242"/>
  <c r="R241"/>
  <c r="R239"/>
  <c r="R238"/>
  <c r="R237"/>
  <c r="R236"/>
  <c r="R235"/>
  <c r="R234"/>
  <c r="R233"/>
  <c r="R232"/>
  <c r="R231"/>
  <c r="R230"/>
  <c r="R229"/>
  <c r="R228"/>
  <c r="R93"/>
  <c r="R91"/>
  <c r="R90"/>
  <c r="R88"/>
  <c r="R87"/>
  <c r="R84"/>
  <c r="R83"/>
  <c r="R82"/>
  <c r="R81"/>
  <c r="R80"/>
  <c r="R79"/>
  <c r="R78"/>
  <c r="R77"/>
  <c r="R76"/>
  <c r="R75"/>
  <c r="R74"/>
  <c r="R73"/>
  <c r="R72"/>
  <c r="R60"/>
  <c r="R59"/>
  <c r="R58"/>
  <c r="R57"/>
  <c r="R56"/>
  <c r="R54"/>
  <c r="R53"/>
  <c r="R52"/>
  <c r="R51"/>
  <c r="R50"/>
  <c r="R49"/>
  <c r="R48"/>
  <c r="R47"/>
  <c r="R46"/>
  <c r="R43"/>
  <c r="R42"/>
  <c r="R41"/>
  <c r="R40"/>
  <c r="R39"/>
  <c r="R37"/>
  <c r="R36"/>
  <c r="R35"/>
  <c r="R34"/>
  <c r="R33"/>
  <c r="R32"/>
  <c r="R31"/>
  <c r="R30"/>
  <c r="R29"/>
  <c r="Q268"/>
  <c r="Q267"/>
  <c r="Q266"/>
  <c r="Q265"/>
  <c r="Q264"/>
  <c r="Q263"/>
  <c r="Q262"/>
  <c r="Q252"/>
  <c r="Q251"/>
  <c r="Q250"/>
  <c r="Q249"/>
  <c r="Q248"/>
  <c r="Q247"/>
  <c r="Q246"/>
  <c r="Q245"/>
  <c r="Q244"/>
  <c r="Q243"/>
  <c r="Q242"/>
  <c r="Q241"/>
  <c r="Q239"/>
  <c r="Q238"/>
  <c r="Q237"/>
  <c r="Q236"/>
  <c r="Q235"/>
  <c r="Q234"/>
  <c r="Q233"/>
  <c r="Q232"/>
  <c r="Q231"/>
  <c r="Q230"/>
  <c r="Q229"/>
  <c r="Q228"/>
  <c r="Q93"/>
  <c r="Q91"/>
  <c r="Q90"/>
  <c r="Q88"/>
  <c r="Q87"/>
  <c r="Q84"/>
  <c r="Q83"/>
  <c r="Q82"/>
  <c r="Q81"/>
  <c r="Q80"/>
  <c r="Q79"/>
  <c r="Q78"/>
  <c r="Q77"/>
  <c r="Q76"/>
  <c r="Q75"/>
  <c r="Q74"/>
  <c r="Q73"/>
  <c r="Q72"/>
  <c r="Q60"/>
  <c r="Q59"/>
  <c r="Q58"/>
  <c r="Q57"/>
  <c r="Q56"/>
  <c r="Q54"/>
  <c r="Q53"/>
  <c r="Q52"/>
  <c r="Q51"/>
  <c r="Q50"/>
  <c r="Q49"/>
  <c r="Q48"/>
  <c r="Q47"/>
  <c r="Q46"/>
  <c r="Q43"/>
  <c r="Q42"/>
  <c r="Q41"/>
  <c r="Q40"/>
  <c r="Q39"/>
  <c r="Q37"/>
  <c r="Q36"/>
  <c r="Q35"/>
  <c r="Q34"/>
  <c r="Q33"/>
  <c r="Q32"/>
  <c r="Q31"/>
  <c r="Q30"/>
  <c r="Q29"/>
  <c r="P268"/>
  <c r="P267"/>
  <c r="P266"/>
  <c r="P265"/>
  <c r="P264"/>
  <c r="P263"/>
  <c r="P262"/>
  <c r="P252"/>
  <c r="P251"/>
  <c r="P250"/>
  <c r="P249"/>
  <c r="P248"/>
  <c r="P247"/>
  <c r="P246"/>
  <c r="P245"/>
  <c r="P244"/>
  <c r="P243"/>
  <c r="P242"/>
  <c r="P241"/>
  <c r="P239"/>
  <c r="P238"/>
  <c r="P237"/>
  <c r="P236"/>
  <c r="P235"/>
  <c r="P234"/>
  <c r="P233"/>
  <c r="P232"/>
  <c r="P231"/>
  <c r="P230"/>
  <c r="P229"/>
  <c r="P228"/>
  <c r="P93"/>
  <c r="P91"/>
  <c r="P90"/>
  <c r="P88"/>
  <c r="P87"/>
  <c r="P84"/>
  <c r="P83"/>
  <c r="P82"/>
  <c r="P81"/>
  <c r="P80"/>
  <c r="P79"/>
  <c r="P78"/>
  <c r="P77"/>
  <c r="P76"/>
  <c r="P75"/>
  <c r="P74"/>
  <c r="P73"/>
  <c r="P72"/>
  <c r="P60"/>
  <c r="P59"/>
  <c r="P58"/>
  <c r="P57"/>
  <c r="P56"/>
  <c r="P54"/>
  <c r="P53"/>
  <c r="P52"/>
  <c r="P51"/>
  <c r="P50"/>
  <c r="P49"/>
  <c r="P48"/>
  <c r="P47"/>
  <c r="P46"/>
  <c r="P43"/>
  <c r="P42"/>
  <c r="P41"/>
  <c r="P40"/>
  <c r="P39"/>
  <c r="P37"/>
  <c r="P36"/>
  <c r="P35"/>
  <c r="P34"/>
  <c r="P33"/>
  <c r="P32"/>
  <c r="P31"/>
  <c r="P30"/>
  <c r="P29"/>
  <c r="O268"/>
  <c r="O267"/>
  <c r="O266"/>
  <c r="O265"/>
  <c r="O264"/>
  <c r="O263"/>
  <c r="O262"/>
  <c r="O252"/>
  <c r="O251"/>
  <c r="O250"/>
  <c r="O249"/>
  <c r="O248"/>
  <c r="O247"/>
  <c r="O246"/>
  <c r="O245"/>
  <c r="O244"/>
  <c r="O243"/>
  <c r="O242"/>
  <c r="O241"/>
  <c r="O239"/>
  <c r="O238"/>
  <c r="O237"/>
  <c r="O236"/>
  <c r="O235"/>
  <c r="O234"/>
  <c r="O233"/>
  <c r="O232"/>
  <c r="O231"/>
  <c r="O230"/>
  <c r="O229"/>
  <c r="O228"/>
  <c r="O93"/>
  <c r="O91"/>
  <c r="O90"/>
  <c r="O88"/>
  <c r="O87"/>
  <c r="O84"/>
  <c r="O83"/>
  <c r="O82"/>
  <c r="O81"/>
  <c r="O80"/>
  <c r="O79"/>
  <c r="O78"/>
  <c r="O77"/>
  <c r="O76"/>
  <c r="O75"/>
  <c r="O74"/>
  <c r="O73"/>
  <c r="O72"/>
  <c r="O60"/>
  <c r="O59"/>
  <c r="O58"/>
  <c r="O57"/>
  <c r="O56"/>
  <c r="O54"/>
  <c r="O53"/>
  <c r="O52"/>
  <c r="O51"/>
  <c r="O50"/>
  <c r="O49"/>
  <c r="O48"/>
  <c r="O47"/>
  <c r="O46"/>
  <c r="O43"/>
  <c r="O42"/>
  <c r="O41"/>
  <c r="O40"/>
  <c r="O39"/>
  <c r="O37"/>
  <c r="O36"/>
  <c r="O35"/>
  <c r="O34"/>
  <c r="O33"/>
  <c r="O32"/>
  <c r="O31"/>
  <c r="O30"/>
  <c r="O29"/>
  <c r="N268"/>
  <c r="N267"/>
  <c r="N266"/>
  <c r="N265"/>
  <c r="N264"/>
  <c r="N263"/>
  <c r="N262"/>
  <c r="N252"/>
  <c r="N251"/>
  <c r="N250"/>
  <c r="N249"/>
  <c r="N248"/>
  <c r="N247"/>
  <c r="N246"/>
  <c r="N245"/>
  <c r="N244"/>
  <c r="N243"/>
  <c r="N242"/>
  <c r="N241"/>
  <c r="N239"/>
  <c r="N238"/>
  <c r="N237"/>
  <c r="N236"/>
  <c r="N235"/>
  <c r="N234"/>
  <c r="N233"/>
  <c r="N232"/>
  <c r="N231"/>
  <c r="N230"/>
  <c r="N229"/>
  <c r="N228"/>
  <c r="N93"/>
  <c r="N91"/>
  <c r="N90"/>
  <c r="N88"/>
  <c r="N87"/>
  <c r="N84"/>
  <c r="N83"/>
  <c r="N82"/>
  <c r="N81"/>
  <c r="N80"/>
  <c r="N79"/>
  <c r="N78"/>
  <c r="N77"/>
  <c r="N76"/>
  <c r="N75"/>
  <c r="N74"/>
  <c r="N73"/>
  <c r="N72"/>
  <c r="N60"/>
  <c r="N59"/>
  <c r="N58"/>
  <c r="N57"/>
  <c r="N56"/>
  <c r="N54"/>
  <c r="N53"/>
  <c r="N52"/>
  <c r="N51"/>
  <c r="N50"/>
  <c r="N49"/>
  <c r="N48"/>
  <c r="N47"/>
  <c r="N46"/>
  <c r="N43"/>
  <c r="N42"/>
  <c r="N41"/>
  <c r="N40"/>
  <c r="N39"/>
  <c r="N37"/>
  <c r="N36"/>
  <c r="N35"/>
  <c r="N34"/>
  <c r="N33"/>
  <c r="N32"/>
  <c r="N31"/>
  <c r="N30"/>
  <c r="N29"/>
  <c r="M268"/>
  <c r="M267"/>
  <c r="M266"/>
  <c r="M265"/>
  <c r="M264"/>
  <c r="M263"/>
  <c r="M262"/>
  <c r="M252"/>
  <c r="M251"/>
  <c r="M250"/>
  <c r="M249"/>
  <c r="M248"/>
  <c r="M247"/>
  <c r="M246"/>
  <c r="M245"/>
  <c r="M244"/>
  <c r="M243"/>
  <c r="M242"/>
  <c r="M241"/>
  <c r="M239"/>
  <c r="M238"/>
  <c r="M237"/>
  <c r="M236"/>
  <c r="M235"/>
  <c r="M234"/>
  <c r="M233"/>
  <c r="M232"/>
  <c r="M231"/>
  <c r="M230"/>
  <c r="M229"/>
  <c r="M228"/>
  <c r="M93"/>
  <c r="M91"/>
  <c r="M90"/>
  <c r="M88"/>
  <c r="M87"/>
  <c r="M84"/>
  <c r="M83"/>
  <c r="M82"/>
  <c r="M81"/>
  <c r="M80"/>
  <c r="M79"/>
  <c r="M78"/>
  <c r="M77"/>
  <c r="M76"/>
  <c r="M75"/>
  <c r="M74"/>
  <c r="M73"/>
  <c r="M72"/>
  <c r="M60"/>
  <c r="M59"/>
  <c r="M58"/>
  <c r="M57"/>
  <c r="M56"/>
  <c r="M54"/>
  <c r="M53"/>
  <c r="M52"/>
  <c r="M51"/>
  <c r="M50"/>
  <c r="M49"/>
  <c r="M48"/>
  <c r="M47"/>
  <c r="M46"/>
  <c r="M43"/>
  <c r="M42"/>
  <c r="M41"/>
  <c r="M40"/>
  <c r="M39"/>
  <c r="M37"/>
  <c r="M36"/>
  <c r="M35"/>
  <c r="M34"/>
  <c r="M33"/>
  <c r="M32"/>
  <c r="M31"/>
  <c r="M30"/>
  <c r="M29"/>
  <c r="L268"/>
  <c r="L267"/>
  <c r="L266"/>
  <c r="L265"/>
  <c r="L264"/>
  <c r="L263"/>
  <c r="L262"/>
  <c r="L252"/>
  <c r="L251"/>
  <c r="L250"/>
  <c r="L249"/>
  <c r="L248"/>
  <c r="L247"/>
  <c r="L246"/>
  <c r="L245"/>
  <c r="L244"/>
  <c r="L243"/>
  <c r="L242"/>
  <c r="L241"/>
  <c r="L239"/>
  <c r="L238"/>
  <c r="L237"/>
  <c r="L236"/>
  <c r="L235"/>
  <c r="L234"/>
  <c r="L233"/>
  <c r="L232"/>
  <c r="L231"/>
  <c r="L230"/>
  <c r="L229"/>
  <c r="L228"/>
  <c r="L93"/>
  <c r="L91"/>
  <c r="L90"/>
  <c r="L88"/>
  <c r="L87"/>
  <c r="L84"/>
  <c r="L83"/>
  <c r="L82"/>
  <c r="L81"/>
  <c r="L80"/>
  <c r="L79"/>
  <c r="L78"/>
  <c r="L77"/>
  <c r="L76"/>
  <c r="L75"/>
  <c r="L74"/>
  <c r="L73"/>
  <c r="L72"/>
  <c r="L60"/>
  <c r="L59"/>
  <c r="L58"/>
  <c r="L57"/>
  <c r="L56"/>
  <c r="L54"/>
  <c r="L53"/>
  <c r="L52"/>
  <c r="L51"/>
  <c r="L50"/>
  <c r="L49"/>
  <c r="L48"/>
  <c r="L47"/>
  <c r="L46"/>
  <c r="L43"/>
  <c r="L42"/>
  <c r="L41"/>
  <c r="L40"/>
  <c r="L39"/>
  <c r="L37"/>
  <c r="L36"/>
  <c r="L35"/>
  <c r="L34"/>
  <c r="L33"/>
  <c r="L32"/>
  <c r="L31"/>
  <c r="L30"/>
  <c r="L29"/>
  <c r="K268"/>
  <c r="K267"/>
  <c r="K266"/>
  <c r="K265"/>
  <c r="K264"/>
  <c r="K263"/>
  <c r="K262"/>
  <c r="K252"/>
  <c r="K251"/>
  <c r="K250"/>
  <c r="K249"/>
  <c r="K248"/>
  <c r="K247"/>
  <c r="K246"/>
  <c r="K245"/>
  <c r="K244"/>
  <c r="K243"/>
  <c r="K242"/>
  <c r="K241"/>
  <c r="K239"/>
  <c r="K238"/>
  <c r="K237"/>
  <c r="K236"/>
  <c r="K235"/>
  <c r="K234"/>
  <c r="K233"/>
  <c r="K232"/>
  <c r="K231"/>
  <c r="K230"/>
  <c r="K229"/>
  <c r="K228"/>
  <c r="K93"/>
  <c r="K91"/>
  <c r="K90"/>
  <c r="K88"/>
  <c r="K87"/>
  <c r="K84"/>
  <c r="K83"/>
  <c r="K82"/>
  <c r="K81"/>
  <c r="K80"/>
  <c r="K79"/>
  <c r="K78"/>
  <c r="K77"/>
  <c r="K76"/>
  <c r="K75"/>
  <c r="K74"/>
  <c r="K73"/>
  <c r="K72"/>
  <c r="K60"/>
  <c r="K59"/>
  <c r="K58"/>
  <c r="K57"/>
  <c r="K56"/>
  <c r="K54"/>
  <c r="K53"/>
  <c r="K52"/>
  <c r="K51"/>
  <c r="K50"/>
  <c r="K49"/>
  <c r="K48"/>
  <c r="K47"/>
  <c r="K46"/>
  <c r="K43"/>
  <c r="K42"/>
  <c r="K41"/>
  <c r="K40"/>
  <c r="K39"/>
  <c r="K37"/>
  <c r="K36"/>
  <c r="K35"/>
  <c r="K34"/>
  <c r="K33"/>
  <c r="K32"/>
  <c r="K31"/>
  <c r="K30"/>
  <c r="K29"/>
  <c r="J268"/>
  <c r="J267"/>
  <c r="J266"/>
  <c r="J265"/>
  <c r="J264"/>
  <c r="J263"/>
  <c r="J262"/>
  <c r="J252"/>
  <c r="J251"/>
  <c r="J250"/>
  <c r="J249"/>
  <c r="J248"/>
  <c r="J247"/>
  <c r="J246"/>
  <c r="J245"/>
  <c r="J244"/>
  <c r="J243"/>
  <c r="J242"/>
  <c r="J241"/>
  <c r="J239"/>
  <c r="J238"/>
  <c r="J237"/>
  <c r="J236"/>
  <c r="J235"/>
  <c r="J234"/>
  <c r="J233"/>
  <c r="J232"/>
  <c r="J231"/>
  <c r="J230"/>
  <c r="J229"/>
  <c r="J228"/>
  <c r="J93"/>
  <c r="J91"/>
  <c r="J90"/>
  <c r="J88"/>
  <c r="J87"/>
  <c r="J84"/>
  <c r="J83"/>
  <c r="J82"/>
  <c r="J81"/>
  <c r="J80"/>
  <c r="J79"/>
  <c r="J78"/>
  <c r="J77"/>
  <c r="J76"/>
  <c r="J75"/>
  <c r="J74"/>
  <c r="J73"/>
  <c r="J72"/>
  <c r="J60"/>
  <c r="J59"/>
  <c r="J58"/>
  <c r="J57"/>
  <c r="J56"/>
  <c r="J54"/>
  <c r="J53"/>
  <c r="J52"/>
  <c r="J51"/>
  <c r="J50"/>
  <c r="J49"/>
  <c r="J48"/>
  <c r="J47"/>
  <c r="J46"/>
  <c r="J43"/>
  <c r="J42"/>
  <c r="J41"/>
  <c r="J40"/>
  <c r="J39"/>
  <c r="J37"/>
  <c r="J36"/>
  <c r="J35"/>
  <c r="J34"/>
  <c r="J33"/>
  <c r="J32"/>
  <c r="J31"/>
  <c r="J30"/>
  <c r="J29"/>
  <c r="I268"/>
  <c r="I267"/>
  <c r="I266"/>
  <c r="I265"/>
  <c r="I264"/>
  <c r="I263"/>
  <c r="I262"/>
  <c r="I252"/>
  <c r="I251"/>
  <c r="I250"/>
  <c r="I249"/>
  <c r="I248"/>
  <c r="I247"/>
  <c r="I246"/>
  <c r="I245"/>
  <c r="I244"/>
  <c r="I243"/>
  <c r="I242"/>
  <c r="I241"/>
  <c r="I239"/>
  <c r="I238"/>
  <c r="I237"/>
  <c r="I236"/>
  <c r="I235"/>
  <c r="I234"/>
  <c r="I233"/>
  <c r="I232"/>
  <c r="I231"/>
  <c r="I230"/>
  <c r="I229"/>
  <c r="I228"/>
  <c r="I93"/>
  <c r="I91"/>
  <c r="I90"/>
  <c r="I88"/>
  <c r="I87"/>
  <c r="I84"/>
  <c r="I83"/>
  <c r="I82"/>
  <c r="I81"/>
  <c r="I80"/>
  <c r="I79"/>
  <c r="I78"/>
  <c r="I77"/>
  <c r="I76"/>
  <c r="I75"/>
  <c r="I74"/>
  <c r="I73"/>
  <c r="I72"/>
  <c r="I60"/>
  <c r="I59"/>
  <c r="I58"/>
  <c r="I57"/>
  <c r="I56"/>
  <c r="I54"/>
  <c r="I53"/>
  <c r="I52"/>
  <c r="I51"/>
  <c r="I50"/>
  <c r="I49"/>
  <c r="I48"/>
  <c r="I47"/>
  <c r="I46"/>
  <c r="I43"/>
  <c r="I42"/>
  <c r="I41"/>
  <c r="I40"/>
  <c r="I39"/>
  <c r="I37"/>
  <c r="I36"/>
  <c r="I35"/>
  <c r="I34"/>
  <c r="I33"/>
  <c r="I32"/>
  <c r="I31"/>
  <c r="I30"/>
  <c r="I29"/>
  <c r="H268"/>
  <c r="H267"/>
  <c r="H266"/>
  <c r="H265"/>
  <c r="H264"/>
  <c r="H263"/>
  <c r="H262"/>
  <c r="H252"/>
  <c r="H251"/>
  <c r="H250"/>
  <c r="H249"/>
  <c r="H248"/>
  <c r="H247"/>
  <c r="H246"/>
  <c r="H245"/>
  <c r="H244"/>
  <c r="H243"/>
  <c r="H242"/>
  <c r="H241"/>
  <c r="H239"/>
  <c r="H238"/>
  <c r="H237"/>
  <c r="H236"/>
  <c r="H235"/>
  <c r="H234"/>
  <c r="H233"/>
  <c r="H232"/>
  <c r="H231"/>
  <c r="H230"/>
  <c r="H229"/>
  <c r="H228"/>
  <c r="H93"/>
  <c r="H91"/>
  <c r="H90"/>
  <c r="H88"/>
  <c r="H87"/>
  <c r="H84"/>
  <c r="H83"/>
  <c r="H82"/>
  <c r="H81"/>
  <c r="H80"/>
  <c r="H79"/>
  <c r="H78"/>
  <c r="H77"/>
  <c r="H76"/>
  <c r="H75"/>
  <c r="H74"/>
  <c r="H73"/>
  <c r="H72"/>
  <c r="H60"/>
  <c r="H59"/>
  <c r="H58"/>
  <c r="H57"/>
  <c r="H56"/>
  <c r="H54"/>
  <c r="H53"/>
  <c r="H52"/>
  <c r="H51"/>
  <c r="H50"/>
  <c r="H49"/>
  <c r="H48"/>
  <c r="H47"/>
  <c r="H46"/>
  <c r="H43"/>
  <c r="H42"/>
  <c r="H41"/>
  <c r="H40"/>
  <c r="H39"/>
  <c r="H37"/>
  <c r="H36"/>
  <c r="H35"/>
  <c r="H34"/>
  <c r="H33"/>
  <c r="H32"/>
  <c r="H31"/>
  <c r="H30"/>
  <c r="H29"/>
  <c r="G268"/>
  <c r="G267"/>
  <c r="G266"/>
  <c r="G265"/>
  <c r="G264"/>
  <c r="G263"/>
  <c r="G262"/>
  <c r="G252"/>
  <c r="G251"/>
  <c r="G250"/>
  <c r="G249"/>
  <c r="G248"/>
  <c r="G247"/>
  <c r="G246"/>
  <c r="G245"/>
  <c r="G244"/>
  <c r="G243"/>
  <c r="G242"/>
  <c r="G241"/>
  <c r="G239"/>
  <c r="G238"/>
  <c r="G237"/>
  <c r="G236"/>
  <c r="G235"/>
  <c r="G234"/>
  <c r="G233"/>
  <c r="G232"/>
  <c r="G231"/>
  <c r="G230"/>
  <c r="G229"/>
  <c r="G228"/>
  <c r="G93"/>
  <c r="G91"/>
  <c r="G90"/>
  <c r="G88"/>
  <c r="G87"/>
  <c r="G84"/>
  <c r="G83"/>
  <c r="G82"/>
  <c r="G81"/>
  <c r="G80"/>
  <c r="G79"/>
  <c r="G78"/>
  <c r="G77"/>
  <c r="G76"/>
  <c r="G75"/>
  <c r="G74"/>
  <c r="G73"/>
  <c r="G72"/>
  <c r="G60"/>
  <c r="G59"/>
  <c r="G58"/>
  <c r="G57"/>
  <c r="G56"/>
  <c r="G54"/>
  <c r="G53"/>
  <c r="G52"/>
  <c r="G51"/>
  <c r="G50"/>
  <c r="G49"/>
  <c r="G48"/>
  <c r="G47"/>
  <c r="G46"/>
  <c r="G43"/>
  <c r="G42"/>
  <c r="G41"/>
  <c r="G40"/>
  <c r="G39"/>
  <c r="G37"/>
  <c r="G36"/>
  <c r="G35"/>
  <c r="G34"/>
  <c r="G33"/>
  <c r="G32"/>
  <c r="G31"/>
  <c r="G30"/>
  <c r="G29"/>
  <c r="F268"/>
  <c r="F267"/>
  <c r="F266"/>
  <c r="F265"/>
  <c r="F264"/>
  <c r="F263"/>
  <c r="F262"/>
  <c r="F252"/>
  <c r="F251"/>
  <c r="F250"/>
  <c r="F249"/>
  <c r="F248"/>
  <c r="F247"/>
  <c r="F246"/>
  <c r="F245"/>
  <c r="F244"/>
  <c r="F243"/>
  <c r="F242"/>
  <c r="F241"/>
  <c r="F239"/>
  <c r="F238"/>
  <c r="F237"/>
  <c r="F236"/>
  <c r="F235"/>
  <c r="F234"/>
  <c r="F233"/>
  <c r="F232"/>
  <c r="F231"/>
  <c r="F230"/>
  <c r="F229"/>
  <c r="F228"/>
  <c r="F93"/>
  <c r="F91"/>
  <c r="F90"/>
  <c r="F88"/>
  <c r="F87"/>
  <c r="F84"/>
  <c r="F83"/>
  <c r="F82"/>
  <c r="F81"/>
  <c r="F80"/>
  <c r="F79"/>
  <c r="F78"/>
  <c r="F77"/>
  <c r="F76"/>
  <c r="F75"/>
  <c r="F74"/>
  <c r="F73"/>
  <c r="F72"/>
  <c r="F60"/>
  <c r="F59"/>
  <c r="F58"/>
  <c r="F57"/>
  <c r="F56"/>
  <c r="F54"/>
  <c r="F53"/>
  <c r="F52"/>
  <c r="F51"/>
  <c r="F50"/>
  <c r="F49"/>
  <c r="F48"/>
  <c r="F47"/>
  <c r="F46"/>
  <c r="F43"/>
  <c r="F42"/>
  <c r="F41"/>
  <c r="F40"/>
  <c r="F39"/>
  <c r="F37"/>
  <c r="F36"/>
  <c r="F35"/>
  <c r="F34"/>
  <c r="F33"/>
  <c r="F32"/>
  <c r="F31"/>
  <c r="F30"/>
  <c r="F29"/>
  <c r="E268"/>
  <c r="E267"/>
  <c r="E266"/>
  <c r="E265"/>
  <c r="E264"/>
  <c r="E263"/>
  <c r="E262"/>
  <c r="E252"/>
  <c r="E251"/>
  <c r="E250"/>
  <c r="E249"/>
  <c r="E248"/>
  <c r="E247"/>
  <c r="E246"/>
  <c r="E245"/>
  <c r="E244"/>
  <c r="E243"/>
  <c r="E242"/>
  <c r="E241"/>
  <c r="E239"/>
  <c r="E238"/>
  <c r="E237"/>
  <c r="E236"/>
  <c r="E235"/>
  <c r="E234"/>
  <c r="E233"/>
  <c r="E232"/>
  <c r="E231"/>
  <c r="E230"/>
  <c r="E229"/>
  <c r="E228"/>
  <c r="E93"/>
  <c r="E91"/>
  <c r="E90"/>
  <c r="E88"/>
  <c r="E87"/>
  <c r="E84"/>
  <c r="E83"/>
  <c r="E82"/>
  <c r="E81"/>
  <c r="E80"/>
  <c r="E79"/>
  <c r="E78"/>
  <c r="E77"/>
  <c r="E76"/>
  <c r="E75"/>
  <c r="E74"/>
  <c r="E73"/>
  <c r="E72"/>
  <c r="E60"/>
  <c r="E59"/>
  <c r="E58"/>
  <c r="E57"/>
  <c r="E56"/>
  <c r="E54"/>
  <c r="E53"/>
  <c r="E52"/>
  <c r="E51"/>
  <c r="E50"/>
  <c r="E49"/>
  <c r="E48"/>
  <c r="E47"/>
  <c r="E46"/>
  <c r="E43"/>
  <c r="E42"/>
  <c r="E41"/>
  <c r="E40"/>
  <c r="E39"/>
  <c r="E37"/>
  <c r="E36"/>
  <c r="E35"/>
  <c r="E34"/>
  <c r="E33"/>
  <c r="E32"/>
  <c r="E31"/>
  <c r="E30"/>
  <c r="E29"/>
  <c r="D268"/>
  <c r="D267"/>
  <c r="D266"/>
  <c r="D265"/>
  <c r="D264"/>
  <c r="D263"/>
  <c r="D262"/>
  <c r="D252"/>
  <c r="D251"/>
  <c r="D250"/>
  <c r="D249"/>
  <c r="D248"/>
  <c r="D247"/>
  <c r="D246"/>
  <c r="D245"/>
  <c r="D244"/>
  <c r="D243"/>
  <c r="D242"/>
  <c r="D241"/>
  <c r="D239"/>
  <c r="D238"/>
  <c r="D237"/>
  <c r="D236"/>
  <c r="D235"/>
  <c r="D234"/>
  <c r="D233"/>
  <c r="D232"/>
  <c r="D231"/>
  <c r="D230"/>
  <c r="D229"/>
  <c r="D228"/>
  <c r="D93"/>
  <c r="D91"/>
  <c r="D90"/>
  <c r="D88"/>
  <c r="D87"/>
  <c r="D84"/>
  <c r="D83"/>
  <c r="D82"/>
  <c r="D81"/>
  <c r="D80"/>
  <c r="D79"/>
  <c r="D78"/>
  <c r="D77"/>
  <c r="D76"/>
  <c r="D75"/>
  <c r="D74"/>
  <c r="D73"/>
  <c r="D72"/>
  <c r="D60"/>
  <c r="D59"/>
  <c r="D58"/>
  <c r="D57"/>
  <c r="D56"/>
  <c r="D54"/>
  <c r="D53"/>
  <c r="D52"/>
  <c r="D51"/>
  <c r="D50"/>
  <c r="D49"/>
  <c r="D48"/>
  <c r="D47"/>
  <c r="D46"/>
  <c r="D43"/>
  <c r="D42"/>
  <c r="D41"/>
  <c r="D40"/>
  <c r="D39"/>
  <c r="D37"/>
  <c r="D36"/>
  <c r="D35"/>
  <c r="D34"/>
  <c r="D33"/>
  <c r="D32"/>
  <c r="D31"/>
  <c r="D30"/>
  <c r="D29"/>
  <c r="C268"/>
  <c r="C267"/>
  <c r="C266"/>
  <c r="C265"/>
  <c r="C264"/>
  <c r="C263"/>
  <c r="C262"/>
  <c r="C241"/>
  <c r="C252"/>
  <c r="C251"/>
  <c r="C250"/>
  <c r="C249"/>
  <c r="C248"/>
  <c r="C247"/>
  <c r="C246"/>
  <c r="C245"/>
  <c r="C244"/>
  <c r="C243"/>
  <c r="C242"/>
  <c r="C228"/>
  <c r="C239"/>
  <c r="C238"/>
  <c r="C237"/>
  <c r="C236"/>
  <c r="C235"/>
  <c r="C234"/>
  <c r="C233"/>
  <c r="C232"/>
  <c r="C231"/>
  <c r="C230"/>
  <c r="C229"/>
  <c r="C93"/>
  <c r="C91"/>
  <c r="C90"/>
  <c r="C88"/>
  <c r="C87"/>
  <c r="C72"/>
  <c r="C84"/>
  <c r="C83"/>
  <c r="C82"/>
  <c r="C81"/>
  <c r="C80"/>
  <c r="C79"/>
  <c r="C78"/>
  <c r="C77"/>
  <c r="C76"/>
  <c r="C75"/>
  <c r="C74"/>
  <c r="C73"/>
  <c r="B72"/>
  <c r="B84"/>
  <c r="B83"/>
  <c r="B82"/>
  <c r="B81"/>
  <c r="B80"/>
  <c r="B79"/>
  <c r="B78"/>
  <c r="B77"/>
  <c r="B76"/>
  <c r="B75"/>
  <c r="B74"/>
  <c r="B73"/>
  <c r="P70"/>
  <c r="P69"/>
  <c r="P68"/>
  <c r="P67"/>
  <c r="P66"/>
  <c r="P65"/>
  <c r="P64"/>
  <c r="P63"/>
  <c r="P62"/>
  <c r="N70"/>
  <c r="N69"/>
  <c r="N68"/>
  <c r="N67"/>
  <c r="N66"/>
  <c r="N65"/>
  <c r="N64"/>
  <c r="N63"/>
  <c r="N62"/>
  <c r="L70"/>
  <c r="L69"/>
  <c r="L68"/>
  <c r="L67"/>
  <c r="L66"/>
  <c r="L65"/>
  <c r="L64"/>
  <c r="L63"/>
  <c r="L62"/>
  <c r="K70"/>
  <c r="K69"/>
  <c r="K68"/>
  <c r="K67"/>
  <c r="K66"/>
  <c r="K65"/>
  <c r="K64"/>
  <c r="K63"/>
  <c r="K62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G63"/>
  <c r="G64"/>
  <c r="G65"/>
  <c r="G66"/>
  <c r="G67"/>
  <c r="G68"/>
  <c r="G69"/>
  <c r="G70"/>
  <c r="G62"/>
  <c r="R70"/>
  <c r="R69"/>
  <c r="R68"/>
  <c r="R67"/>
  <c r="R66"/>
  <c r="R65"/>
  <c r="R64"/>
  <c r="R63"/>
  <c r="R62"/>
  <c r="Q70"/>
  <c r="Q69"/>
  <c r="Q68"/>
  <c r="Q67"/>
  <c r="Q66"/>
  <c r="Q65"/>
  <c r="Q64"/>
  <c r="Q63"/>
  <c r="Q62"/>
  <c r="O70"/>
  <c r="O69"/>
  <c r="O68"/>
  <c r="O67"/>
  <c r="O66"/>
  <c r="O65"/>
  <c r="O64"/>
  <c r="O63"/>
  <c r="O62"/>
  <c r="M70"/>
  <c r="M69"/>
  <c r="M68"/>
  <c r="M67"/>
  <c r="M66"/>
  <c r="M65"/>
  <c r="M64"/>
  <c r="M63"/>
  <c r="M62"/>
  <c r="E63"/>
  <c r="E64"/>
  <c r="E65"/>
  <c r="E66"/>
  <c r="E67"/>
  <c r="E68"/>
  <c r="E69"/>
  <c r="E70"/>
  <c r="E62"/>
  <c r="C56"/>
  <c r="C60"/>
  <c r="C59"/>
  <c r="C58"/>
  <c r="C57"/>
  <c r="B60"/>
  <c r="B59"/>
  <c r="B58"/>
  <c r="B57"/>
  <c r="B56"/>
  <c r="C46"/>
  <c r="C54"/>
  <c r="C53"/>
  <c r="C52"/>
  <c r="C51"/>
  <c r="C50"/>
  <c r="C49"/>
  <c r="C48"/>
  <c r="C47"/>
  <c r="B54" l="1"/>
  <c r="B53"/>
  <c r="B52"/>
  <c r="B51"/>
  <c r="B50"/>
  <c r="B49"/>
  <c r="B48"/>
  <c r="B47"/>
  <c r="B46"/>
  <c r="C39"/>
  <c r="C43"/>
  <c r="C42"/>
  <c r="C41"/>
  <c r="C40"/>
  <c r="B39"/>
  <c r="B43"/>
  <c r="B42"/>
  <c r="B41"/>
  <c r="B40"/>
  <c r="C29"/>
  <c r="C37"/>
  <c r="C36"/>
  <c r="C35"/>
  <c r="C34"/>
  <c r="C33"/>
  <c r="C32"/>
  <c r="C31"/>
  <c r="C30"/>
  <c r="B29"/>
  <c r="B37"/>
  <c r="B36"/>
  <c r="B35"/>
  <c r="B34"/>
  <c r="B33"/>
  <c r="B32"/>
  <c r="B31"/>
  <c r="B30"/>
  <c r="R255"/>
  <c r="Q255"/>
  <c r="P255"/>
  <c r="O255"/>
  <c r="N255"/>
  <c r="M255"/>
  <c r="L255"/>
  <c r="K255"/>
  <c r="J255"/>
  <c r="I255"/>
  <c r="H255"/>
  <c r="G255"/>
  <c r="F255"/>
  <c r="E255"/>
  <c r="D255"/>
  <c r="C255"/>
  <c r="R254"/>
  <c r="Q254"/>
  <c r="P254"/>
  <c r="O254"/>
  <c r="N254"/>
  <c r="M254"/>
  <c r="L254"/>
  <c r="K254"/>
  <c r="J254"/>
  <c r="I254"/>
  <c r="H254"/>
  <c r="G254"/>
  <c r="F254"/>
  <c r="E254"/>
  <c r="D254"/>
  <c r="C254"/>
  <c r="R25"/>
  <c r="Q25"/>
  <c r="P25"/>
  <c r="O25"/>
  <c r="N25"/>
  <c r="M25"/>
  <c r="L25"/>
  <c r="K25"/>
  <c r="J25"/>
  <c r="I25"/>
  <c r="H25"/>
  <c r="G25"/>
  <c r="F25"/>
  <c r="E25"/>
  <c r="D25"/>
  <c r="C25"/>
  <c r="R260"/>
  <c r="R259"/>
  <c r="R258"/>
  <c r="R257"/>
  <c r="R225"/>
  <c r="R224"/>
  <c r="R223"/>
  <c r="R222"/>
  <c r="R221"/>
  <c r="R220"/>
  <c r="R219"/>
  <c r="R218"/>
  <c r="R217"/>
  <c r="R216"/>
  <c r="R215"/>
  <c r="R214"/>
  <c r="R213"/>
  <c r="R212"/>
  <c r="R211"/>
  <c r="R210"/>
  <c r="R208"/>
  <c r="R207"/>
  <c r="R206"/>
  <c r="R205"/>
  <c r="R204"/>
  <c r="R203"/>
  <c r="R202"/>
  <c r="R201"/>
  <c r="R200"/>
  <c r="R199"/>
  <c r="R198"/>
  <c r="R197"/>
  <c r="R196"/>
  <c r="R195"/>
  <c r="R194"/>
  <c r="R192"/>
  <c r="R191"/>
  <c r="R190"/>
  <c r="R189"/>
  <c r="R188"/>
  <c r="R187"/>
  <c r="R186"/>
  <c r="R185"/>
  <c r="R184"/>
  <c r="R183"/>
  <c r="R182"/>
  <c r="R181"/>
  <c r="R180"/>
  <c r="R179"/>
  <c r="R178"/>
  <c r="R176"/>
  <c r="R175"/>
  <c r="R174"/>
  <c r="R173"/>
  <c r="R172"/>
  <c r="R171"/>
  <c r="R170"/>
  <c r="R169"/>
  <c r="R168"/>
  <c r="R167"/>
  <c r="R166"/>
  <c r="R165"/>
  <c r="R164"/>
  <c r="R163"/>
  <c r="R162"/>
  <c r="R159"/>
  <c r="R158"/>
  <c r="R157"/>
  <c r="R156"/>
  <c r="R155"/>
  <c r="R154"/>
  <c r="R153"/>
  <c r="R152"/>
  <c r="R151"/>
  <c r="R150"/>
  <c r="R149"/>
  <c r="R148"/>
  <c r="R147"/>
  <c r="R146"/>
  <c r="R145"/>
  <c r="R144"/>
  <c r="R142"/>
  <c r="R141"/>
  <c r="R140"/>
  <c r="R139"/>
  <c r="R138"/>
  <c r="R137"/>
  <c r="R136"/>
  <c r="R135"/>
  <c r="R134"/>
  <c r="R133"/>
  <c r="R132"/>
  <c r="R131"/>
  <c r="R130"/>
  <c r="R129"/>
  <c r="R128"/>
  <c r="R126"/>
  <c r="R125"/>
  <c r="R124"/>
  <c r="R123"/>
  <c r="R122"/>
  <c r="R121"/>
  <c r="R120"/>
  <c r="R119"/>
  <c r="R118"/>
  <c r="R117"/>
  <c r="R116"/>
  <c r="R115"/>
  <c r="R114"/>
  <c r="R113"/>
  <c r="R112"/>
  <c r="R110"/>
  <c r="R109"/>
  <c r="R108"/>
  <c r="R107"/>
  <c r="R106"/>
  <c r="R105"/>
  <c r="R104"/>
  <c r="R103"/>
  <c r="R102"/>
  <c r="R101"/>
  <c r="R100"/>
  <c r="R99"/>
  <c r="R98"/>
  <c r="R97"/>
  <c r="R96"/>
  <c r="R17"/>
  <c r="R16"/>
  <c r="R15"/>
  <c r="R13"/>
  <c r="R10"/>
  <c r="Q260"/>
  <c r="Q259"/>
  <c r="Q258"/>
  <c r="Q257"/>
  <c r="Q225"/>
  <c r="Q224"/>
  <c r="Q223"/>
  <c r="Q222"/>
  <c r="Q221"/>
  <c r="Q220"/>
  <c r="Q219"/>
  <c r="Q218"/>
  <c r="Q217"/>
  <c r="Q216"/>
  <c r="Q215"/>
  <c r="Q214"/>
  <c r="Q213"/>
  <c r="Q212"/>
  <c r="Q211"/>
  <c r="Q210"/>
  <c r="Q208"/>
  <c r="Q207"/>
  <c r="Q206"/>
  <c r="Q205"/>
  <c r="Q204"/>
  <c r="Q203"/>
  <c r="Q202"/>
  <c r="Q201"/>
  <c r="Q200"/>
  <c r="Q199"/>
  <c r="Q198"/>
  <c r="Q197"/>
  <c r="Q196"/>
  <c r="Q195"/>
  <c r="Q194"/>
  <c r="Q192"/>
  <c r="Q191"/>
  <c r="Q190"/>
  <c r="Q189"/>
  <c r="Q188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6"/>
  <c r="Q165"/>
  <c r="Q164"/>
  <c r="Q163"/>
  <c r="Q162"/>
  <c r="Q159"/>
  <c r="Q158"/>
  <c r="Q157"/>
  <c r="Q156"/>
  <c r="Q155"/>
  <c r="Q154"/>
  <c r="Q153"/>
  <c r="Q152"/>
  <c r="Q151"/>
  <c r="Q150"/>
  <c r="Q149"/>
  <c r="Q148"/>
  <c r="Q147"/>
  <c r="Q146"/>
  <c r="Q145"/>
  <c r="Q144"/>
  <c r="Q142"/>
  <c r="Q141"/>
  <c r="Q140"/>
  <c r="Q139"/>
  <c r="Q138"/>
  <c r="Q137"/>
  <c r="Q136"/>
  <c r="Q135"/>
  <c r="Q134"/>
  <c r="Q133"/>
  <c r="Q132"/>
  <c r="Q131"/>
  <c r="Q130"/>
  <c r="Q129"/>
  <c r="Q128"/>
  <c r="Q126"/>
  <c r="Q125"/>
  <c r="Q124"/>
  <c r="Q123"/>
  <c r="Q122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100"/>
  <c r="Q99"/>
  <c r="Q98"/>
  <c r="Q97"/>
  <c r="Q96"/>
  <c r="Q17"/>
  <c r="Q16"/>
  <c r="Q15"/>
  <c r="Q13"/>
  <c r="Q10"/>
  <c r="P260"/>
  <c r="P259"/>
  <c r="P258"/>
  <c r="P257"/>
  <c r="P225"/>
  <c r="P224"/>
  <c r="P223"/>
  <c r="P222"/>
  <c r="P221"/>
  <c r="P220"/>
  <c r="P219"/>
  <c r="P218"/>
  <c r="P217"/>
  <c r="P216"/>
  <c r="P215"/>
  <c r="P214"/>
  <c r="P213"/>
  <c r="P212"/>
  <c r="P211"/>
  <c r="P210"/>
  <c r="P208"/>
  <c r="P207"/>
  <c r="P206"/>
  <c r="P205"/>
  <c r="P204"/>
  <c r="P203"/>
  <c r="P202"/>
  <c r="P201"/>
  <c r="P200"/>
  <c r="P199"/>
  <c r="P198"/>
  <c r="P197"/>
  <c r="P196"/>
  <c r="P195"/>
  <c r="P194"/>
  <c r="P192"/>
  <c r="P191"/>
  <c r="P190"/>
  <c r="P189"/>
  <c r="P188"/>
  <c r="P187"/>
  <c r="P186"/>
  <c r="P185"/>
  <c r="P184"/>
  <c r="P183"/>
  <c r="P182"/>
  <c r="P181"/>
  <c r="P180"/>
  <c r="P179"/>
  <c r="P178"/>
  <c r="P176"/>
  <c r="P175"/>
  <c r="P174"/>
  <c r="P173"/>
  <c r="P172"/>
  <c r="P171"/>
  <c r="P170"/>
  <c r="P169"/>
  <c r="P168"/>
  <c r="P167"/>
  <c r="P166"/>
  <c r="P165"/>
  <c r="P164"/>
  <c r="P163"/>
  <c r="P162"/>
  <c r="P159"/>
  <c r="P158"/>
  <c r="P157"/>
  <c r="P156"/>
  <c r="P155"/>
  <c r="P154"/>
  <c r="P153"/>
  <c r="P152"/>
  <c r="P151"/>
  <c r="P150"/>
  <c r="P149"/>
  <c r="P148"/>
  <c r="P147"/>
  <c r="P146"/>
  <c r="P145"/>
  <c r="P144"/>
  <c r="P142"/>
  <c r="P141"/>
  <c r="P140"/>
  <c r="P139"/>
  <c r="P138"/>
  <c r="P137"/>
  <c r="P136"/>
  <c r="P135"/>
  <c r="P134"/>
  <c r="P133"/>
  <c r="P132"/>
  <c r="P131"/>
  <c r="P130"/>
  <c r="P129"/>
  <c r="P128"/>
  <c r="P126"/>
  <c r="P125"/>
  <c r="P124"/>
  <c r="P123"/>
  <c r="P122"/>
  <c r="P121"/>
  <c r="P120"/>
  <c r="P119"/>
  <c r="P118"/>
  <c r="P117"/>
  <c r="P116"/>
  <c r="P115"/>
  <c r="P114"/>
  <c r="P113"/>
  <c r="P112"/>
  <c r="P110"/>
  <c r="P109"/>
  <c r="P108"/>
  <c r="P107"/>
  <c r="P106"/>
  <c r="P105"/>
  <c r="P104"/>
  <c r="P103"/>
  <c r="P102"/>
  <c r="P101"/>
  <c r="P100"/>
  <c r="P99"/>
  <c r="P98"/>
  <c r="P97"/>
  <c r="P96"/>
  <c r="P17"/>
  <c r="P16"/>
  <c r="P15"/>
  <c r="P13"/>
  <c r="P10"/>
  <c r="O260"/>
  <c r="O259"/>
  <c r="O258"/>
  <c r="O257"/>
  <c r="O225"/>
  <c r="O224"/>
  <c r="O223"/>
  <c r="O222"/>
  <c r="O221"/>
  <c r="O220"/>
  <c r="O219"/>
  <c r="O218"/>
  <c r="O217"/>
  <c r="O216"/>
  <c r="O215"/>
  <c r="O214"/>
  <c r="O213"/>
  <c r="O212"/>
  <c r="O211"/>
  <c r="O210"/>
  <c r="O208"/>
  <c r="O207"/>
  <c r="O206"/>
  <c r="O205"/>
  <c r="O204"/>
  <c r="O203"/>
  <c r="O202"/>
  <c r="O201"/>
  <c r="O200"/>
  <c r="O199"/>
  <c r="O198"/>
  <c r="O197"/>
  <c r="O196"/>
  <c r="O195"/>
  <c r="O194"/>
  <c r="O192"/>
  <c r="O191"/>
  <c r="O190"/>
  <c r="O189"/>
  <c r="O188"/>
  <c r="O187"/>
  <c r="O186"/>
  <c r="O185"/>
  <c r="O184"/>
  <c r="O183"/>
  <c r="O182"/>
  <c r="O181"/>
  <c r="O180"/>
  <c r="O179"/>
  <c r="O178"/>
  <c r="O176"/>
  <c r="O175"/>
  <c r="O174"/>
  <c r="O173"/>
  <c r="O172"/>
  <c r="O171"/>
  <c r="O170"/>
  <c r="O169"/>
  <c r="O168"/>
  <c r="O167"/>
  <c r="O166"/>
  <c r="O165"/>
  <c r="O164"/>
  <c r="O163"/>
  <c r="O162"/>
  <c r="O159"/>
  <c r="O158"/>
  <c r="O157"/>
  <c r="O156"/>
  <c r="O155"/>
  <c r="O154"/>
  <c r="O153"/>
  <c r="O152"/>
  <c r="O151"/>
  <c r="O150"/>
  <c r="O149"/>
  <c r="O148"/>
  <c r="O147"/>
  <c r="O146"/>
  <c r="O145"/>
  <c r="O144"/>
  <c r="O142"/>
  <c r="O141"/>
  <c r="O140"/>
  <c r="O139"/>
  <c r="O138"/>
  <c r="O137"/>
  <c r="O136"/>
  <c r="O135"/>
  <c r="O134"/>
  <c r="O133"/>
  <c r="O132"/>
  <c r="O131"/>
  <c r="O130"/>
  <c r="O129"/>
  <c r="O128"/>
  <c r="O126"/>
  <c r="O125"/>
  <c r="O124"/>
  <c r="O123"/>
  <c r="O122"/>
  <c r="O121"/>
  <c r="O120"/>
  <c r="O119"/>
  <c r="O118"/>
  <c r="O117"/>
  <c r="O116"/>
  <c r="O115"/>
  <c r="O114"/>
  <c r="O113"/>
  <c r="O112"/>
  <c r="O110"/>
  <c r="O109"/>
  <c r="O108"/>
  <c r="O107"/>
  <c r="O106"/>
  <c r="O105"/>
  <c r="O104"/>
  <c r="O103"/>
  <c r="O102"/>
  <c r="O101"/>
  <c r="O100"/>
  <c r="O99"/>
  <c r="O98"/>
  <c r="O97"/>
  <c r="O96"/>
  <c r="O17"/>
  <c r="O16"/>
  <c r="O15"/>
  <c r="O13"/>
  <c r="O10"/>
  <c r="N260"/>
  <c r="N259"/>
  <c r="N258"/>
  <c r="N257"/>
  <c r="N225"/>
  <c r="N224"/>
  <c r="N223"/>
  <c r="N222"/>
  <c r="N221"/>
  <c r="N220"/>
  <c r="N219"/>
  <c r="N218"/>
  <c r="N217"/>
  <c r="N216"/>
  <c r="N215"/>
  <c r="N214"/>
  <c r="N213"/>
  <c r="N212"/>
  <c r="N211"/>
  <c r="N210"/>
  <c r="N208"/>
  <c r="N207"/>
  <c r="N206"/>
  <c r="N205"/>
  <c r="N204"/>
  <c r="N203"/>
  <c r="N202"/>
  <c r="N201"/>
  <c r="N200"/>
  <c r="N199"/>
  <c r="N198"/>
  <c r="N197"/>
  <c r="N196"/>
  <c r="N195"/>
  <c r="N194"/>
  <c r="N192"/>
  <c r="N191"/>
  <c r="N190"/>
  <c r="N189"/>
  <c r="N188"/>
  <c r="N187"/>
  <c r="N186"/>
  <c r="N185"/>
  <c r="N184"/>
  <c r="N183"/>
  <c r="N182"/>
  <c r="N181"/>
  <c r="N180"/>
  <c r="N179"/>
  <c r="N178"/>
  <c r="N176"/>
  <c r="N175"/>
  <c r="N174"/>
  <c r="N173"/>
  <c r="N172"/>
  <c r="N171"/>
  <c r="N170"/>
  <c r="N169"/>
  <c r="N168"/>
  <c r="N167"/>
  <c r="N166"/>
  <c r="N165"/>
  <c r="N164"/>
  <c r="N163"/>
  <c r="N162"/>
  <c r="N159"/>
  <c r="N158"/>
  <c r="N157"/>
  <c r="N156"/>
  <c r="N155"/>
  <c r="N154"/>
  <c r="N153"/>
  <c r="N152"/>
  <c r="N151"/>
  <c r="N150"/>
  <c r="N149"/>
  <c r="N148"/>
  <c r="N147"/>
  <c r="N146"/>
  <c r="N145"/>
  <c r="N144"/>
  <c r="N142"/>
  <c r="N141"/>
  <c r="N140"/>
  <c r="N139"/>
  <c r="N138"/>
  <c r="N137"/>
  <c r="N136"/>
  <c r="N135"/>
  <c r="N134"/>
  <c r="N133"/>
  <c r="N132"/>
  <c r="N131"/>
  <c r="N130"/>
  <c r="N129"/>
  <c r="N128"/>
  <c r="N126"/>
  <c r="N125"/>
  <c r="N124"/>
  <c r="N123"/>
  <c r="N122"/>
  <c r="N121"/>
  <c r="N120"/>
  <c r="N119"/>
  <c r="N118"/>
  <c r="N117"/>
  <c r="N116"/>
  <c r="N115"/>
  <c r="N114"/>
  <c r="N113"/>
  <c r="N112"/>
  <c r="N110"/>
  <c r="N109"/>
  <c r="N108"/>
  <c r="N107"/>
  <c r="N106"/>
  <c r="N105"/>
  <c r="N104"/>
  <c r="N103"/>
  <c r="N102"/>
  <c r="N101"/>
  <c r="N100"/>
  <c r="N99"/>
  <c r="N98"/>
  <c r="N97"/>
  <c r="N96"/>
  <c r="N17"/>
  <c r="N16"/>
  <c r="N15"/>
  <c r="N13"/>
  <c r="N10"/>
  <c r="M260"/>
  <c r="M259"/>
  <c r="M258"/>
  <c r="M257"/>
  <c r="M225"/>
  <c r="M224"/>
  <c r="M223"/>
  <c r="M222"/>
  <c r="M221"/>
  <c r="M220"/>
  <c r="M219"/>
  <c r="M218"/>
  <c r="M217"/>
  <c r="M216"/>
  <c r="M215"/>
  <c r="M214"/>
  <c r="M213"/>
  <c r="M212"/>
  <c r="M211"/>
  <c r="M210"/>
  <c r="M208"/>
  <c r="M207"/>
  <c r="M206"/>
  <c r="M205"/>
  <c r="M204"/>
  <c r="M203"/>
  <c r="M202"/>
  <c r="M201"/>
  <c r="M200"/>
  <c r="M199"/>
  <c r="M198"/>
  <c r="M197"/>
  <c r="M196"/>
  <c r="M195"/>
  <c r="M194"/>
  <c r="M192"/>
  <c r="M191"/>
  <c r="M190"/>
  <c r="M189"/>
  <c r="M188"/>
  <c r="M187"/>
  <c r="M186"/>
  <c r="M185"/>
  <c r="M184"/>
  <c r="M183"/>
  <c r="M182"/>
  <c r="M181"/>
  <c r="M180"/>
  <c r="M179"/>
  <c r="M178"/>
  <c r="M176"/>
  <c r="M175"/>
  <c r="M174"/>
  <c r="M173"/>
  <c r="M172"/>
  <c r="M171"/>
  <c r="M170"/>
  <c r="M169"/>
  <c r="M168"/>
  <c r="M167"/>
  <c r="M166"/>
  <c r="M165"/>
  <c r="M164"/>
  <c r="M163"/>
  <c r="M162"/>
  <c r="M159"/>
  <c r="M158"/>
  <c r="M157"/>
  <c r="M156"/>
  <c r="M155"/>
  <c r="M154"/>
  <c r="M153"/>
  <c r="M152"/>
  <c r="M151"/>
  <c r="M150"/>
  <c r="M149"/>
  <c r="M148"/>
  <c r="M147"/>
  <c r="M146"/>
  <c r="M145"/>
  <c r="M144"/>
  <c r="M142"/>
  <c r="M141"/>
  <c r="M140"/>
  <c r="M139"/>
  <c r="M138"/>
  <c r="M137"/>
  <c r="M136"/>
  <c r="M135"/>
  <c r="M134"/>
  <c r="M133"/>
  <c r="M132"/>
  <c r="M131"/>
  <c r="M130"/>
  <c r="M129"/>
  <c r="M128"/>
  <c r="M126"/>
  <c r="M125"/>
  <c r="M124"/>
  <c r="M123"/>
  <c r="M122"/>
  <c r="M121"/>
  <c r="M120"/>
  <c r="M119"/>
  <c r="M118"/>
  <c r="M117"/>
  <c r="M116"/>
  <c r="M115"/>
  <c r="M114"/>
  <c r="M113"/>
  <c r="M112"/>
  <c r="M110"/>
  <c r="M109"/>
  <c r="M108"/>
  <c r="M107"/>
  <c r="M106"/>
  <c r="M105"/>
  <c r="M104"/>
  <c r="M103"/>
  <c r="M102"/>
  <c r="M101"/>
  <c r="M100"/>
  <c r="M99"/>
  <c r="M98"/>
  <c r="M97"/>
  <c r="M96"/>
  <c r="M17"/>
  <c r="M16"/>
  <c r="M15"/>
  <c r="M13"/>
  <c r="M10"/>
  <c r="L260"/>
  <c r="L259"/>
  <c r="L258"/>
  <c r="L257"/>
  <c r="L225"/>
  <c r="L224"/>
  <c r="L223"/>
  <c r="L222"/>
  <c r="L221"/>
  <c r="L220"/>
  <c r="L219"/>
  <c r="L218"/>
  <c r="L217"/>
  <c r="L216"/>
  <c r="L215"/>
  <c r="L214"/>
  <c r="L213"/>
  <c r="L212"/>
  <c r="L211"/>
  <c r="L210"/>
  <c r="L208"/>
  <c r="L207"/>
  <c r="L206"/>
  <c r="L205"/>
  <c r="L204"/>
  <c r="L203"/>
  <c r="L202"/>
  <c r="L201"/>
  <c r="L200"/>
  <c r="L199"/>
  <c r="L198"/>
  <c r="L197"/>
  <c r="L196"/>
  <c r="L195"/>
  <c r="L194"/>
  <c r="L192"/>
  <c r="L191"/>
  <c r="L190"/>
  <c r="L189"/>
  <c r="L188"/>
  <c r="L187"/>
  <c r="L186"/>
  <c r="L185"/>
  <c r="L184"/>
  <c r="L183"/>
  <c r="L182"/>
  <c r="L181"/>
  <c r="L180"/>
  <c r="L179"/>
  <c r="L178"/>
  <c r="L176"/>
  <c r="L175"/>
  <c r="L174"/>
  <c r="L173"/>
  <c r="L172"/>
  <c r="L171"/>
  <c r="L170"/>
  <c r="L169"/>
  <c r="L168"/>
  <c r="L167"/>
  <c r="L166"/>
  <c r="L165"/>
  <c r="L164"/>
  <c r="L163"/>
  <c r="L162"/>
  <c r="L159"/>
  <c r="L158"/>
  <c r="L157"/>
  <c r="L156"/>
  <c r="L155"/>
  <c r="L154"/>
  <c r="L153"/>
  <c r="L152"/>
  <c r="L151"/>
  <c r="L150"/>
  <c r="L149"/>
  <c r="L148"/>
  <c r="L147"/>
  <c r="L146"/>
  <c r="L145"/>
  <c r="L144"/>
  <c r="L142"/>
  <c r="L141"/>
  <c r="L140"/>
  <c r="L139"/>
  <c r="L138"/>
  <c r="L137"/>
  <c r="L136"/>
  <c r="L135"/>
  <c r="L134"/>
  <c r="L133"/>
  <c r="L132"/>
  <c r="L131"/>
  <c r="L130"/>
  <c r="L129"/>
  <c r="L128"/>
  <c r="L126"/>
  <c r="L125"/>
  <c r="L124"/>
  <c r="L123"/>
  <c r="L122"/>
  <c r="L121"/>
  <c r="L120"/>
  <c r="L119"/>
  <c r="L118"/>
  <c r="L117"/>
  <c r="L116"/>
  <c r="L115"/>
  <c r="L114"/>
  <c r="L113"/>
  <c r="L112"/>
  <c r="L110"/>
  <c r="L109"/>
  <c r="L108"/>
  <c r="L107"/>
  <c r="L106"/>
  <c r="L105"/>
  <c r="L104"/>
  <c r="L103"/>
  <c r="L102"/>
  <c r="L101"/>
  <c r="L100"/>
  <c r="L99"/>
  <c r="L98"/>
  <c r="L97"/>
  <c r="L96"/>
  <c r="L17"/>
  <c r="L16"/>
  <c r="L15"/>
  <c r="L13"/>
  <c r="L10"/>
  <c r="K260"/>
  <c r="K259"/>
  <c r="K258"/>
  <c r="K257"/>
  <c r="K225"/>
  <c r="K224"/>
  <c r="K223"/>
  <c r="K222"/>
  <c r="K221"/>
  <c r="K220"/>
  <c r="K219"/>
  <c r="K218"/>
  <c r="K217"/>
  <c r="K216"/>
  <c r="K215"/>
  <c r="K214"/>
  <c r="K213"/>
  <c r="K212"/>
  <c r="K211"/>
  <c r="K210"/>
  <c r="K208"/>
  <c r="K207"/>
  <c r="K206"/>
  <c r="K205"/>
  <c r="K204"/>
  <c r="K203"/>
  <c r="K202"/>
  <c r="K201"/>
  <c r="K200"/>
  <c r="K199"/>
  <c r="K198"/>
  <c r="K197"/>
  <c r="K196"/>
  <c r="K195"/>
  <c r="K194"/>
  <c r="K192"/>
  <c r="K191"/>
  <c r="K190"/>
  <c r="K189"/>
  <c r="K188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6"/>
  <c r="K165"/>
  <c r="K164"/>
  <c r="K163"/>
  <c r="K162"/>
  <c r="K159"/>
  <c r="K158"/>
  <c r="K157"/>
  <c r="K156"/>
  <c r="K155"/>
  <c r="K154"/>
  <c r="K153"/>
  <c r="K152"/>
  <c r="K151"/>
  <c r="K150"/>
  <c r="K149"/>
  <c r="K148"/>
  <c r="K147"/>
  <c r="K146"/>
  <c r="K145"/>
  <c r="K144"/>
  <c r="K142"/>
  <c r="K141"/>
  <c r="K140"/>
  <c r="K139"/>
  <c r="K138"/>
  <c r="K137"/>
  <c r="K136"/>
  <c r="K135"/>
  <c r="K134"/>
  <c r="K133"/>
  <c r="K132"/>
  <c r="K131"/>
  <c r="K130"/>
  <c r="K129"/>
  <c r="K128"/>
  <c r="K126"/>
  <c r="K125"/>
  <c r="K124"/>
  <c r="K123"/>
  <c r="K122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100"/>
  <c r="K99"/>
  <c r="K98"/>
  <c r="K97"/>
  <c r="K96"/>
  <c r="K17"/>
  <c r="K16"/>
  <c r="K15"/>
  <c r="K13"/>
  <c r="K10"/>
  <c r="J260"/>
  <c r="J259"/>
  <c r="J258"/>
  <c r="J257"/>
  <c r="J225"/>
  <c r="J224"/>
  <c r="J223"/>
  <c r="J222"/>
  <c r="J221"/>
  <c r="J220"/>
  <c r="J219"/>
  <c r="J218"/>
  <c r="J217"/>
  <c r="J216"/>
  <c r="J215"/>
  <c r="J214"/>
  <c r="J213"/>
  <c r="J212"/>
  <c r="J211"/>
  <c r="J210"/>
  <c r="J208"/>
  <c r="J207"/>
  <c r="J206"/>
  <c r="J205"/>
  <c r="J204"/>
  <c r="J203"/>
  <c r="J202"/>
  <c r="J201"/>
  <c r="J200"/>
  <c r="J199"/>
  <c r="J198"/>
  <c r="J197"/>
  <c r="J196"/>
  <c r="J195"/>
  <c r="J194"/>
  <c r="J192"/>
  <c r="J191"/>
  <c r="J190"/>
  <c r="J189"/>
  <c r="J188"/>
  <c r="J187"/>
  <c r="J186"/>
  <c r="J185"/>
  <c r="J184"/>
  <c r="J183"/>
  <c r="J182"/>
  <c r="J181"/>
  <c r="J180"/>
  <c r="J179"/>
  <c r="J178"/>
  <c r="J176"/>
  <c r="J175"/>
  <c r="J174"/>
  <c r="J173"/>
  <c r="J172"/>
  <c r="J171"/>
  <c r="J170"/>
  <c r="J169"/>
  <c r="J168"/>
  <c r="J167"/>
  <c r="J166"/>
  <c r="J165"/>
  <c r="J164"/>
  <c r="J163"/>
  <c r="J162"/>
  <c r="J159"/>
  <c r="J158"/>
  <c r="J157"/>
  <c r="J156"/>
  <c r="J155"/>
  <c r="J154"/>
  <c r="J153"/>
  <c r="J152"/>
  <c r="J151"/>
  <c r="J150"/>
  <c r="J149"/>
  <c r="J148"/>
  <c r="J147"/>
  <c r="J146"/>
  <c r="J145"/>
  <c r="J144"/>
  <c r="J142"/>
  <c r="J141"/>
  <c r="J140"/>
  <c r="J139"/>
  <c r="J138"/>
  <c r="J137"/>
  <c r="J136"/>
  <c r="J135"/>
  <c r="J134"/>
  <c r="J133"/>
  <c r="J132"/>
  <c r="J131"/>
  <c r="J130"/>
  <c r="J129"/>
  <c r="J128"/>
  <c r="J126"/>
  <c r="J125"/>
  <c r="J124"/>
  <c r="J123"/>
  <c r="J122"/>
  <c r="J121"/>
  <c r="J120"/>
  <c r="J119"/>
  <c r="J118"/>
  <c r="J117"/>
  <c r="J116"/>
  <c r="J115"/>
  <c r="J114"/>
  <c r="J113"/>
  <c r="J112"/>
  <c r="J110"/>
  <c r="J109"/>
  <c r="J108"/>
  <c r="J107"/>
  <c r="J106"/>
  <c r="J105"/>
  <c r="J104"/>
  <c r="J103"/>
  <c r="J102"/>
  <c r="J101"/>
  <c r="J100"/>
  <c r="J99"/>
  <c r="J98"/>
  <c r="J97"/>
  <c r="J96"/>
  <c r="J17"/>
  <c r="J16"/>
  <c r="J15"/>
  <c r="J13"/>
  <c r="J10"/>
  <c r="I260"/>
  <c r="I259"/>
  <c r="I258"/>
  <c r="I257"/>
  <c r="I225"/>
  <c r="I224"/>
  <c r="I223"/>
  <c r="I222"/>
  <c r="I221"/>
  <c r="I220"/>
  <c r="I219"/>
  <c r="I218"/>
  <c r="I217"/>
  <c r="I216"/>
  <c r="I215"/>
  <c r="I214"/>
  <c r="I213"/>
  <c r="I212"/>
  <c r="I211"/>
  <c r="I210"/>
  <c r="I208"/>
  <c r="I207"/>
  <c r="I206"/>
  <c r="I205"/>
  <c r="I204"/>
  <c r="I203"/>
  <c r="I202"/>
  <c r="I201"/>
  <c r="I200"/>
  <c r="I199"/>
  <c r="I198"/>
  <c r="I197"/>
  <c r="I196"/>
  <c r="I195"/>
  <c r="I194"/>
  <c r="I192"/>
  <c r="I191"/>
  <c r="I190"/>
  <c r="I189"/>
  <c r="I188"/>
  <c r="I187"/>
  <c r="I186"/>
  <c r="I185"/>
  <c r="I184"/>
  <c r="I183"/>
  <c r="I182"/>
  <c r="I181"/>
  <c r="I180"/>
  <c r="I179"/>
  <c r="I178"/>
  <c r="I176"/>
  <c r="I175"/>
  <c r="I174"/>
  <c r="I173"/>
  <c r="I172"/>
  <c r="I171"/>
  <c r="I170"/>
  <c r="I169"/>
  <c r="I168"/>
  <c r="I167"/>
  <c r="I166"/>
  <c r="I165"/>
  <c r="I164"/>
  <c r="I163"/>
  <c r="I162"/>
  <c r="I159"/>
  <c r="I158"/>
  <c r="I157"/>
  <c r="I156"/>
  <c r="I155"/>
  <c r="I154"/>
  <c r="I153"/>
  <c r="I152"/>
  <c r="I151"/>
  <c r="I150"/>
  <c r="I149"/>
  <c r="I148"/>
  <c r="I147"/>
  <c r="I146"/>
  <c r="I145"/>
  <c r="I144"/>
  <c r="I142"/>
  <c r="I141"/>
  <c r="I140"/>
  <c r="I139"/>
  <c r="I138"/>
  <c r="I137"/>
  <c r="I136"/>
  <c r="I135"/>
  <c r="I134"/>
  <c r="I133"/>
  <c r="I132"/>
  <c r="I131"/>
  <c r="I130"/>
  <c r="I129"/>
  <c r="I128"/>
  <c r="I126"/>
  <c r="I125"/>
  <c r="I124"/>
  <c r="I123"/>
  <c r="I122"/>
  <c r="I121"/>
  <c r="I120"/>
  <c r="I119"/>
  <c r="I118"/>
  <c r="I117"/>
  <c r="I116"/>
  <c r="I115"/>
  <c r="I114"/>
  <c r="I113"/>
  <c r="I112"/>
  <c r="I110"/>
  <c r="I109"/>
  <c r="I108"/>
  <c r="I107"/>
  <c r="I106"/>
  <c r="I105"/>
  <c r="I104"/>
  <c r="I103"/>
  <c r="I102"/>
  <c r="I101"/>
  <c r="I100"/>
  <c r="I99"/>
  <c r="I98"/>
  <c r="I97"/>
  <c r="I96"/>
  <c r="I17"/>
  <c r="I16"/>
  <c r="I15"/>
  <c r="I13"/>
  <c r="I10"/>
  <c r="H260"/>
  <c r="H259"/>
  <c r="H258"/>
  <c r="H257"/>
  <c r="H225"/>
  <c r="H224"/>
  <c r="H223"/>
  <c r="H222"/>
  <c r="H221"/>
  <c r="H220"/>
  <c r="H219"/>
  <c r="H218"/>
  <c r="H217"/>
  <c r="H216"/>
  <c r="H215"/>
  <c r="H214"/>
  <c r="H213"/>
  <c r="H212"/>
  <c r="H211"/>
  <c r="H210"/>
  <c r="H208"/>
  <c r="H207"/>
  <c r="H206"/>
  <c r="H205"/>
  <c r="H204"/>
  <c r="H203"/>
  <c r="H202"/>
  <c r="H201"/>
  <c r="H200"/>
  <c r="H199"/>
  <c r="H198"/>
  <c r="H197"/>
  <c r="H196"/>
  <c r="H195"/>
  <c r="H194"/>
  <c r="H192"/>
  <c r="H191"/>
  <c r="H190"/>
  <c r="H189"/>
  <c r="H188"/>
  <c r="H187"/>
  <c r="H186"/>
  <c r="H185"/>
  <c r="H184"/>
  <c r="H183"/>
  <c r="H182"/>
  <c r="H181"/>
  <c r="H180"/>
  <c r="H179"/>
  <c r="H178"/>
  <c r="H176"/>
  <c r="H175"/>
  <c r="H174"/>
  <c r="H173"/>
  <c r="H172"/>
  <c r="H171"/>
  <c r="H170"/>
  <c r="H169"/>
  <c r="H168"/>
  <c r="H167"/>
  <c r="H166"/>
  <c r="H165"/>
  <c r="H164"/>
  <c r="H163"/>
  <c r="H162"/>
  <c r="H159"/>
  <c r="H158"/>
  <c r="H157"/>
  <c r="H156"/>
  <c r="H155"/>
  <c r="H154"/>
  <c r="H153"/>
  <c r="H152"/>
  <c r="H151"/>
  <c r="H150"/>
  <c r="H149"/>
  <c r="H148"/>
  <c r="H147"/>
  <c r="H146"/>
  <c r="H145"/>
  <c r="H144"/>
  <c r="H142"/>
  <c r="H141"/>
  <c r="H140"/>
  <c r="H139"/>
  <c r="H138"/>
  <c r="H137"/>
  <c r="H136"/>
  <c r="H135"/>
  <c r="H134"/>
  <c r="H133"/>
  <c r="H132"/>
  <c r="H131"/>
  <c r="H130"/>
  <c r="H129"/>
  <c r="H128"/>
  <c r="H126"/>
  <c r="H125"/>
  <c r="H124"/>
  <c r="H123"/>
  <c r="H122"/>
  <c r="H121"/>
  <c r="H120"/>
  <c r="H119"/>
  <c r="H118"/>
  <c r="H117"/>
  <c r="H116"/>
  <c r="H115"/>
  <c r="H114"/>
  <c r="H113"/>
  <c r="H112"/>
  <c r="H110"/>
  <c r="H109"/>
  <c r="H108"/>
  <c r="H107"/>
  <c r="H106"/>
  <c r="H105"/>
  <c r="H104"/>
  <c r="H103"/>
  <c r="H102"/>
  <c r="H101"/>
  <c r="H100"/>
  <c r="H99"/>
  <c r="H98"/>
  <c r="H97"/>
  <c r="H96"/>
  <c r="H17"/>
  <c r="H16"/>
  <c r="H15"/>
  <c r="H13"/>
  <c r="H10"/>
  <c r="G260"/>
  <c r="G259"/>
  <c r="G258"/>
  <c r="G257"/>
  <c r="G225"/>
  <c r="G224"/>
  <c r="G223"/>
  <c r="G222"/>
  <c r="G221"/>
  <c r="G220"/>
  <c r="G219"/>
  <c r="G218"/>
  <c r="G217"/>
  <c r="G216"/>
  <c r="G215"/>
  <c r="G214"/>
  <c r="G213"/>
  <c r="G212"/>
  <c r="G211"/>
  <c r="G210"/>
  <c r="G208"/>
  <c r="G207"/>
  <c r="G206"/>
  <c r="G205"/>
  <c r="G204"/>
  <c r="G203"/>
  <c r="G202"/>
  <c r="G201"/>
  <c r="G200"/>
  <c r="G199"/>
  <c r="G198"/>
  <c r="G197"/>
  <c r="G196"/>
  <c r="G195"/>
  <c r="G194"/>
  <c r="G192"/>
  <c r="G191"/>
  <c r="G190"/>
  <c r="G189"/>
  <c r="G188"/>
  <c r="G187"/>
  <c r="G186"/>
  <c r="G185"/>
  <c r="G184"/>
  <c r="G183"/>
  <c r="G182"/>
  <c r="G181"/>
  <c r="G180"/>
  <c r="G179"/>
  <c r="G178"/>
  <c r="G176"/>
  <c r="G175"/>
  <c r="G174"/>
  <c r="G173"/>
  <c r="G172"/>
  <c r="G171"/>
  <c r="G170"/>
  <c r="G169"/>
  <c r="G168"/>
  <c r="G167"/>
  <c r="G166"/>
  <c r="G165"/>
  <c r="G164"/>
  <c r="G163"/>
  <c r="G162"/>
  <c r="G159"/>
  <c r="G158"/>
  <c r="G157"/>
  <c r="G156"/>
  <c r="G155"/>
  <c r="G154"/>
  <c r="G153"/>
  <c r="G152"/>
  <c r="G151"/>
  <c r="G150"/>
  <c r="G149"/>
  <c r="G148"/>
  <c r="G147"/>
  <c r="G146"/>
  <c r="G145"/>
  <c r="G144"/>
  <c r="G142"/>
  <c r="G141"/>
  <c r="G140"/>
  <c r="G139"/>
  <c r="G138"/>
  <c r="G137"/>
  <c r="G136"/>
  <c r="G135"/>
  <c r="G134"/>
  <c r="G133"/>
  <c r="G132"/>
  <c r="G131"/>
  <c r="G130"/>
  <c r="G129"/>
  <c r="G128"/>
  <c r="G126"/>
  <c r="G125"/>
  <c r="G124"/>
  <c r="G123"/>
  <c r="G122"/>
  <c r="G121"/>
  <c r="G120"/>
  <c r="G119"/>
  <c r="G118"/>
  <c r="G117"/>
  <c r="G116"/>
  <c r="G115"/>
  <c r="G114"/>
  <c r="G113"/>
  <c r="G112"/>
  <c r="G110"/>
  <c r="G109"/>
  <c r="G108"/>
  <c r="G107"/>
  <c r="G106"/>
  <c r="G105"/>
  <c r="G104"/>
  <c r="G103"/>
  <c r="G102"/>
  <c r="G101"/>
  <c r="G100"/>
  <c r="G99"/>
  <c r="G98"/>
  <c r="G97"/>
  <c r="G96"/>
  <c r="G17"/>
  <c r="G16"/>
  <c r="G15"/>
  <c r="G13"/>
  <c r="G10"/>
  <c r="F260"/>
  <c r="F259"/>
  <c r="F258"/>
  <c r="F257"/>
  <c r="F225"/>
  <c r="F224"/>
  <c r="F223"/>
  <c r="F222"/>
  <c r="F221"/>
  <c r="F220"/>
  <c r="F219"/>
  <c r="F218"/>
  <c r="F217"/>
  <c r="F216"/>
  <c r="F215"/>
  <c r="F214"/>
  <c r="F213"/>
  <c r="F212"/>
  <c r="F211"/>
  <c r="F210"/>
  <c r="F208"/>
  <c r="F207"/>
  <c r="F206"/>
  <c r="F205"/>
  <c r="F204"/>
  <c r="F203"/>
  <c r="F202"/>
  <c r="F201"/>
  <c r="F200"/>
  <c r="F199"/>
  <c r="F198"/>
  <c r="F197"/>
  <c r="F196"/>
  <c r="F195"/>
  <c r="F194"/>
  <c r="F192"/>
  <c r="F191"/>
  <c r="F190"/>
  <c r="F189"/>
  <c r="F188"/>
  <c r="F187"/>
  <c r="F186"/>
  <c r="F185"/>
  <c r="F184"/>
  <c r="F183"/>
  <c r="F182"/>
  <c r="F181"/>
  <c r="F180"/>
  <c r="F179"/>
  <c r="F178"/>
  <c r="F176"/>
  <c r="F175"/>
  <c r="F174"/>
  <c r="F173"/>
  <c r="F172"/>
  <c r="F171"/>
  <c r="F170"/>
  <c r="F169"/>
  <c r="F168"/>
  <c r="F167"/>
  <c r="F166"/>
  <c r="F165"/>
  <c r="F164"/>
  <c r="F163"/>
  <c r="F162"/>
  <c r="F159"/>
  <c r="F158"/>
  <c r="F157"/>
  <c r="F156"/>
  <c r="F155"/>
  <c r="F154"/>
  <c r="F153"/>
  <c r="F152"/>
  <c r="F151"/>
  <c r="F150"/>
  <c r="F149"/>
  <c r="F148"/>
  <c r="F147"/>
  <c r="F146"/>
  <c r="F145"/>
  <c r="F144"/>
  <c r="F142"/>
  <c r="F141"/>
  <c r="F140"/>
  <c r="F139"/>
  <c r="F138"/>
  <c r="F137"/>
  <c r="F136"/>
  <c r="F135"/>
  <c r="F134"/>
  <c r="F133"/>
  <c r="F132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2"/>
  <c r="F110"/>
  <c r="F109"/>
  <c r="F108"/>
  <c r="F107"/>
  <c r="F106"/>
  <c r="F105"/>
  <c r="F104"/>
  <c r="F103"/>
  <c r="F102"/>
  <c r="F101"/>
  <c r="F100"/>
  <c r="F99"/>
  <c r="F98"/>
  <c r="F97"/>
  <c r="F96"/>
  <c r="F17"/>
  <c r="F16"/>
  <c r="F15"/>
  <c r="F13"/>
  <c r="F10"/>
  <c r="E260"/>
  <c r="E259"/>
  <c r="E258"/>
  <c r="E257"/>
  <c r="E225"/>
  <c r="E224"/>
  <c r="E223"/>
  <c r="E222"/>
  <c r="E221"/>
  <c r="E220"/>
  <c r="E219"/>
  <c r="E218"/>
  <c r="E217"/>
  <c r="E216"/>
  <c r="E215"/>
  <c r="E214"/>
  <c r="E213"/>
  <c r="E212"/>
  <c r="E211"/>
  <c r="E210"/>
  <c r="E208"/>
  <c r="E207"/>
  <c r="E206"/>
  <c r="E205"/>
  <c r="E204"/>
  <c r="E203"/>
  <c r="E202"/>
  <c r="E201"/>
  <c r="E200"/>
  <c r="E199"/>
  <c r="E198"/>
  <c r="E197"/>
  <c r="E196"/>
  <c r="E195"/>
  <c r="E194"/>
  <c r="E192"/>
  <c r="E191"/>
  <c r="E190"/>
  <c r="E189"/>
  <c r="E188"/>
  <c r="E187"/>
  <c r="E186"/>
  <c r="E185"/>
  <c r="E184"/>
  <c r="E183"/>
  <c r="E182"/>
  <c r="E181"/>
  <c r="E180"/>
  <c r="E179"/>
  <c r="E178"/>
  <c r="E176"/>
  <c r="E175"/>
  <c r="E174"/>
  <c r="E173"/>
  <c r="E172"/>
  <c r="E171"/>
  <c r="E170"/>
  <c r="E169"/>
  <c r="E168"/>
  <c r="E167"/>
  <c r="E166"/>
  <c r="E165"/>
  <c r="E164"/>
  <c r="E163"/>
  <c r="E162"/>
  <c r="E159"/>
  <c r="E158"/>
  <c r="E157"/>
  <c r="E156"/>
  <c r="E155"/>
  <c r="E154"/>
  <c r="E153"/>
  <c r="E152"/>
  <c r="E151"/>
  <c r="E150"/>
  <c r="E149"/>
  <c r="E148"/>
  <c r="E147"/>
  <c r="E146"/>
  <c r="E145"/>
  <c r="E144"/>
  <c r="E142"/>
  <c r="E141"/>
  <c r="E140"/>
  <c r="E139"/>
  <c r="E138"/>
  <c r="E137"/>
  <c r="E136"/>
  <c r="E135"/>
  <c r="E134"/>
  <c r="E133"/>
  <c r="E132"/>
  <c r="E131"/>
  <c r="E130"/>
  <c r="E129"/>
  <c r="E128"/>
  <c r="E126"/>
  <c r="E125"/>
  <c r="E124"/>
  <c r="E123"/>
  <c r="E122"/>
  <c r="E121"/>
  <c r="E120"/>
  <c r="E119"/>
  <c r="E118"/>
  <c r="E117"/>
  <c r="E116"/>
  <c r="E115"/>
  <c r="E114"/>
  <c r="E113"/>
  <c r="E112"/>
  <c r="E110"/>
  <c r="E109"/>
  <c r="E108"/>
  <c r="E107"/>
  <c r="E106"/>
  <c r="E105"/>
  <c r="E104"/>
  <c r="E103"/>
  <c r="E102"/>
  <c r="E101"/>
  <c r="E100"/>
  <c r="E99"/>
  <c r="E98"/>
  <c r="E97"/>
  <c r="E96"/>
  <c r="E17"/>
  <c r="E16"/>
  <c r="E15"/>
  <c r="E13"/>
  <c r="E10"/>
  <c r="D260"/>
  <c r="D259"/>
  <c r="D258"/>
  <c r="D257"/>
  <c r="D225"/>
  <c r="D224"/>
  <c r="D223"/>
  <c r="D222"/>
  <c r="D221"/>
  <c r="D220"/>
  <c r="D219"/>
  <c r="D218"/>
  <c r="D217"/>
  <c r="D216"/>
  <c r="D215"/>
  <c r="D214"/>
  <c r="D213"/>
  <c r="D212"/>
  <c r="D211"/>
  <c r="D210"/>
  <c r="D208"/>
  <c r="D207"/>
  <c r="D206"/>
  <c r="D205"/>
  <c r="D204"/>
  <c r="D203"/>
  <c r="D202"/>
  <c r="D201"/>
  <c r="D200"/>
  <c r="D199"/>
  <c r="D198"/>
  <c r="D197"/>
  <c r="D196"/>
  <c r="D195"/>
  <c r="D194"/>
  <c r="D192"/>
  <c r="D191"/>
  <c r="D190"/>
  <c r="D189"/>
  <c r="D188"/>
  <c r="D187"/>
  <c r="D186"/>
  <c r="D185"/>
  <c r="D184"/>
  <c r="D183"/>
  <c r="D182"/>
  <c r="D181"/>
  <c r="D180"/>
  <c r="D179"/>
  <c r="D178"/>
  <c r="D176"/>
  <c r="D175"/>
  <c r="D174"/>
  <c r="D173"/>
  <c r="D172"/>
  <c r="D171"/>
  <c r="D170"/>
  <c r="D169"/>
  <c r="D168"/>
  <c r="D167"/>
  <c r="D166"/>
  <c r="D165"/>
  <c r="D164"/>
  <c r="D163"/>
  <c r="D162"/>
  <c r="D159"/>
  <c r="D158"/>
  <c r="D157"/>
  <c r="D156"/>
  <c r="D155"/>
  <c r="D154"/>
  <c r="D153"/>
  <c r="D152"/>
  <c r="D151"/>
  <c r="D150"/>
  <c r="D149"/>
  <c r="D148"/>
  <c r="D147"/>
  <c r="D146"/>
  <c r="D145"/>
  <c r="D144"/>
  <c r="D142"/>
  <c r="D141"/>
  <c r="D140"/>
  <c r="D139"/>
  <c r="D138"/>
  <c r="D137"/>
  <c r="D136"/>
  <c r="D135"/>
  <c r="D13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3"/>
  <c r="D112"/>
  <c r="D110"/>
  <c r="D109"/>
  <c r="D108"/>
  <c r="D107"/>
  <c r="D106"/>
  <c r="D105"/>
  <c r="D104"/>
  <c r="D103"/>
  <c r="D102"/>
  <c r="D101"/>
  <c r="D100"/>
  <c r="D99"/>
  <c r="D98"/>
  <c r="D97"/>
  <c r="D96"/>
  <c r="D17"/>
  <c r="D16"/>
  <c r="D15"/>
  <c r="D13"/>
  <c r="D10"/>
  <c r="C260"/>
  <c r="C259"/>
  <c r="C258"/>
  <c r="C257"/>
  <c r="C225"/>
  <c r="C224"/>
  <c r="C223"/>
  <c r="C222"/>
  <c r="C221"/>
  <c r="C220"/>
  <c r="C219"/>
  <c r="C218"/>
  <c r="C217"/>
  <c r="C216"/>
  <c r="C215"/>
  <c r="C214"/>
  <c r="C213"/>
  <c r="C212"/>
  <c r="C211"/>
  <c r="C210"/>
  <c r="C208"/>
  <c r="C207"/>
  <c r="C206"/>
  <c r="C205"/>
  <c r="C204"/>
  <c r="C203"/>
  <c r="C202"/>
  <c r="C201"/>
  <c r="C200"/>
  <c r="C199"/>
  <c r="C198"/>
  <c r="C197"/>
  <c r="C196"/>
  <c r="C195"/>
  <c r="C194"/>
  <c r="C192"/>
  <c r="C191"/>
  <c r="C190"/>
  <c r="C189"/>
  <c r="C188"/>
  <c r="C187"/>
  <c r="C186"/>
  <c r="C185"/>
  <c r="C184"/>
  <c r="C183"/>
  <c r="C182"/>
  <c r="C181"/>
  <c r="C180"/>
  <c r="C179"/>
  <c r="C178"/>
  <c r="C176"/>
  <c r="C175"/>
  <c r="C174"/>
  <c r="C173"/>
  <c r="C172"/>
  <c r="C171"/>
  <c r="C170"/>
  <c r="C169"/>
  <c r="C168"/>
  <c r="C167"/>
  <c r="C166"/>
  <c r="C165"/>
  <c r="C164"/>
  <c r="C163"/>
  <c r="C162"/>
  <c r="C159"/>
  <c r="C158"/>
  <c r="C157"/>
  <c r="C156"/>
  <c r="C155"/>
  <c r="C154"/>
  <c r="C153"/>
  <c r="C152"/>
  <c r="C151"/>
  <c r="C150"/>
  <c r="C149"/>
  <c r="C148"/>
  <c r="C147"/>
  <c r="C146"/>
  <c r="C145"/>
  <c r="C144"/>
  <c r="C142"/>
  <c r="C141"/>
  <c r="C140"/>
  <c r="C139"/>
  <c r="C138"/>
  <c r="C137"/>
  <c r="C136"/>
  <c r="C135"/>
  <c r="C134"/>
  <c r="C133"/>
  <c r="C132"/>
  <c r="C131"/>
  <c r="C130"/>
  <c r="C129"/>
  <c r="C128"/>
  <c r="C126"/>
  <c r="C125"/>
  <c r="C124"/>
  <c r="C123"/>
  <c r="C122"/>
  <c r="C121"/>
  <c r="C120"/>
  <c r="C119"/>
  <c r="C118"/>
  <c r="C117"/>
  <c r="C116"/>
  <c r="C115"/>
  <c r="C114"/>
  <c r="C113"/>
  <c r="C112"/>
  <c r="C110"/>
  <c r="C109"/>
  <c r="C108"/>
  <c r="C107"/>
  <c r="C106"/>
  <c r="C105"/>
  <c r="C104"/>
  <c r="C103"/>
  <c r="C102"/>
  <c r="C101"/>
  <c r="C100"/>
  <c r="C99"/>
  <c r="C98"/>
  <c r="C97"/>
  <c r="C96"/>
  <c r="C17"/>
  <c r="C16"/>
  <c r="C15"/>
  <c r="C13"/>
  <c r="C10"/>
  <c r="C40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ch_sec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2" name="Connection1" type="4" refreshedVersion="3" background="1" saveData="1">
    <webPr sourceData="1" parsePre="1" consecutive="1" xl2000="1" url="file:///C:/Projects/Benchmarks/branches/v1.2_4.0/Sch_sec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3" name="Connection10" type="4" refreshedVersion="3" background="1" saveData="1">
    <webPr sourceData="1" parsePre="1" consecutive="1" xl2000="1" url="file:///C:/Projects/Benchmarks/branches/v1.2_4.0/Sch_sec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4" name="Connection11" type="4" refreshedVersion="3" background="1" saveData="1">
    <webPr sourceData="1" parsePre="1" consecutive="1" xl2000="1" url="file:///C:/Projects/Benchmarks/branches/v1.2_4.0/Sch_sec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5" name="Connection12" type="4" refreshedVersion="3" background="1" saveData="1">
    <webPr sourceData="1" parsePre="1" consecutive="1" xl2000="1" url="file:///C:/Projects/Benchmarks/branches/v1.2_4.0/Sch_sec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6" name="Connection13" type="4" refreshedVersion="3" background="1" saveData="1">
    <webPr sourceData="1" parsePre="1" consecutive="1" xl2000="1" url="file:///C:/Projects/Benchmarks/branches/v1.2_4.0/Sch_sec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7" name="Connection14" type="4" refreshedVersion="3" background="1" saveData="1">
    <webPr sourceData="1" parsePre="1" consecutive="1" xl2000="1" url="file:///C:/Projects/Benchmarks/branches/v1.2_4.0/Sch_sec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8" name="Connection15" type="4" refreshedVersion="3" background="1" saveData="1">
    <webPr sourceData="1" parsePre="1" consecutive="1" xl2000="1" url="file:///C:/Projects/Benchmarks/branches/v1.2_4.0/Sch_sec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9" name="Connection2" type="4" refreshedVersion="3" background="1" saveData="1">
    <webPr sourceData="1" parsePre="1" consecutive="1" xl2000="1" url="file:///C:/Projects/Benchmarks/branches/v1.2_4.0/Sch_sec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10" name="Connection3" type="4" refreshedVersion="3" background="1" saveData="1">
    <webPr sourceData="1" parsePre="1" consecutive="1" xl2000="1" url="file:///C:/Projects/Benchmarks/branches/v1.2_4.0/Sch_sec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11" name="Connection4" type="4" refreshedVersion="3" background="1" saveData="1">
    <webPr sourceData="1" parsePre="1" consecutive="1" xl2000="1" url="file:///C:/Projects/Benchmarks/branches/v1.2_4.0/Sch_sec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12" name="Connection5" type="4" refreshedVersion="3" background="1" saveData="1">
    <webPr sourceData="1" parsePre="1" consecutive="1" xl2000="1" url="file:///C:/Projects/Benchmarks/branches/v1.2_4.0/Sch_sec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13" name="Connection6" type="4" refreshedVersion="3" background="1" saveData="1">
    <webPr sourceData="1" parsePre="1" consecutive="1" xl2000="1" url="file:///C:/Projects/Benchmarks/branches/v1.2_4.0/Sch_sec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14" name="Connection7" type="4" refreshedVersion="3" background="1" saveData="1">
    <webPr sourceData="1" parsePre="1" consecutive="1" xl2000="1" url="file:///C:/Projects/Benchmarks/branches/v1.2_4.0/Sch_sec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15" name="Connection8" type="4" refreshedVersion="3" background="1" saveData="1">
    <webPr sourceData="1" parsePre="1" consecutive="1" xl2000="1" url="file:///C:/Projects/Benchmarks/branches/v1.2_4.0/Sch_sec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  <connection id="16" name="Connection9" type="4" refreshedVersion="3" background="1" saveData="1">
    <webPr sourceData="1" parsePre="1" consecutive="1" xl2000="1" url="file:///C:/Projects/Benchmarks/branches/v1.2_4.0/Sch_sec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35"/>
        <x v="238"/>
        <x v="474"/>
      </tables>
    </webPr>
  </connection>
</connections>
</file>

<file path=xl/sharedStrings.xml><?xml version="1.0" encoding="utf-8"?>
<sst xmlns="http://schemas.openxmlformats.org/spreadsheetml/2006/main" count="18977" uniqueCount="1022">
  <si>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</si>
  <si>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</si>
  <si>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</si>
  <si>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</si>
  <si>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</si>
  <si>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</si>
  <si>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</si>
  <si>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</si>
  <si>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</si>
  <si>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</si>
  <si>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</si>
  <si>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</si>
  <si>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</si>
  <si>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</si>
  <si>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</si>
  <si>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</si>
  <si>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</si>
  <si>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</si>
  <si>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</si>
  <si>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</si>
  <si>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</si>
  <si>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</si>
  <si>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</si>
  <si>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</si>
  <si>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</si>
  <si>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</si>
  <si>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</si>
  <si>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</si>
  <si>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</si>
  <si>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</si>
  <si>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</si>
  <si>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</si>
  <si>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</si>
  <si>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</si>
  <si>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</si>
  <si>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</si>
  <si>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</si>
  <si>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</si>
  <si>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</si>
  <si>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</si>
  <si>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</si>
  <si>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</si>
  <si>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</si>
  <si>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</si>
  <si>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</si>
  <si>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</si>
  <si>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</si>
  <si>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</si>
  <si>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</si>
  <si>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</si>
  <si>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</si>
  <si>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</si>
  <si>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</si>
  <si>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</si>
  <si>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</si>
  <si>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</si>
  <si>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</si>
  <si>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</si>
  <si>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</si>
  <si>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</si>
  <si>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</si>
  <si>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</si>
  <si>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</si>
  <si>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</si>
  <si>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</si>
  <si>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</si>
  <si>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</si>
  <si>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</si>
  <si>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</si>
  <si>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</si>
  <si>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</si>
  <si>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</si>
  <si>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</si>
  <si>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</si>
  <si>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</si>
  <si>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</si>
  <si>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</si>
  <si>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</si>
  <si>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</si>
  <si>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</si>
  <si>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</si>
  <si>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</si>
  <si>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</si>
  <si>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</si>
  <si>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</si>
  <si>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</si>
  <si>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</si>
  <si>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</si>
  <si>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</si>
  <si>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</si>
  <si>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</si>
  <si>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</si>
  <si>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</si>
  <si>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</si>
  <si>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</si>
  <si>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</si>
  <si>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</si>
  <si>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</si>
  <si>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</si>
  <si>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</si>
  <si>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</si>
  <si>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</si>
  <si>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</si>
  <si>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</si>
  <si>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</si>
  <si>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</si>
  <si>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</si>
  <si>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</si>
  <si>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</si>
  <si>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</si>
  <si>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</si>
  <si>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</si>
  <si>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</si>
  <si>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</si>
  <si>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</si>
  <si>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</si>
  <si>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</si>
  <si>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</si>
  <si>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</si>
  <si>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</si>
  <si>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</si>
  <si>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</si>
  <si>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</si>
  <si>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</si>
  <si>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</si>
  <si>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</si>
  <si>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</si>
  <si>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</si>
  <si>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</si>
  <si>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</si>
  <si>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</si>
  <si>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</si>
  <si>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</si>
  <si>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</si>
  <si>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</si>
  <si>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</si>
  <si>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</si>
  <si>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</si>
  <si>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</si>
  <si>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</si>
  <si>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</si>
  <si>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</si>
  <si>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</si>
  <si>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</si>
  <si>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</si>
  <si>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</si>
  <si>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</si>
  <si>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</si>
  <si>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</si>
  <si>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</si>
  <si>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</si>
  <si>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</si>
  <si>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</si>
  <si>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</si>
  <si>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</si>
  <si>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</si>
  <si>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</si>
  <si>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</si>
  <si>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</si>
  <si>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</si>
  <si>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</si>
  <si>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</si>
  <si>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</si>
  <si>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</si>
  <si>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</si>
  <si>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</si>
  <si>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</si>
  <si>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</si>
  <si>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</si>
  <si>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</si>
  <si>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</si>
  <si>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</si>
  <si>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</si>
  <si>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</si>
  <si>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</si>
  <si>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</si>
  <si>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</si>
  <si>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</si>
  <si>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</si>
  <si>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</si>
  <si>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</si>
  <si>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</si>
  <si>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</si>
  <si>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</si>
  <si>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</si>
  <si>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</si>
  <si>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</si>
  <si>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</si>
  <si>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</si>
  <si>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</si>
  <si>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</si>
  <si>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</si>
  <si>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Roof type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</si>
  <si>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</si>
  <si>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</si>
  <si>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</si>
  <si>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</si>
  <si>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</si>
  <si>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</si>
  <si>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</si>
  <si>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</si>
  <si>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Steel-Framed</t>
  </si>
  <si>
    <t>Education</t>
  </si>
  <si>
    <t>Benchmark Secondary School New</t>
  </si>
  <si>
    <t>"E" Shape</t>
  </si>
  <si>
    <t>See pictures</t>
  </si>
  <si>
    <t>DOE Commercial Building Benchmark - Secondary School</t>
  </si>
  <si>
    <t>BLDG_OCC_SCH_Extend</t>
  </si>
  <si>
    <t>HTGSETP_SCH_Setback</t>
  </si>
  <si>
    <t>BLDG_OCC_SCH_Offices</t>
  </si>
  <si>
    <t>BLDG_OCC_SCH_Gym</t>
  </si>
  <si>
    <t>BLDG_OCC_SCH_Cafeteria</t>
  </si>
  <si>
    <t>SHADING_SCH</t>
  </si>
  <si>
    <t>ReheatCoilAvailSched</t>
  </si>
  <si>
    <t>CoolingCoilAvailSched</t>
  </si>
  <si>
    <t>Humidity Setpoint Schedule</t>
  </si>
  <si>
    <t>Humidity</t>
  </si>
  <si>
    <t>Seasonal-Reset-Supply-Air-Temp-Sch</t>
  </si>
  <si>
    <t>Through 03/31</t>
  </si>
  <si>
    <t>CW-Loop-Temp-Schedule</t>
  </si>
  <si>
    <t>HW-Loop-Temp-Schedule</t>
  </si>
  <si>
    <t>Heating-Supply-Air-Temp-Sch</t>
  </si>
  <si>
    <t>WE, WinterDesign, Hol, Other</t>
  </si>
  <si>
    <t>WE, Hol, Other</t>
  </si>
  <si>
    <t>WE</t>
  </si>
  <si>
    <t>WD, Hol, Other</t>
  </si>
  <si>
    <t>CLGSETP_SCH_Setup</t>
  </si>
  <si>
    <t>Through 6/30</t>
  </si>
  <si>
    <t>Through 9/1</t>
  </si>
  <si>
    <t>Through 6/15</t>
  </si>
  <si>
    <t>Through 9/15</t>
  </si>
  <si>
    <t>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</si>
  <si>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</si>
  <si>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</si>
  <si>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</si>
  <si>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</si>
  <si>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</si>
  <si>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</si>
  <si>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</si>
  <si>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</si>
  <si>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</si>
  <si>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</si>
  <si>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</si>
  <si>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</si>
  <si>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</si>
  <si>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</si>
  <si>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</si>
  <si>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</si>
  <si>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</si>
  <si>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</si>
  <si>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</si>
  <si>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</si>
  <si>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</si>
  <si>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</si>
  <si>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</si>
  <si>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</si>
  <si>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</si>
  <si>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</si>
  <si>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</si>
  <si>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</si>
  <si>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</si>
  <si>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Boiler, gas heat (gym, aux gym, auditorium, kitchen, &amp; cafeteria)</t>
  </si>
  <si>
    <t>[3] ASHRAE Standard 62-1999 Table 6-1, Atlanta, GA:  American Society of Heating, Refrigerating and Air-Conditioning Engineers.</t>
  </si>
  <si>
    <t>[4] DOE Benchmark Report</t>
  </si>
  <si>
    <t xml:space="preserve">[1] Pless, S.; Torcellini, P.; Long, N. (2007). Technical Support Document: Development of the Advanced Energy Design Guide for K-12 Schools--30% Energy Savings. 178 pp.; NREL Report No. TP-550-42114. http://www.nrel.gov/docs/fy07osti/42114.pdf </t>
  </si>
  <si>
    <t>Other</t>
  </si>
  <si>
    <t>Total</t>
  </si>
  <si>
    <t>Average Annual Rate ($/kWh)</t>
  </si>
  <si>
    <t>Air Conditioning (kW)</t>
  </si>
  <si>
    <t>Gas (MJ)</t>
  </si>
  <si>
    <t>Purchased Cooling (MJ)</t>
  </si>
  <si>
    <t>Purchased Heating (MJ)</t>
  </si>
  <si>
    <t>Total Building (MJ)</t>
  </si>
  <si>
    <t>Heating (kW)</t>
  </si>
  <si>
    <t>Average Annual Rate ($/MJ)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</si>
  <si>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</si>
  <si>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</si>
  <si>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</si>
  <si>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</si>
  <si>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</si>
  <si>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</si>
  <si>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</si>
  <si>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</si>
  <si>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</si>
  <si>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</si>
  <si>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</si>
  <si>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</si>
  <si>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</si>
  <si>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</si>
  <si>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</si>
  <si>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</si>
  <si>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</si>
  <si>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</si>
  <si>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</si>
  <si>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</si>
  <si>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</si>
  <si>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</si>
  <si>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</si>
  <si>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</si>
  <si>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</si>
  <si>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</si>
  <si>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</si>
  <si>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</si>
  <si>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</si>
  <si>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</si>
  <si>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</si>
  <si>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</si>
  <si>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</si>
  <si>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</si>
  <si>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</si>
  <si>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</si>
  <si>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</si>
  <si>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</si>
  <si>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</si>
  <si>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</si>
  <si>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</si>
  <si>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MinOA_Kitchen_Sched</t>
  </si>
  <si>
    <t>Kitchen_ZN_1_FLR_1 SHW_default Latent fract sched</t>
  </si>
  <si>
    <t>Kitchen_ZN_1_FLR_1 SHW_default Sensible fract sched</t>
  </si>
  <si>
    <t>Kitchen_ZN_1_FLR_1 SHW_default Temp Sched</t>
  </si>
  <si>
    <t>Kitchen_ZN_1_FLR_1 SHW_default Hot Supply Temp 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</si>
  <si>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</si>
  <si>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</si>
  <si>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</si>
  <si>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Tue, Fri</t>
  </si>
  <si>
    <t>Kitchen_ZN_1_FLR_1_Case:1_WALKINFREEZER_CaseCreditReduxSched</t>
  </si>
  <si>
    <t>Kitchen_ZN_1_FLR_1_Case:2_SELFCONTAINEDDISPLAYCASE_CaseStockingSched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</si>
  <si>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</si>
  <si>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</si>
  <si>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KITCHEN_ELEC_EQUIP_SCH</t>
  </si>
  <si>
    <t>KITCHEN_GAS_EQUIP_SCH</t>
  </si>
  <si>
    <t>BLDG_ELEVATORS</t>
  </si>
  <si>
    <t>BLDG_OCC_SCH_Auditorium</t>
  </si>
  <si>
    <t>Bathrooms_ZN_1_FLR_1 SHW_default Latent fract sched</t>
  </si>
  <si>
    <t>Bathrooms_ZN_1_FLR_1 SHW_default Sensible fract sched</t>
  </si>
  <si>
    <t>Bathrooms_ZN_1_FLR_1 SHW_default Temp Sched</t>
  </si>
  <si>
    <t>Bathrooms_ZN_1_FLR_1 SHW_default Hot Supply Temp Sched</t>
  </si>
  <si>
    <t>Bathrooms_ZN_1_FLR_2 SHW_default Latent fract sched</t>
  </si>
  <si>
    <t>Bathrooms_ZN_1_FLR_2 SHW_default Sensible fract sched</t>
  </si>
  <si>
    <t>Bathrooms_ZN_1_FLR_2 SHW_default Temp Sched</t>
  </si>
  <si>
    <t>Bathrooms_ZN_1_FLR_2 SHW_default Hot Supply Temp 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</si>
  <si>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</si>
  <si>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</si>
  <si>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</si>
  <si>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</si>
  <si>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</si>
  <si>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</si>
  <si>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</si>
  <si>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</si>
  <si>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</si>
  <si>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</si>
  <si>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</si>
  <si>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</si>
  <si>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</si>
  <si>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</si>
  <si>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</si>
  <si>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</si>
  <si>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</si>
  <si>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</si>
  <si>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</si>
  <si>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</si>
  <si>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</si>
  <si>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</si>
  <si>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</si>
  <si>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</si>
  <si>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</si>
  <si>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Chicago</t>
  </si>
  <si>
    <t>IEAD</t>
  </si>
  <si>
    <t>HVAC Control - Economizer</t>
  </si>
  <si>
    <t>NoEconomizer</t>
  </si>
  <si>
    <t>Showers_SWH_SCH</t>
  </si>
  <si>
    <t>WinterDesign, Hol, Other</t>
  </si>
  <si>
    <t>MinRelHumSetSch</t>
  </si>
  <si>
    <t>MaxRelHumSetSch</t>
  </si>
  <si>
    <t>Gym_ZN_1_FLR_1 SHW_default Latent fract sched</t>
  </si>
  <si>
    <t>Gym_ZN_1_FLR_1 SHW_default Sensible fract sched</t>
  </si>
  <si>
    <t>Gym_ZN_1_FLR_1 SHW_default Temp Sched</t>
  </si>
  <si>
    <t>Gym_ZN_1_FLR_1 SHW_default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</si>
  <si>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</si>
  <si>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</si>
  <si>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</si>
  <si>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</si>
  <si>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</si>
  <si>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</si>
  <si>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</si>
  <si>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</si>
  <si>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WD, SummerDesign, WinterDesign</t>
  </si>
  <si>
    <t>ON/OFF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</si>
  <si>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</si>
  <si>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</si>
  <si>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</si>
  <si>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</si>
  <si>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</si>
  <si>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</si>
  <si>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</si>
  <si>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</si>
  <si>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</si>
  <si>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</si>
  <si>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</si>
  <si>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</si>
  <si>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</si>
  <si>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</si>
  <si>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</si>
  <si>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</si>
  <si>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</si>
  <si>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</si>
  <si>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</si>
  <si>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</si>
  <si>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</si>
  <si>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</si>
  <si>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</si>
  <si>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</si>
  <si>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AUDITORIUM_ZN_1_FLR_1</t>
  </si>
  <si>
    <t>AUX_GYM_ZN_1_FLR_1</t>
  </si>
  <si>
    <t>BATHROOMS_ZN_1_FLR_1</t>
  </si>
  <si>
    <t>BATHROOMS_ZN_1_FLR_2</t>
  </si>
  <si>
    <t>CAFETERIA_ZN_1_FLR_1</t>
  </si>
  <si>
    <t>CORNER_CLASS_1_POD_1_ZN_1_FLR_1</t>
  </si>
  <si>
    <t>CORNER_CLASS_1_POD_1_ZN_1_FLR_2</t>
  </si>
  <si>
    <t>CORNER_CLASS_1_POD_2_ZN_1_FLR_1</t>
  </si>
  <si>
    <t>CORNER_CLASS_1_POD_2_ZN_1_FLR_2</t>
  </si>
  <si>
    <t>CORNER_CLASS_1_POD_3_ZN_1_FLR_1</t>
  </si>
  <si>
    <t>CORNER_CLASS_1_POD_3_ZN_1_FLR_2</t>
  </si>
  <si>
    <t>CORNER_CLASS_2_POD_1_ZN_1_FLR_1</t>
  </si>
  <si>
    <t>CORNER_CLASS_2_POD_1_ZN_1_FLR_2</t>
  </si>
  <si>
    <t>CORNER_CLASS_2_POD_2_ZN_1_FLR_1</t>
  </si>
  <si>
    <t>CORNER_CLASS_2_POD_2_ZN_1_FLR_2</t>
  </si>
  <si>
    <t>CORNER_CLASS_2_POD_3_ZN_1_FLR_1</t>
  </si>
  <si>
    <t>CORNER_CLASS_2_POD_3_ZN_1_FLR_2</t>
  </si>
  <si>
    <t>CORRIDOR_POD_1_ZN_1_FLR_1</t>
  </si>
  <si>
    <t>CORRIDOR_POD_1_ZN_1_FLR_2</t>
  </si>
  <si>
    <t>CORRIDOR_POD_2_ZN_1_FLR_1</t>
  </si>
  <si>
    <t>CORRIDOR_POD_2_ZN_1_FLR_2</t>
  </si>
  <si>
    <t>CORRIDOR_POD_3_ZN_1_FLR_1</t>
  </si>
  <si>
    <t>CORRIDOR_POD_3_ZN_1_FLR_2</t>
  </si>
  <si>
    <t>GYM_ZN_1_FLR_1</t>
  </si>
  <si>
    <t>KITCHEN_ZN_1_FLR_1</t>
  </si>
  <si>
    <t>LIBRARY_MEDIA_CENTER_ZN_1_FLR_2</t>
  </si>
  <si>
    <t>LOBBY_ZN_1_FLR_1</t>
  </si>
  <si>
    <t>LOBBY_ZN_1_FLR_2</t>
  </si>
  <si>
    <t>MAIN_CORRIDOR_ZN_1_FLR_1</t>
  </si>
  <si>
    <t>MAIN_CORRIDOR_ZN_1_FLR_2</t>
  </si>
  <si>
    <t>MECH_ZN_1_FLR_1</t>
  </si>
  <si>
    <t>MECH_ZN_1_FLR_2</t>
  </si>
  <si>
    <t>MULT_CLASS_1_POD_1_ZN_1_FLR_1</t>
  </si>
  <si>
    <t>MULT_CLASS_1_POD_1_ZN_1_FLR_2</t>
  </si>
  <si>
    <t>MULT_CLASS_1_POD_2_ZN_1_FLR_1</t>
  </si>
  <si>
    <t>MULT_CLASS_1_POD_2_ZN_1_FLR_2</t>
  </si>
  <si>
    <t>MULT_CLASS_1_POD_3_ZN_1_FLR_1</t>
  </si>
  <si>
    <t>MULT_CLASS_1_POD_3_ZN_1_FLR_2</t>
  </si>
  <si>
    <t>MULT_CLASS_2_POD_1_ZN_1_FLR_1</t>
  </si>
  <si>
    <t>MULT_CLASS_2_POD_1_ZN_1_FLR_2</t>
  </si>
  <si>
    <t>MULT_CLASS_2_POD_2_ZN_1_FLR_1</t>
  </si>
  <si>
    <t>MULT_CLASS_2_POD_2_ZN_1_FLR_2</t>
  </si>
  <si>
    <t>MULT_CLASS_2_POD_3_ZN_1_FLR_1</t>
  </si>
  <si>
    <t>MULT_CLASS_2_POD_3_ZN_1_FLR_2</t>
  </si>
  <si>
    <t>OFFICES_ZN_1_FLR_1</t>
  </si>
  <si>
    <t>OFFICES_ZN_1_FLR_2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</si>
  <si>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</si>
  <si>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</si>
  <si>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</si>
  <si>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</si>
  <si>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</si>
  <si>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</si>
  <si>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</si>
  <si>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</si>
  <si>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</si>
  <si>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AUDITORIUM_ZN_1_FLR_1_WALL_3</t>
  </si>
  <si>
    <t>EXT-WALLS-STEELFRAME-NONRES</t>
  </si>
  <si>
    <t>N</t>
  </si>
  <si>
    <t>AUDITORIUM_ZN_1_FLR_1_WALL_4</t>
  </si>
  <si>
    <t>W</t>
  </si>
  <si>
    <t>AUDITORIUM_ZN_1_FLR_2_WALL_3</t>
  </si>
  <si>
    <t>AUDITORIUM_ZN_1_FLR_2_WALL_4</t>
  </si>
  <si>
    <t>AUDITORIUM_ZN_1_FLR_1_FLOOR</t>
  </si>
  <si>
    <t>EXT-SLAB</t>
  </si>
  <si>
    <t>AUDITORIUM_ZN_1_FLR_2_CEILING</t>
  </si>
  <si>
    <t>ROOF-IEAD-NONRES</t>
  </si>
  <si>
    <t>AUX_GYM_ZN_1_FLR_1_WALL_1</t>
  </si>
  <si>
    <t>S</t>
  </si>
  <si>
    <t>AUX_GYM_ZN_1_FLR_1_WALL_2</t>
  </si>
  <si>
    <t>E</t>
  </si>
  <si>
    <t>AUX_GYM_ZN_1_FLR_2_WALL_1</t>
  </si>
  <si>
    <t>AUX_GYM_ZN_1_FLR_2_WALL_2</t>
  </si>
  <si>
    <t>AUX_GYM_ZN_1_FLR_1_FLOOR</t>
  </si>
  <si>
    <t>AUX_GYM_ZN_1_FLR_2_CEILING</t>
  </si>
  <si>
    <t>BATHROOMS_ZN_1_FLR_1_WALL_2</t>
  </si>
  <si>
    <t>BATHROOMS_ZN_1_FLR_1_WALL_3</t>
  </si>
  <si>
    <t>BATHROOMS_ZN_1_FLR_1_WALL_4</t>
  </si>
  <si>
    <t>BATHROOMS_ZN_1_FLR_1_FLOOR</t>
  </si>
  <si>
    <t>BATHROOMS_ZN_1_FLR_2_WALL_2</t>
  </si>
  <si>
    <t>BATHROOMS_ZN_1_FLR_2_WALL_3</t>
  </si>
  <si>
    <t>BATHROOMS_ZN_1_FLR_2_WALL_4</t>
  </si>
  <si>
    <t>BATHROOMS_ZN_1_FLR_2_CEILING</t>
  </si>
  <si>
    <t>CAFETERIA_ZN_1_FLR_1_WALL_2</t>
  </si>
  <si>
    <t>CAFETERIA_ZN_1_FLR_1_WALL_3</t>
  </si>
  <si>
    <t>CAFETERIA_ZN_1_FLR_1_FLOOR</t>
  </si>
  <si>
    <t>CORNER_CLASS_1_POD_1_ZN_1_FLR_1_WALL_1</t>
  </si>
  <si>
    <t>CORNER_CLASS_1_POD_1_ZN_1_FLR_1_WALL_4</t>
  </si>
  <si>
    <t>CORNER_CLASS_1_POD_1_ZN_1_FLR_1_FLOOR</t>
  </si>
  <si>
    <t>CORNER_CLASS_1_POD_1_ZN_1_FLR_2_WALL_1</t>
  </si>
  <si>
    <t>CORNER_CLASS_1_POD_1_ZN_1_FLR_2_WALL_4</t>
  </si>
  <si>
    <t>CORNER_CLASS_1_POD_1_ZN_1_FLR_2_CEILING</t>
  </si>
  <si>
    <t>CORNER_CLASS_1_POD_2_ZN_1_FLR_1_WALL_1</t>
  </si>
  <si>
    <t>CORNER_CLASS_1_POD_2_ZN_1_FLR_1_WALL_4</t>
  </si>
  <si>
    <t>CORNER_CLASS_1_POD_2_ZN_1_FLR_1_FLOOR</t>
  </si>
  <si>
    <t>CORNER_CLASS_1_POD_2_ZN_1_FLR_2_WALL_1</t>
  </si>
  <si>
    <t>CORNER_CLASS_1_POD_2_ZN_1_FLR_2_WALL_4</t>
  </si>
  <si>
    <t>CORNER_CLASS_1_POD_2_ZN_1_FLR_2_CEILING</t>
  </si>
  <si>
    <t>CORNER_CLASS_1_POD_3_ZN_1_FLR_1_WALL_1</t>
  </si>
  <si>
    <t>CORNER_CLASS_1_POD_3_ZN_1_FLR_1_WALL_4</t>
  </si>
  <si>
    <t>CORNER_CLASS_1_POD_3_ZN_1_FLR_1_FLOOR</t>
  </si>
  <si>
    <t>CORNER_CLASS_1_POD_3_ZN_1_FLR_2_WALL_1</t>
  </si>
  <si>
    <t>CORNER_CLASS_1_POD_3_ZN_1_FLR_2_WALL_4</t>
  </si>
  <si>
    <t>CORNER_CLASS_1_POD_3_ZN_1_FLR_2_CEILING</t>
  </si>
  <si>
    <t>CORNER_CLASS_2_POD_1_ZN_1_FLR_1_WALL_3</t>
  </si>
  <si>
    <t>CORNER_CLASS_2_POD_1_ZN_1_FLR_1_WALL_4</t>
  </si>
  <si>
    <t>CORNER_CLASS_2_POD_1_ZN_1_FLR_1_FLOOR</t>
  </si>
  <si>
    <t>CORNER_CLASS_2_POD_1_ZN_1_FLR_2_WALL_3</t>
  </si>
  <si>
    <t>CORNER_CLASS_2_POD_1_ZN_1_FLR_2_WALL_4</t>
  </si>
  <si>
    <t>CORNER_CLASS_2_POD_1_ZN_1_FLR_2_CEILING</t>
  </si>
  <si>
    <t>CORNER_CLASS_2_POD_2_ZN_1_FLR_1_WALL_3</t>
  </si>
  <si>
    <t>CORNER_CLASS_2_POD_2_ZN_1_FLR_1_WALL_4</t>
  </si>
  <si>
    <t>CORNER_CLASS_2_POD_2_ZN_1_FLR_1_FLOOR</t>
  </si>
  <si>
    <t>CORNER_CLASS_2_POD_2_ZN_1_FLR_2_WALL_3</t>
  </si>
  <si>
    <t>CORNER_CLASS_2_POD_2_ZN_1_FLR_2_WALL_4</t>
  </si>
  <si>
    <t>CORNER_CLASS_2_POD_2_ZN_1_FLR_2_CEILING</t>
  </si>
  <si>
    <t>CORNER_CLASS_2_POD_3_ZN_1_FLR_1_WALL_3</t>
  </si>
  <si>
    <t>CORNER_CLASS_2_POD_3_ZN_1_FLR_1_WALL_4</t>
  </si>
  <si>
    <t>CORNER_CLASS_2_POD_3_ZN_1_FLR_1_FLOOR</t>
  </si>
  <si>
    <t>CORNER_CLASS_2_POD_3_ZN_1_FLR_2_WALL_3</t>
  </si>
  <si>
    <t>CORNER_CLASS_2_POD_3_ZN_1_FLR_2_WALL_4</t>
  </si>
  <si>
    <t>CORNER_CLASS_2_POD_3_ZN_1_FLR_2_CEILING</t>
  </si>
  <si>
    <t>CORRIDOR_POD_1_ZN_1_FLR_1_WALL_6</t>
  </si>
  <si>
    <t>CORRIDOR_POD_1_ZN_1_FLR_1_FLOOR</t>
  </si>
  <si>
    <t>CORRIDOR_POD_1_ZN_1_FLR_2_WALL_6</t>
  </si>
  <si>
    <t>CORRIDOR_POD_1_ZN_1_FLR_2_CEILING</t>
  </si>
  <si>
    <t>CORRIDOR_POD_2_ZN_1_FLR_1_WALL_6</t>
  </si>
  <si>
    <t>CORRIDOR_POD_2_ZN_1_FLR_1_FLOOR</t>
  </si>
  <si>
    <t>CORRIDOR_POD_2_ZN_1_FLR_2_WALL_6</t>
  </si>
  <si>
    <t>CORRIDOR_POD_2_ZN_1_FLR_2_CEILING</t>
  </si>
  <si>
    <t>CORRIDOR_POD_3_ZN_1_FLR_1_WALL_6</t>
  </si>
  <si>
    <t>CORRIDOR_POD_3_ZN_1_FLR_1_FLOOR</t>
  </si>
  <si>
    <t>CORRIDOR_POD_3_ZN_1_FLR_2_WALL_6</t>
  </si>
  <si>
    <t>CORRIDOR_POD_3_ZN_1_FLR_2_CEILING</t>
  </si>
  <si>
    <t>GYM_ZN_1_FLR_1_FLOOR</t>
  </si>
  <si>
    <t>GYM_ZN_1_FLR_2_CEILING</t>
  </si>
  <si>
    <t>KITCHEN_ZN_1_FLR_1_WALL_2</t>
  </si>
  <si>
    <t>KITCHEN_ZN_1_FLR_1_FLOOR</t>
  </si>
  <si>
    <t>LIBRARY_MEDIA_CENTER_WALL_2</t>
  </si>
  <si>
    <t>LIBRARY_MEDIA_CENTER_WALL_3</t>
  </si>
  <si>
    <t>LIBRARY_MEDIA_CENTER_CEILING</t>
  </si>
  <si>
    <t>LOBBY_ZN_1_FLR_1_WALL_1</t>
  </si>
  <si>
    <t>LOBBY_ZN_1_FLR_1_FLOOR</t>
  </si>
  <si>
    <t>LOBBY_ZN_1_FLR_2_WALL_1</t>
  </si>
  <si>
    <t>LOBBY_ZN_1_FLR_2_CEILING</t>
  </si>
  <si>
    <t>MAIN_CORRIDOR_ZN_1_FLR_1_WALL_11</t>
  </si>
  <si>
    <t>MAIN_CORRIDOR_ZN_1_FLR_1_WALL_4</t>
  </si>
  <si>
    <t>MAIN_CORRIDOR_ZN_1_FLR_1_WALL_7</t>
  </si>
  <si>
    <t>MAIN_CORRIDOR_ZN_1_FLR_1_FLOOR</t>
  </si>
  <si>
    <t>MAIN_CORRIDOR_ZN_1_FLR_2_WALL_11</t>
  </si>
  <si>
    <t>MAIN_CORRIDOR_ZN_1_FLR_2_WALL_4</t>
  </si>
  <si>
    <t>MAIN_CORRIDOR_ZN_1_FLR_2_WALL_7</t>
  </si>
  <si>
    <t>MAIN_CORRIDOR_ZN_1_FLR_2_CEILING</t>
  </si>
  <si>
    <t>MECH_ZN_1_FLR_1_FLOOR</t>
  </si>
  <si>
    <t>MECH_ZN_1_FLR_2_CEILING</t>
  </si>
  <si>
    <t>MULT_CLASS_1_POD_1_ZN_1_FLR_1_WALL_1</t>
  </si>
  <si>
    <t>MULT_CLASS_1_POD_1_ZN_1_FLR_1_FLOOR</t>
  </si>
  <si>
    <t>MULT_CLASS_1_POD_1_ZN_1_FLR_2_WALL_1</t>
  </si>
  <si>
    <t>MULT_CLASS_1_POD_1_ZN_1_FLR_2_CEILING</t>
  </si>
  <si>
    <t>MULT_CLASS_1_POD_2_ZN_1_FLR_1_WALL_1</t>
  </si>
  <si>
    <t>MULT_CLASS_1_POD_2_ZN_1_FLR_1_FLOOR</t>
  </si>
  <si>
    <t>MULT_CLASS_1_POD_2_ZN_1_FLR_2_WALL_1</t>
  </si>
  <si>
    <t>MULT_CLASS_1_POD_2_ZN_1_FLR_2_CEILING</t>
  </si>
  <si>
    <t>MULT_CLASS_1_POD_3_ZN_1_FLR_1_WALL_1</t>
  </si>
  <si>
    <t>MULT_CLASS_1_POD_3_ZN_1_FLR_1_FLOOR</t>
  </si>
  <si>
    <t>MULT_CLASS_1_POD_3_ZN_1_FLR_2_WALL_1</t>
  </si>
  <si>
    <t>MULT_CLASS_1_POD_3_ZN_1_FLR_2_CEILING</t>
  </si>
  <si>
    <t>MULT_CLASS_2_POD_1_ZN_1_FLR_1_WALL_3</t>
  </si>
  <si>
    <t>MULT_CLASS_2_POD_1_ZN_1_FLR_1_FLOOR</t>
  </si>
  <si>
    <t>MULT_CLASS_2_POD_1_ZN_1_FLR_2_WALL_3</t>
  </si>
  <si>
    <t>MULT_CLASS_2_POD_1_ZN_1_FLR_2_CEILING</t>
  </si>
  <si>
    <t>MULT_CLASS_2_POD_2_ZN_1_FLR_1_WALL_3</t>
  </si>
  <si>
    <t>MULT_CLASS_2_POD_2_ZN_1_FLR_1_FLOOR</t>
  </si>
  <si>
    <t>MULT_CLASS_2_POD_2_ZN_1_FLR_2_WALL_3</t>
  </si>
  <si>
    <t>MULT_CLASS_2_POD_2_ZN_1_FLR_2_CEILING</t>
  </si>
  <si>
    <t>MULT_CLASS_2_POD_3_ZN_1_FLR_1_WALL_3</t>
  </si>
  <si>
    <t>MULT_CLASS_2_POD_3_ZN_1_FLR_1_FLOOR</t>
  </si>
  <si>
    <t>MULT_CLASS_2_POD_3_ZN_1_FLR_2_WALL_3</t>
  </si>
  <si>
    <t>MULT_CLASS_2_POD_3_ZN_1_FLR_2_CEILING</t>
  </si>
  <si>
    <t>OFFICES_ZN_1_FLR_1_WALL_1</t>
  </si>
  <si>
    <t>OFFICES_ZN_1_FLR_1_WALL_2</t>
  </si>
  <si>
    <t>OFFICES_ZN_1_FLR_1_FLOOR</t>
  </si>
  <si>
    <t>OFFICES_ZN_1_FLR_2_WALL_1</t>
  </si>
  <si>
    <t>OFFICES_ZN_1_FLR_2_WALL_2</t>
  </si>
  <si>
    <t>OFFICES_ZN_1_FLR_2_CEILING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</si>
  <si>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</si>
  <si>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</si>
  <si>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</si>
  <si>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</si>
  <si>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</si>
  <si>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</si>
  <si>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AUDITORIUM_ZN_1_FLR_1_WALL_3_WINDOW_1</t>
  </si>
  <si>
    <t>No</t>
  </si>
  <si>
    <t>AUDITORIUM_ZN_1_FLR_2_WALL_3_WINDOW_1</t>
  </si>
  <si>
    <t>AUX_GYM_ZN_1_FLR_1_WALL_1_WINDOW_1</t>
  </si>
  <si>
    <t>AUX_GYM_ZN_1_FLR_1_WALL_2_WINDOW_1</t>
  </si>
  <si>
    <t>AUX_GYM_ZN_1_FLR_2_WALL_1_WINDOW_1</t>
  </si>
  <si>
    <t>AUX_GYM_ZN_1_FLR_2_WALL_2_WINDOW_1</t>
  </si>
  <si>
    <t>BATHROOMS_ZN_1_FLR_1_WALL_3_WINDOW_1</t>
  </si>
  <si>
    <t>BATHROOMS_ZN_1_FLR_1_WALL_4_WINDOW_1</t>
  </si>
  <si>
    <t>BATHROOMS_ZN_1_FLR_2_WALL_3_WINDOW_1</t>
  </si>
  <si>
    <t>BATHROOMS_ZN_1_FLR_2_WALL_4_WINDOW_1</t>
  </si>
  <si>
    <t>CAFETERIA_ZN_1_FLR_1_WALL_2_WINDOW_1</t>
  </si>
  <si>
    <t>CAFETERIA_ZN_1_FLR_1_WALL_3_WINDOW_1</t>
  </si>
  <si>
    <t>CORNER_CLASS_1_POD_1_ZN_1_FLR_1_WALL_1_WINDOW_1</t>
  </si>
  <si>
    <t>CORNER_CLASS_1_POD_1_ZN_1_FLR_1_WALL_4_WINDOW_1</t>
  </si>
  <si>
    <t>CORNER_CLASS_1_POD_1_ZN_1_FLR_2_WALL_1_WINDOW_1</t>
  </si>
  <si>
    <t>CORNER_CLASS_1_POD_1_ZN_1_FLR_2_WALL_4_WINDOW_1</t>
  </si>
  <si>
    <t>CORNER_CLASS_1_POD_2_ZN_1_FLR_1_WALL_1_WINDOW_1</t>
  </si>
  <si>
    <t>CORNER_CLASS_1_POD_2_ZN_1_FLR_1_WALL_4_WINDOW_1</t>
  </si>
  <si>
    <t>CORNER_CLASS_1_POD_2_ZN_1_FLR_2_WALL_1_WINDOW_1</t>
  </si>
  <si>
    <t>CORNER_CLASS_1_POD_2_ZN_1_FLR_2_WALL_4_WINDOW_1</t>
  </si>
  <si>
    <t>CORNER_CLASS_1_POD_3_ZN_1_FLR_1_WALL_1_WINDOW_1</t>
  </si>
  <si>
    <t>CORNER_CLASS_1_POD_3_ZN_1_FLR_1_WALL_4_WINDOW_1</t>
  </si>
  <si>
    <t>CORNER_CLASS_1_POD_3_ZN_1_FLR_2_WALL_1_WINDOW_1</t>
  </si>
  <si>
    <t>CORNER_CLASS_1_POD_3_ZN_1_FLR_2_WALL_4_WINDOW_1</t>
  </si>
  <si>
    <t>CORNER_CLASS_2_POD_1_ZN_1_FLR_1_WALL_3_WINDOW_1</t>
  </si>
  <si>
    <t>CORNER_CLASS_2_POD_1_ZN_1_FLR_1_WALL_4_WINDOW_1</t>
  </si>
  <si>
    <t>CORNER_CLASS_2_POD_1_ZN_1_FLR_2_WALL_3_WINDOW_1</t>
  </si>
  <si>
    <t>CORNER_CLASS_2_POD_1_ZN_1_FLR_2_WALL_4_WINDOW_1</t>
  </si>
  <si>
    <t>CORNER_CLASS_2_POD_2_ZN_1_FLR_1_WALL_3_WINDOW_1</t>
  </si>
  <si>
    <t>CORNER_CLASS_2_POD_2_ZN_1_FLR_1_WALL_4_WINDOW_1</t>
  </si>
  <si>
    <t>CORNER_CLASS_2_POD_2_ZN_1_FLR_2_WALL_3_WINDOW_1</t>
  </si>
  <si>
    <t>CORNER_CLASS_2_POD_2_ZN_1_FLR_2_WALL_4_WINDOW_1</t>
  </si>
  <si>
    <t>CORNER_CLASS_2_POD_3_ZN_1_FLR_1_WALL_3_WINDOW_1</t>
  </si>
  <si>
    <t>CORNER_CLASS_2_POD_3_ZN_1_FLR_1_WALL_4_WINDOW_1</t>
  </si>
  <si>
    <t>CORNER_CLASS_2_POD_3_ZN_1_FLR_2_WALL_3_WINDOW_1</t>
  </si>
  <si>
    <t>CORNER_CLASS_2_POD_3_ZN_1_FLR_2_WALL_4_WINDOW_1</t>
  </si>
  <si>
    <t>CORRIDOR_POD_1_ZN_1_FLR_1_WALL_6_WINDOW_1</t>
  </si>
  <si>
    <t>CORRIDOR_POD_1_ZN_1_FLR_2_WALL_6_WINDOW_1</t>
  </si>
  <si>
    <t>CORRIDOR_POD_2_ZN_1_FLR_1_WALL_6_WINDOW_1</t>
  </si>
  <si>
    <t>CORRIDOR_POD_2_ZN_1_FLR_2_WALL_6_WINDOW_1</t>
  </si>
  <si>
    <t>CORRIDOR_POD_3_ZN_1_FLR_1_WALL_6_WINDOW_1</t>
  </si>
  <si>
    <t>CORRIDOR_POD_3_ZN_1_FLR_2_WALL_6_WINDOW_1</t>
  </si>
  <si>
    <t>KITCHEN_ZN_1_FLR_1_WALL_2_WINDOW_1</t>
  </si>
  <si>
    <t>LIBRARY_MEDIA_CENTER_WALL_2_WINDOW_1</t>
  </si>
  <si>
    <t>LIBRARY_MEDIA_CENTER_WALL_3_WINDOW_1</t>
  </si>
  <si>
    <t>LOBBY_ZN_1_FLR_1_WALL_1_WINDOW_1</t>
  </si>
  <si>
    <t>LOBBY_ZN_1_FLR_2_WALL_1_WINDOW_1</t>
  </si>
  <si>
    <t>MAIN_CORRIDOR_ZN_1_FLR_1_WALL_11_WINDOW_1</t>
  </si>
  <si>
    <t>MAIN_CORRIDOR_ZN_1_FLR_1_WALL_7_WINDOW_1</t>
  </si>
  <si>
    <t>MAIN_CORRIDOR_ZN_1_FLR_2_WALL_11_WINDOW_1</t>
  </si>
  <si>
    <t>MAIN_CORRIDOR_ZN_1_FLR_2_WALL_7_WINDOW_1</t>
  </si>
  <si>
    <t>MULT_CLASS_1_POD_1_ZN_1_FLR_1_WALL_1_WINDOW_1</t>
  </si>
  <si>
    <t>MULT_CLASS_1_POD_1_ZN_1_FLR_2_WALL_1_WINDOW_1</t>
  </si>
  <si>
    <t>MULT_CLASS_1_POD_2_ZN_1_FLR_1_WALL_1_WINDOW_1</t>
  </si>
  <si>
    <t>MULT_CLASS_1_POD_2_ZN_1_FLR_2_WALL_1_WINDOW_1</t>
  </si>
  <si>
    <t>MULT_CLASS_1_POD_3_ZN_1_FLR_1_WALL_1_WINDOW_1</t>
  </si>
  <si>
    <t>MULT_CLASS_1_POD_3_ZN_1_FLR_2_WALL_1_WINDOW_1</t>
  </si>
  <si>
    <t>MULT_CLASS_2_POD_1_ZN_1_FLR_1_WALL_3_WINDOW_1</t>
  </si>
  <si>
    <t>MULT_CLASS_2_POD_1_ZN_1_FLR_2_WALL_3_WINDOW_1</t>
  </si>
  <si>
    <t>MULT_CLASS_2_POD_2_ZN_1_FLR_1_WALL_3_WINDOW_1</t>
  </si>
  <si>
    <t>MULT_CLASS_2_POD_2_ZN_1_FLR_2_WALL_3_WINDOW_1</t>
  </si>
  <si>
    <t>MULT_CLASS_2_POD_3_ZN_1_FLR_1_WALL_3_WINDOW_1</t>
  </si>
  <si>
    <t>MULT_CLASS_2_POD_3_ZN_1_FLR_2_WALL_3_WINDOW_1</t>
  </si>
  <si>
    <t>OFFICES_ZN_1_FLR_1_WALL_1_WINDOW_1</t>
  </si>
  <si>
    <t>OFFICES_ZN_1_FLR_1_WALL_2_WINDOW_1</t>
  </si>
  <si>
    <t>OFFICES_ZN_1_FLR_2_WALL_1_WINDOW_1</t>
  </si>
  <si>
    <t>OFFICES_ZN_1_FLR_2_WALL_2_WINDOW_1</t>
  </si>
  <si>
    <t>Total or Average</t>
  </si>
  <si>
    <t>North Total or Average</t>
  </si>
  <si>
    <t>Non-North Total or Average</t>
  </si>
  <si>
    <t>Nominal Capacity [W]</t>
  </si>
  <si>
    <t>Nominal Efficiency [W/W]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</si>
  <si>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</si>
  <si>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</si>
  <si>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</si>
  <si>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</si>
  <si>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</si>
  <si>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</si>
  <si>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PSZ-AC_1:5_COOLC DXCOIL</t>
  </si>
  <si>
    <t>Coil:Cooling:DX:SingleSpeed</t>
  </si>
  <si>
    <t>PSZ-AC_2:6_COOLC DXCOIL</t>
  </si>
  <si>
    <t>PSZ-AC_3:7_COOLC DXCOIL</t>
  </si>
  <si>
    <t>PSZ-AC_4:8_COOLC DXCOIL</t>
  </si>
  <si>
    <t>PSZ-AC_5:9_COOLC DXCOIL</t>
  </si>
  <si>
    <t>-</t>
  </si>
  <si>
    <t>BATHROOMS_ZN_1_FLR_1 VAV BOX REHEAT COIL</t>
  </si>
  <si>
    <t>Coil:Heating:Water</t>
  </si>
  <si>
    <t>BATHROOMS_ZN_1_FLR_2 VAV BOX REHEAT COIL</t>
  </si>
  <si>
    <t>CORNER_CLASS_1_POD_1_ZN_1_FLR_1 VAV BOX REHEAT COIL</t>
  </si>
  <si>
    <t>CORNER_CLASS_1_POD_1_ZN_1_FLR_2 VAV BOX REHEAT COIL</t>
  </si>
  <si>
    <t>CORNER_CLASS_1_POD_2_ZN_1_FLR_1 VAV BOX REHEAT COIL</t>
  </si>
  <si>
    <t>CORNER_CLASS_1_POD_2_ZN_1_FLR_2 VAV BOX REHEAT COIL</t>
  </si>
  <si>
    <t>CORNER_CLASS_1_POD_3_ZN_1_FLR_1 VAV BOX REHEAT COIL</t>
  </si>
  <si>
    <t>CORNER_CLASS_1_POD_3_ZN_1_FLR_2 VAV BOX REHEAT COIL</t>
  </si>
  <si>
    <t>CORNER_CLASS_2_POD_1_ZN_1_FLR_1 VAV BOX REHEAT COIL</t>
  </si>
  <si>
    <t>CORNER_CLASS_2_POD_1_ZN_1_FLR_2 VAV BOX REHEAT COIL</t>
  </si>
  <si>
    <t>CORNER_CLASS_2_POD_2_ZN_1_FLR_1 VAV BOX REHEAT COIL</t>
  </si>
  <si>
    <t>CORNER_CLASS_2_POD_2_ZN_1_FLR_2 VAV BOX REHEAT COIL</t>
  </si>
  <si>
    <t>CORNER_CLASS_2_POD_3_ZN_1_FLR_1 VAV BOX REHEAT COIL</t>
  </si>
  <si>
    <t>CORNER_CLASS_2_POD_3_ZN_1_FLR_2 VAV BOX REHEAT COIL</t>
  </si>
  <si>
    <t>CORRIDOR_POD_1_ZN_1_FLR_1 VAV BOX REHEAT COIL</t>
  </si>
  <si>
    <t>CORRIDOR_POD_1_ZN_1_FLR_2 VAV BOX REHEAT COIL</t>
  </si>
  <si>
    <t>CORRIDOR_POD_2_ZN_1_FLR_1 VAV BOX REHEAT COIL</t>
  </si>
  <si>
    <t>CORRIDOR_POD_2_ZN_1_FLR_2 VAV BOX REHEAT COIL</t>
  </si>
  <si>
    <t>CORRIDOR_POD_3_ZN_1_FLR_1 VAV BOX REHEAT COIL</t>
  </si>
  <si>
    <t>CORRIDOR_POD_3_ZN_1_FLR_2 VAV BOX REHEAT COIL</t>
  </si>
  <si>
    <t>LIBRARY_MEDIA_CENTER_ZN_1_FLR_2 VAV BOX REHEAT COIL</t>
  </si>
  <si>
    <t>LOBBY_ZN_1_FLR_1 VAV BOX REHEAT COIL</t>
  </si>
  <si>
    <t>LOBBY_ZN_1_FLR_2 VAV BOX REHEAT COIL</t>
  </si>
  <si>
    <t>MAIN_CORRIDOR_ZN_1_FLR_1 VAV BOX REHEAT COIL</t>
  </si>
  <si>
    <t>MAIN_CORRIDOR_ZN_1_FLR_2 VAV BOX REHEAT COIL</t>
  </si>
  <si>
    <t>MECH_ZN_1_FLR_1 VAV BOX REHEAT COIL</t>
  </si>
  <si>
    <t>MECH_ZN_1_FLR_2 VAV BOX REHEAT COIL</t>
  </si>
  <si>
    <t>MULT_CLASS_1_POD_1_ZN_1_FLR_1 VAV BOX REHEAT COIL</t>
  </si>
  <si>
    <t>MULT_CLASS_1_POD_1_ZN_1_FLR_2 VAV BOX REHEAT COIL</t>
  </si>
  <si>
    <t>MULT_CLASS_1_POD_2_ZN_1_FLR_1 VAV BOX REHEAT COIL</t>
  </si>
  <si>
    <t>MULT_CLASS_1_POD_2_ZN_1_FLR_2 VAV BOX REHEAT COIL</t>
  </si>
  <si>
    <t>MULT_CLASS_1_POD_3_ZN_1_FLR_1 VAV BOX REHEAT COIL</t>
  </si>
  <si>
    <t>MULT_CLASS_1_POD_3_ZN_1_FLR_2 VAV BOX REHEAT COIL</t>
  </si>
  <si>
    <t>MULT_CLASS_2_POD_1_ZN_1_FLR_1 VAV BOX REHEAT COIL</t>
  </si>
  <si>
    <t>MULT_CLASS_2_POD_1_ZN_1_FLR_2 VAV BOX REHEAT COIL</t>
  </si>
  <si>
    <t>MULT_CLASS_2_POD_2_ZN_1_FLR_1 VAV BOX REHEAT COIL</t>
  </si>
  <si>
    <t>MULT_CLASS_2_POD_2_ZN_1_FLR_2 VAV BOX REHEAT COIL</t>
  </si>
  <si>
    <t>MULT_CLASS_2_POD_3_ZN_1_FLR_1 VAV BOX REHEAT COIL</t>
  </si>
  <si>
    <t>MULT_CLASS_2_POD_3_ZN_1_FLR_2 VAV BOX REHEAT COIL</t>
  </si>
  <si>
    <t>OFFICES_ZN_1_FLR_1 VAV BOX REHEAT COIL</t>
  </si>
  <si>
    <t>OFFICES_ZN_1_FLR_2 VAV BOX REHEAT COIL</t>
  </si>
  <si>
    <t>PSZ-AC_1:5_HEATC</t>
  </si>
  <si>
    <t>Coil:Heating:Gas</t>
  </si>
  <si>
    <t>PSZ-AC_2:6_HEATC</t>
  </si>
  <si>
    <t>PSZ-AC_3:7_HEATC</t>
  </si>
  <si>
    <t>PSZ-AC_4:8_HEATC</t>
  </si>
  <si>
    <t>PSZ-AC_5:9_HEATC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</si>
  <si>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</si>
  <si>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</si>
  <si>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</si>
  <si>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</si>
  <si>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</si>
  <si>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</si>
  <si>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BATHROOMS_ZN_1_FLR_1 EXHAUST FAN</t>
  </si>
  <si>
    <t>Fan:ZoneExhaust</t>
  </si>
  <si>
    <t>Zone Exhaust Fans</t>
  </si>
  <si>
    <t>BATHROOMS_ZN_1_FLR_2 EXHAUST FAN</t>
  </si>
  <si>
    <t>CAFETERIA_ZN_1_FLR_1 EXHAUST FAN</t>
  </si>
  <si>
    <t>KITCHEN_ZN_1_FLR_1 EXHAUST FAN</t>
  </si>
  <si>
    <t>PSZ-AC_1:5_FAN</t>
  </si>
  <si>
    <t>Fan:ConstantVolume</t>
  </si>
  <si>
    <t>Fan Energy</t>
  </si>
  <si>
    <t>PSZ-AC_2:6_FAN</t>
  </si>
  <si>
    <t>PSZ-AC_3:7_FAN</t>
  </si>
  <si>
    <t>PSZ-AC_4:8_FAN</t>
  </si>
  <si>
    <t>PSZ-AC_5:9_FAN</t>
  </si>
  <si>
    <t>Control</t>
  </si>
  <si>
    <t>Head [pa]</t>
  </si>
  <si>
    <t>Power [W]</t>
  </si>
  <si>
    <t>Motor Efficiency [W/W]</t>
  </si>
  <si>
    <t>Pump:VariableSpeed</t>
  </si>
  <si>
    <t>INTERMITTENT</t>
  </si>
  <si>
    <t>HEATSYS1 PUMP</t>
  </si>
  <si>
    <t>SWHSYS1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</si>
  <si>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</si>
  <si>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</si>
  <si>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</si>
  <si>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</si>
  <si>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</si>
  <si>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</si>
  <si>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</si>
  <si>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</si>
  <si>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</si>
  <si>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</si>
  <si>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</si>
  <si>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</si>
  <si>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</si>
  <si>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</si>
  <si>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</si>
  <si>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</si>
  <si>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</si>
  <si>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</si>
  <si>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</si>
  <si>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</si>
  <si>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</si>
  <si>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</si>
  <si>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</si>
  <si>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</si>
  <si>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</si>
  <si>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</si>
  <si>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</si>
  <si>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</si>
  <si>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</si>
  <si>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</si>
  <si>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</si>
  <si>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</si>
  <si>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</si>
  <si>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</si>
  <si>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</si>
  <si>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</si>
  <si>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</si>
  <si>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</si>
  <si>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</si>
  <si>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</si>
  <si>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</si>
  <si>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</si>
  <si>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</si>
  <si>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</si>
  <si>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</si>
  <si>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</si>
  <si>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</si>
  <si>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</si>
  <si>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</si>
  <si>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</si>
  <si>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</si>
  <si>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</si>
  <si>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</si>
  <si>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Electric</t>
  </si>
  <si>
    <t>Gas</t>
  </si>
  <si>
    <t>Cost ($)</t>
  </si>
  <si>
    <t>Cost per Total Building Area ($/m2)</t>
  </si>
  <si>
    <t>Cost per Net Conditioned Building Area ($/m2)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</si>
  <si>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</si>
  <si>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</si>
  <si>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</si>
  <si>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</si>
  <si>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</si>
  <si>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</si>
  <si>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</si>
  <si>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</si>
  <si>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</si>
  <si>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11-SEP-13:00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</si>
  <si>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</si>
  <si>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</si>
  <si>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</si>
  <si>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</si>
  <si>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</si>
  <si>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</si>
  <si>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</si>
  <si>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18-JAN-14:00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</si>
  <si>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</si>
  <si>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</si>
  <si>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</si>
  <si>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</si>
  <si>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</si>
  <si>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</si>
  <si>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</si>
  <si>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</si>
  <si>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</si>
  <si>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</si>
  <si>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</si>
  <si>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14-NOV-12:00</t>
  </si>
  <si>
    <t>07-DEC-14:00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</si>
  <si>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</si>
  <si>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</si>
  <si>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</si>
  <si>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</si>
  <si>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</si>
  <si>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</si>
  <si>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</si>
  <si>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29-JUN-13:00</t>
  </si>
  <si>
    <t>31-JUL-14:00</t>
  </si>
  <si>
    <t>11-OCT-15:00</t>
  </si>
  <si>
    <t>05-MAY-15:00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</si>
  <si>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</si>
  <si>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</si>
  <si>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</si>
  <si>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</si>
  <si>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</si>
  <si>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</si>
  <si>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</si>
  <si>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</si>
  <si>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</si>
  <si>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</si>
  <si>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</si>
  <si>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</si>
  <si>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</si>
  <si>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</si>
  <si>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</si>
  <si>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</si>
  <si>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</si>
  <si>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</si>
  <si>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</si>
  <si>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</si>
  <si>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</si>
  <si>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</si>
  <si>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</si>
  <si>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</si>
  <si>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</si>
  <si>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06-JUL-14:00</t>
  </si>
  <si>
    <t>11-AUG-14:00</t>
  </si>
  <si>
    <t>07-SEP-14:00</t>
  </si>
  <si>
    <t>15-AUG-13:00</t>
  </si>
  <si>
    <t>31-AUG-13:00</t>
  </si>
  <si>
    <t>19-DEC-15:09</t>
  </si>
  <si>
    <t>22-NOV-15:09</t>
  </si>
  <si>
    <t>08-AUG-11:00</t>
  </si>
  <si>
    <t>25-SEP-15:09</t>
  </si>
  <si>
    <t>21-APR-15:09</t>
  </si>
  <si>
    <t>10-NOV-12:00</t>
  </si>
  <si>
    <t>09-JAN-11:39</t>
  </si>
  <si>
    <t>20-SEP-15:09</t>
  </si>
  <si>
    <t>28-JUN-14:00</t>
  </si>
  <si>
    <t>31-MAR-15:09</t>
  </si>
  <si>
    <t>02-NOV-14:39</t>
  </si>
  <si>
    <t>05-SEP-13:00</t>
  </si>
  <si>
    <t>05-JAN-08:09</t>
  </si>
  <si>
    <t>12-SEP-13:00</t>
  </si>
  <si>
    <t>18-DEC-08:09</t>
  </si>
  <si>
    <t>09-JAN-11:09</t>
  </si>
  <si>
    <t>01-FEB-11:09</t>
  </si>
  <si>
    <t>14-JUN-15:09</t>
  </si>
  <si>
    <t>02-JAN-11:09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</si>
  <si>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</si>
  <si>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</si>
  <si>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</si>
  <si>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</si>
  <si>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</si>
  <si>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</si>
  <si>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CAV_OTHER_HEATC</t>
  </si>
  <si>
    <t>CAV_POD_1_HEATC</t>
  </si>
  <si>
    <t>CAV_POD_2_HEATC</t>
  </si>
  <si>
    <t>CAV_POD_3_HEATC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</si>
  <si>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</si>
  <si>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</si>
  <si>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</si>
  <si>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</si>
  <si>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</si>
  <si>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</si>
  <si>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</si>
  <si>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</si>
  <si>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23-FEB-14:39</t>
  </si>
  <si>
    <t>17-APR-15:50</t>
  </si>
  <si>
    <t>26-MAY-14:00</t>
  </si>
  <si>
    <t>18-JUL-12:00</t>
  </si>
  <si>
    <t>15-SEP-13:00</t>
  </si>
  <si>
    <t>30-OCT-10:50</t>
  </si>
  <si>
    <t>03-NOV-14:30</t>
  </si>
  <si>
    <t>26-JAN-15:39</t>
  </si>
  <si>
    <t>28-FEB-15:50</t>
  </si>
  <si>
    <t>17-MAR-15:09</t>
  </si>
  <si>
    <t>26-APR-14:30</t>
  </si>
  <si>
    <t>30-MAY-14:00</t>
  </si>
  <si>
    <t>28-JUN-15:00</t>
  </si>
  <si>
    <t>13-OCT-15:09</t>
  </si>
  <si>
    <t>13-NOV-14:00</t>
  </si>
  <si>
    <t>13-DEC-12:00</t>
  </si>
  <si>
    <t>23-JAN-15:30</t>
  </si>
  <si>
    <t>27-FEB-14:00</t>
  </si>
  <si>
    <t>28-MAR-15:20</t>
  </si>
  <si>
    <t>15-MAY-14:00</t>
  </si>
  <si>
    <t>19-JUN-14:00</t>
  </si>
  <si>
    <t>03-JUL-14:00</t>
  </si>
  <si>
    <t>01-DEC-14:20</t>
  </si>
  <si>
    <t>31-MAR-11:00</t>
  </si>
  <si>
    <t>30-MAY-11:20</t>
  </si>
  <si>
    <t>24-JUL-13:50</t>
  </si>
  <si>
    <t>19-OCT-11:00</t>
  </si>
  <si>
    <t>08-FEB-14:30</t>
  </si>
  <si>
    <t>27-JUN-15:00</t>
  </si>
  <si>
    <t>03-OCT-14:00</t>
  </si>
  <si>
    <t>05-DEC-13:00</t>
  </si>
  <si>
    <t>27-JAN-14:00</t>
  </si>
  <si>
    <t>15-FEB-15:00</t>
  </si>
  <si>
    <t>05-JAN-13:00</t>
  </si>
  <si>
    <t>15-FEB-14:30</t>
  </si>
  <si>
    <t>30-JUN-13:00</t>
  </si>
  <si>
    <t>03-OCT-14:09</t>
  </si>
  <si>
    <t>08-DEC-11:39</t>
  </si>
  <si>
    <t>14-FEB-15:00</t>
  </si>
  <si>
    <t>01-AUG-13:00</t>
  </si>
  <si>
    <t>08-NOV-15:09</t>
  </si>
  <si>
    <t>21-FEB-13:30</t>
  </si>
  <si>
    <t>29-MAR-15:30</t>
  </si>
  <si>
    <t>18-APR-13:00</t>
  </si>
  <si>
    <t>13-SEP-15:09</t>
  </si>
  <si>
    <t>17-OCT-12:00</t>
  </si>
  <si>
    <t>03-NOV-12:00</t>
  </si>
  <si>
    <t>26-DEC-11:39</t>
  </si>
  <si>
    <t>17-JAN-12:00</t>
  </si>
  <si>
    <t>28-FEB-11:20</t>
  </si>
  <si>
    <t>31-MAR-14:00</t>
  </si>
  <si>
    <t>07-APR-14:00</t>
  </si>
  <si>
    <t>06-SEP-11:30</t>
  </si>
  <si>
    <t>26-DEC-11:09</t>
  </si>
  <si>
    <t>27-JAN-11:50</t>
  </si>
  <si>
    <t>18-JUL-13:00</t>
  </si>
  <si>
    <t>05-OCT-15:09</t>
  </si>
  <si>
    <t>21-DEC-14:09</t>
  </si>
  <si>
    <t>04-JAN-11:20</t>
  </si>
  <si>
    <t>13-JUL-14:00</t>
  </si>
  <si>
    <t>18-DEC-11:09</t>
  </si>
  <si>
    <t>30-JUN-12:00</t>
  </si>
  <si>
    <t>21-JUL-14:00</t>
  </si>
  <si>
    <t>21-NOV-12:00</t>
  </si>
  <si>
    <t>01-FEB-10:09</t>
  </si>
  <si>
    <t>07-MAR-11:09</t>
  </si>
  <si>
    <t>09-NOV-12:00</t>
  </si>
  <si>
    <t>11-DEC-10:09</t>
  </si>
  <si>
    <t>03-FEB-08:39</t>
  </si>
  <si>
    <t>14-MAR-07:19</t>
  </si>
  <si>
    <t>24-MAY-15:09</t>
  </si>
  <si>
    <t>21-JUN-15:00</t>
  </si>
  <si>
    <t>03-OCT-13:00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</si>
  <si>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</si>
  <si>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</si>
  <si>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</si>
  <si>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</si>
  <si>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</si>
  <si>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</si>
  <si>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</si>
  <si>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</si>
  <si>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</si>
  <si>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</si>
  <si>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WINDOW-NONRES-FIXED</t>
  </si>
  <si>
    <t>Winiarski and Halverson, 2008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</si>
  <si>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</si>
  <si>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</si>
  <si>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</si>
  <si>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</si>
  <si>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</si>
  <si>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Pless, et al. 2007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</si>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</sst>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10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1" fontId="2" fillId="0" borderId="0" xfId="3" applyNumberFormat="1"/>
    <xf numFmtId="4" fontId="6" fillId="2" borderId="0" xfId="0" applyNumberFormat="1" applyFont="1" applyFill="1" applyAlignment="1">
      <alignment vertical="top"/>
    </xf>
    <xf numFmtId="4" fontId="16" fillId="2" borderId="0" xfId="0" applyNumberFormat="1" applyFont="1" applyFill="1" applyAlignment="1">
      <alignment vertical="top" wrapText="1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6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center"/>
    </xf>
    <xf numFmtId="4" fontId="16" fillId="0" borderId="0" xfId="0" applyNumberFormat="1" applyFont="1" applyFill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4" fontId="16" fillId="0" borderId="0" xfId="0" applyNumberFormat="1" applyFont="1" applyAlignment="1">
      <alignment horizontal="center" vertical="top"/>
    </xf>
    <xf numFmtId="4" fontId="4" fillId="0" borderId="0" xfId="0" applyNumberFormat="1" applyFont="1" applyFill="1" applyAlignment="1">
      <alignment vertical="top" wrapText="1"/>
    </xf>
    <xf numFmtId="4" fontId="16" fillId="0" borderId="0" xfId="0" applyNumberFormat="1" applyFont="1" applyFill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17" fillId="3" borderId="0" xfId="0" applyNumberFormat="1" applyFont="1" applyFill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16" fillId="3" borderId="0" xfId="0" applyNumberFormat="1" applyFont="1" applyFill="1" applyAlignment="1">
      <alignment horizontal="left" vertical="top" wrapText="1"/>
    </xf>
    <xf numFmtId="166" fontId="16" fillId="0" borderId="0" xfId="0" applyNumberFormat="1" applyFont="1" applyAlignment="1">
      <alignment horizontal="center" vertical="top" wrapText="1"/>
    </xf>
    <xf numFmtId="0" fontId="21" fillId="0" borderId="0" xfId="0" applyFont="1" applyAlignment="1">
      <alignment vertical="top"/>
    </xf>
    <xf numFmtId="4" fontId="16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167" fontId="16" fillId="0" borderId="0" xfId="0" applyNumberFormat="1" applyFont="1" applyAlignment="1">
      <alignment horizontal="center" vertical="top" wrapText="1"/>
    </xf>
    <xf numFmtId="3" fontId="16" fillId="0" borderId="0" xfId="0" applyNumberFormat="1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/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top" wrapText="1"/>
    </xf>
    <xf numFmtId="164" fontId="22" fillId="0" borderId="0" xfId="4" applyNumberFormat="1" applyFont="1" applyBorder="1" applyAlignment="1">
      <alignment horizontal="center"/>
    </xf>
    <xf numFmtId="164" fontId="22" fillId="0" borderId="0" xfId="4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0" fillId="0" borderId="2" xfId="0" applyBorder="1" applyAlignment="1">
      <alignment vertical="top" wrapText="1"/>
    </xf>
    <xf numFmtId="2" fontId="16" fillId="0" borderId="0" xfId="5" applyNumberFormat="1" applyFont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11" fontId="0" fillId="0" borderId="0" xfId="0" applyNumberForma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706E-2"/>
          <c:w val="0.85460599334073706"/>
          <c:h val="0.7340946166394888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LocationSummary!$C$97:$R$97</c:f>
              <c:numCache>
                <c:formatCode>#,##0.00</c:formatCode>
                <c:ptCount val="16"/>
                <c:pt idx="0">
                  <c:v>1839269.4444444445</c:v>
                </c:pt>
                <c:pt idx="1">
                  <c:v>1332186.111111111</c:v>
                </c:pt>
                <c:pt idx="2">
                  <c:v>1421022.2222222222</c:v>
                </c:pt>
                <c:pt idx="3">
                  <c:v>796444.4444444445</c:v>
                </c:pt>
                <c:pt idx="4">
                  <c:v>406725</c:v>
                </c:pt>
                <c:pt idx="5">
                  <c:v>993313.88888888888</c:v>
                </c:pt>
                <c:pt idx="6">
                  <c:v>132377.77777777778</c:v>
                </c:pt>
                <c:pt idx="7">
                  <c:v>578675</c:v>
                </c:pt>
                <c:pt idx="8">
                  <c:v>441577.77777777775</c:v>
                </c:pt>
                <c:pt idx="9">
                  <c:v>116866.66666666667</c:v>
                </c:pt>
                <c:pt idx="10">
                  <c:v>378063.88888888888</c:v>
                </c:pt>
                <c:pt idx="11">
                  <c:v>243791.66666666666</c:v>
                </c:pt>
                <c:pt idx="12">
                  <c:v>295572.22222222225</c:v>
                </c:pt>
                <c:pt idx="13">
                  <c:v>135663.88888888888</c:v>
                </c:pt>
                <c:pt idx="14">
                  <c:v>108502.77777777778</c:v>
                </c:pt>
                <c:pt idx="15">
                  <c:v>43705.555555555555</c:v>
                </c:pt>
              </c:numCache>
            </c:numRef>
          </c:val>
        </c:ser>
        <c:ser>
          <c:idx val="4"/>
          <c:order val="1"/>
          <c:tx>
            <c:strRef>
              <c:f>LocationSummary!$B$98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LocationSummary!$C$98:$R$98</c:f>
              <c:numCache>
                <c:formatCode>#,##0.00</c:formatCode>
                <c:ptCount val="16"/>
                <c:pt idx="0">
                  <c:v>1150916.6666666667</c:v>
                </c:pt>
                <c:pt idx="1">
                  <c:v>1150916.6666666667</c:v>
                </c:pt>
                <c:pt idx="2">
                  <c:v>1150916.6666666667</c:v>
                </c:pt>
                <c:pt idx="3">
                  <c:v>1150916.6666666667</c:v>
                </c:pt>
                <c:pt idx="4">
                  <c:v>1150916.6666666667</c:v>
                </c:pt>
                <c:pt idx="5">
                  <c:v>1150916.6666666667</c:v>
                </c:pt>
                <c:pt idx="6">
                  <c:v>1150916.6666666667</c:v>
                </c:pt>
                <c:pt idx="7">
                  <c:v>1150916.6666666667</c:v>
                </c:pt>
                <c:pt idx="8">
                  <c:v>1150916.6666666667</c:v>
                </c:pt>
                <c:pt idx="9">
                  <c:v>1150916.6666666667</c:v>
                </c:pt>
                <c:pt idx="10">
                  <c:v>1150916.6666666667</c:v>
                </c:pt>
                <c:pt idx="11">
                  <c:v>1150916.6666666667</c:v>
                </c:pt>
                <c:pt idx="12">
                  <c:v>1150916.6666666667</c:v>
                </c:pt>
                <c:pt idx="13">
                  <c:v>1150916.6666666667</c:v>
                </c:pt>
                <c:pt idx="14">
                  <c:v>1150916.6666666667</c:v>
                </c:pt>
                <c:pt idx="15">
                  <c:v>1150916.6666666667</c:v>
                </c:pt>
              </c:numCache>
            </c:numRef>
          </c:val>
        </c:ser>
        <c:ser>
          <c:idx val="6"/>
          <c:order val="2"/>
          <c:tx>
            <c:strRef>
              <c:f>LocationSummary!$B$99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48986.111111111109</c:v>
                </c:pt>
                <c:pt idx="1">
                  <c:v>48966.666666666664</c:v>
                </c:pt>
                <c:pt idx="2">
                  <c:v>48958.333333333336</c:v>
                </c:pt>
                <c:pt idx="3">
                  <c:v>48950</c:v>
                </c:pt>
                <c:pt idx="4">
                  <c:v>48913.888888888891</c:v>
                </c:pt>
                <c:pt idx="5">
                  <c:v>48902.777777777781</c:v>
                </c:pt>
                <c:pt idx="6">
                  <c:v>48927.777777777781</c:v>
                </c:pt>
                <c:pt idx="7">
                  <c:v>48897.222222222219</c:v>
                </c:pt>
                <c:pt idx="8">
                  <c:v>48916.666666666664</c:v>
                </c:pt>
                <c:pt idx="9">
                  <c:v>48819.444444444445</c:v>
                </c:pt>
                <c:pt idx="10">
                  <c:v>48905.555555555555</c:v>
                </c:pt>
                <c:pt idx="11">
                  <c:v>48877.777777777781</c:v>
                </c:pt>
                <c:pt idx="12">
                  <c:v>48875</c:v>
                </c:pt>
                <c:pt idx="13">
                  <c:v>48863.888888888891</c:v>
                </c:pt>
                <c:pt idx="14">
                  <c:v>48833.333333333336</c:v>
                </c:pt>
                <c:pt idx="15">
                  <c:v>48536.111111111109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LocationSummary!$B$100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LocationSummary!$C$100:$R$100</c:f>
              <c:numCache>
                <c:formatCode>#,##0.00</c:formatCode>
                <c:ptCount val="16"/>
                <c:pt idx="0">
                  <c:v>632727.77777777775</c:v>
                </c:pt>
                <c:pt idx="1">
                  <c:v>632727.77777777775</c:v>
                </c:pt>
                <c:pt idx="2">
                  <c:v>632727.77777777775</c:v>
                </c:pt>
                <c:pt idx="3">
                  <c:v>632727.77777777775</c:v>
                </c:pt>
                <c:pt idx="4">
                  <c:v>632727.77777777775</c:v>
                </c:pt>
                <c:pt idx="5">
                  <c:v>632727.77777777775</c:v>
                </c:pt>
                <c:pt idx="6">
                  <c:v>632727.77777777775</c:v>
                </c:pt>
                <c:pt idx="7">
                  <c:v>632727.77777777775</c:v>
                </c:pt>
                <c:pt idx="8">
                  <c:v>632727.77777777775</c:v>
                </c:pt>
                <c:pt idx="9">
                  <c:v>632727.77777777775</c:v>
                </c:pt>
                <c:pt idx="10">
                  <c:v>632727.77777777775</c:v>
                </c:pt>
                <c:pt idx="11">
                  <c:v>632727.77777777775</c:v>
                </c:pt>
                <c:pt idx="12">
                  <c:v>632727.77777777775</c:v>
                </c:pt>
                <c:pt idx="13">
                  <c:v>632727.77777777775</c:v>
                </c:pt>
                <c:pt idx="14">
                  <c:v>632727.77777777775</c:v>
                </c:pt>
                <c:pt idx="15">
                  <c:v>632727.77777777775</c:v>
                </c:pt>
              </c:numCache>
            </c:numRef>
          </c:val>
        </c:ser>
        <c:ser>
          <c:idx val="3"/>
          <c:order val="4"/>
          <c:tx>
            <c:strRef>
              <c:f>LocationSummary!$B$102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LocationSummary!$C$102:$R$102</c:f>
              <c:numCache>
                <c:formatCode>#,##0.00</c:formatCode>
                <c:ptCount val="16"/>
                <c:pt idx="0">
                  <c:v>582552.77777777775</c:v>
                </c:pt>
                <c:pt idx="1">
                  <c:v>552819.4444444445</c:v>
                </c:pt>
                <c:pt idx="2">
                  <c:v>643438.88888888888</c:v>
                </c:pt>
                <c:pt idx="3">
                  <c:v>537336.11111111112</c:v>
                </c:pt>
                <c:pt idx="4">
                  <c:v>451197.22222222225</c:v>
                </c:pt>
                <c:pt idx="5">
                  <c:v>613658.33333333337</c:v>
                </c:pt>
                <c:pt idx="6">
                  <c:v>468519.44444444444</c:v>
                </c:pt>
                <c:pt idx="7">
                  <c:v>511808.33333333331</c:v>
                </c:pt>
                <c:pt idx="8">
                  <c:v>531066.66666666663</c:v>
                </c:pt>
                <c:pt idx="9">
                  <c:v>453725</c:v>
                </c:pt>
                <c:pt idx="10">
                  <c:v>439875</c:v>
                </c:pt>
                <c:pt idx="11">
                  <c:v>432344.44444444444</c:v>
                </c:pt>
                <c:pt idx="12">
                  <c:v>440119.44444444444</c:v>
                </c:pt>
                <c:pt idx="13">
                  <c:v>436030.55555555556</c:v>
                </c:pt>
                <c:pt idx="14">
                  <c:v>437641.66666666669</c:v>
                </c:pt>
                <c:pt idx="15">
                  <c:v>497150</c:v>
                </c:pt>
              </c:numCache>
            </c:numRef>
          </c:val>
        </c:ser>
        <c:ser>
          <c:idx val="0"/>
          <c:order val="5"/>
          <c:tx>
            <c:strRef>
              <c:f>LocationSummary!$B$103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1033.3333333333333</c:v>
                </c:pt>
                <c:pt idx="1">
                  <c:v>1702.7777777777778</c:v>
                </c:pt>
                <c:pt idx="2">
                  <c:v>1372.2222222222222</c:v>
                </c:pt>
                <c:pt idx="3">
                  <c:v>2438.8888888888887</c:v>
                </c:pt>
                <c:pt idx="4">
                  <c:v>1358.3333333333333</c:v>
                </c:pt>
                <c:pt idx="5">
                  <c:v>1872.2222222222222</c:v>
                </c:pt>
                <c:pt idx="6">
                  <c:v>1697.2222222222222</c:v>
                </c:pt>
                <c:pt idx="7">
                  <c:v>3450</c:v>
                </c:pt>
                <c:pt idx="8">
                  <c:v>2388.8888888888887</c:v>
                </c:pt>
                <c:pt idx="9">
                  <c:v>3372.2222222222222</c:v>
                </c:pt>
                <c:pt idx="10">
                  <c:v>3591.6666666666665</c:v>
                </c:pt>
                <c:pt idx="11">
                  <c:v>2911.1111111111113</c:v>
                </c:pt>
                <c:pt idx="12">
                  <c:v>5116.666666666667</c:v>
                </c:pt>
                <c:pt idx="13">
                  <c:v>4188.8888888888887</c:v>
                </c:pt>
                <c:pt idx="14">
                  <c:v>6530.5555555555557</c:v>
                </c:pt>
                <c:pt idx="15">
                  <c:v>14822.222222222223</c:v>
                </c:pt>
              </c:numCache>
            </c:numRef>
          </c:val>
        </c:ser>
        <c:ser>
          <c:idx val="1"/>
          <c:order val="6"/>
          <c:tx>
            <c:strRef>
              <c:f>LocationSummary!$B$108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43730.555555555555</c:v>
                </c:pt>
                <c:pt idx="1">
                  <c:v>41761.111111111109</c:v>
                </c:pt>
                <c:pt idx="2">
                  <c:v>41911.111111111109</c:v>
                </c:pt>
                <c:pt idx="3">
                  <c:v>39897.222222222219</c:v>
                </c:pt>
                <c:pt idx="4">
                  <c:v>39941.666666666664</c:v>
                </c:pt>
                <c:pt idx="5">
                  <c:v>40580.555555555555</c:v>
                </c:pt>
                <c:pt idx="6">
                  <c:v>38205.555555555555</c:v>
                </c:pt>
                <c:pt idx="7">
                  <c:v>38622.222222222219</c:v>
                </c:pt>
                <c:pt idx="8">
                  <c:v>38669.444444444445</c:v>
                </c:pt>
                <c:pt idx="9">
                  <c:v>37363.888888888891</c:v>
                </c:pt>
                <c:pt idx="10">
                  <c:v>37758.333333333336</c:v>
                </c:pt>
                <c:pt idx="11">
                  <c:v>37547.222222222219</c:v>
                </c:pt>
                <c:pt idx="12">
                  <c:v>37344.444444444445</c:v>
                </c:pt>
                <c:pt idx="13">
                  <c:v>36677.777777777774</c:v>
                </c:pt>
                <c:pt idx="14">
                  <c:v>35997.222222222219</c:v>
                </c:pt>
                <c:pt idx="15">
                  <c:v>34938.888888888891</c:v>
                </c:pt>
              </c:numCache>
            </c:numRef>
          </c:val>
        </c:ser>
        <c:overlap val="100"/>
        <c:axId val="100219136"/>
        <c:axId val="100225024"/>
      </c:barChart>
      <c:catAx>
        <c:axId val="1002191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25024"/>
        <c:crosses val="autoZero"/>
        <c:auto val="1"/>
        <c:lblAlgn val="ctr"/>
        <c:lblOffset val="50"/>
        <c:tickLblSkip val="1"/>
        <c:tickMarkSkip val="1"/>
      </c:catAx>
      <c:valAx>
        <c:axId val="100225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21370309951060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91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908620051794588"/>
          <c:y val="6.4165307232191424E-2"/>
          <c:w val="0.46947835738068888"/>
          <c:h val="0.1827079934747151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4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Schedules!$E$61:$AB$61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4"/>
          <c:tx>
            <c:v>Auditorium school year 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Schedules!$E$53:$AB$53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5"/>
          <c:tx>
            <c:v>Auditorium summer weekday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513088"/>
        <c:axId val="101580800"/>
      </c:barChart>
      <c:catAx>
        <c:axId val="10151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80800"/>
        <c:crosses val="autoZero"/>
        <c:auto val="1"/>
        <c:lblAlgn val="ctr"/>
        <c:lblOffset val="100"/>
        <c:tickLblSkip val="1"/>
        <c:tickMarkSkip val="1"/>
      </c:catAx>
      <c:valAx>
        <c:axId val="101580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130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021087680355153E-2"/>
          <c:y val="9.9510603588907065E-2"/>
          <c:w val="0.33296337402886089"/>
          <c:h val="0.265905383360523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27"/>
          <c:h val="0.776508972267540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Schedules!$E$117:$AB$117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Schedules!$E$118:$AB$118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Schedules!$E$121:$AB$121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1675776"/>
        <c:axId val="101677696"/>
      </c:barChart>
      <c:catAx>
        <c:axId val="10167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62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77696"/>
        <c:crosses val="autoZero"/>
        <c:auto val="1"/>
        <c:lblAlgn val="ctr"/>
        <c:lblOffset val="100"/>
        <c:tickLblSkip val="1"/>
        <c:tickMarkSkip val="1"/>
      </c:catAx>
      <c:valAx>
        <c:axId val="10167769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757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42730299667039"/>
          <c:y val="0.12561174551386622"/>
          <c:w val="0.2186459489456174"/>
          <c:h val="0.133768352365418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27"/>
          <c:h val="0.776508972267540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Schedules!$E$126:$AB$126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Schedules!$E$125:$AB$125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Schedules!$E$130:$AB$130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axId val="101803136"/>
        <c:axId val="101805056"/>
      </c:barChart>
      <c:catAx>
        <c:axId val="10180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62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05056"/>
        <c:crosses val="autoZero"/>
        <c:auto val="1"/>
        <c:lblAlgn val="ctr"/>
        <c:lblOffset val="100"/>
        <c:tickLblSkip val="1"/>
        <c:tickMarkSkip val="1"/>
      </c:catAx>
      <c:valAx>
        <c:axId val="10180505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031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5.3833605220228745E-2"/>
          <c:w val="0.21864594894561673"/>
          <c:h val="0.133768352365416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LocationSummary!$B$112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191610</c:v>
                </c:pt>
                <c:pt idx="1">
                  <c:v>2255960</c:v>
                </c:pt>
                <c:pt idx="2">
                  <c:v>1539400</c:v>
                </c:pt>
                <c:pt idx="3">
                  <c:v>4624690</c:v>
                </c:pt>
                <c:pt idx="4">
                  <c:v>1272930</c:v>
                </c:pt>
                <c:pt idx="5">
                  <c:v>2547830</c:v>
                </c:pt>
                <c:pt idx="6">
                  <c:v>3470210</c:v>
                </c:pt>
                <c:pt idx="7">
                  <c:v>7996220</c:v>
                </c:pt>
                <c:pt idx="8">
                  <c:v>5041880</c:v>
                </c:pt>
                <c:pt idx="9">
                  <c:v>7757660</c:v>
                </c:pt>
                <c:pt idx="10">
                  <c:v>9931990</c:v>
                </c:pt>
                <c:pt idx="11">
                  <c:v>7130710</c:v>
                </c:pt>
                <c:pt idx="12">
                  <c:v>13490430</c:v>
                </c:pt>
                <c:pt idx="13">
                  <c:v>10607560</c:v>
                </c:pt>
                <c:pt idx="14">
                  <c:v>16442680</c:v>
                </c:pt>
                <c:pt idx="15">
                  <c:v>28846620</c:v>
                </c:pt>
              </c:numCache>
            </c:numRef>
          </c:val>
        </c:ser>
        <c:ser>
          <c:idx val="4"/>
          <c:order val="1"/>
          <c:tx>
            <c:strRef>
              <c:f>LocationSummary!$B$116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LocationSummary!$C$116:$R$116</c:f>
              <c:numCache>
                <c:formatCode>#,##0.00</c:formatCode>
                <c:ptCount val="16"/>
                <c:pt idx="0">
                  <c:v>353390</c:v>
                </c:pt>
                <c:pt idx="1">
                  <c:v>353390</c:v>
                </c:pt>
                <c:pt idx="2">
                  <c:v>353390</c:v>
                </c:pt>
                <c:pt idx="3">
                  <c:v>353390</c:v>
                </c:pt>
                <c:pt idx="4">
                  <c:v>353390</c:v>
                </c:pt>
                <c:pt idx="5">
                  <c:v>353390</c:v>
                </c:pt>
                <c:pt idx="6">
                  <c:v>353390</c:v>
                </c:pt>
                <c:pt idx="7">
                  <c:v>353390</c:v>
                </c:pt>
                <c:pt idx="8">
                  <c:v>353390</c:v>
                </c:pt>
                <c:pt idx="9">
                  <c:v>353390</c:v>
                </c:pt>
                <c:pt idx="10">
                  <c:v>353390</c:v>
                </c:pt>
                <c:pt idx="11">
                  <c:v>353390</c:v>
                </c:pt>
                <c:pt idx="12">
                  <c:v>353390</c:v>
                </c:pt>
                <c:pt idx="13">
                  <c:v>353390</c:v>
                </c:pt>
                <c:pt idx="14">
                  <c:v>353390</c:v>
                </c:pt>
                <c:pt idx="15">
                  <c:v>353390</c:v>
                </c:pt>
              </c:numCache>
            </c:numRef>
          </c:val>
        </c:ser>
        <c:ser>
          <c:idx val="6"/>
          <c:order val="2"/>
          <c:tx>
            <c:strRef>
              <c:f>LocationSummary!$B$123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#,##0.00</c:formatCode>
                <c:ptCount val="16"/>
                <c:pt idx="0">
                  <c:v>183770</c:v>
                </c:pt>
                <c:pt idx="1">
                  <c:v>250250</c:v>
                </c:pt>
                <c:pt idx="2">
                  <c:v>219870</c:v>
                </c:pt>
                <c:pt idx="3">
                  <c:v>309330</c:v>
                </c:pt>
                <c:pt idx="4">
                  <c:v>289290</c:v>
                </c:pt>
                <c:pt idx="5">
                  <c:v>263260</c:v>
                </c:pt>
                <c:pt idx="6">
                  <c:v>339330</c:v>
                </c:pt>
                <c:pt idx="7">
                  <c:v>356370</c:v>
                </c:pt>
                <c:pt idx="8">
                  <c:v>347300</c:v>
                </c:pt>
                <c:pt idx="9">
                  <c:v>372940</c:v>
                </c:pt>
                <c:pt idx="10">
                  <c:v>396380</c:v>
                </c:pt>
                <c:pt idx="11">
                  <c:v>392600</c:v>
                </c:pt>
                <c:pt idx="12">
                  <c:v>432010</c:v>
                </c:pt>
                <c:pt idx="13">
                  <c:v>435270</c:v>
                </c:pt>
                <c:pt idx="14">
                  <c:v>485250</c:v>
                </c:pt>
                <c:pt idx="15">
                  <c:v>548270</c:v>
                </c:pt>
              </c:numCache>
            </c:numRef>
          </c:val>
        </c:ser>
        <c:overlap val="100"/>
        <c:axId val="100247424"/>
        <c:axId val="100248960"/>
      </c:barChart>
      <c:catAx>
        <c:axId val="1002474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48960"/>
        <c:crosses val="autoZero"/>
        <c:auto val="1"/>
        <c:lblAlgn val="ctr"/>
        <c:lblOffset val="50"/>
        <c:tickLblSkip val="1"/>
        <c:tickMarkSkip val="1"/>
      </c:catAx>
      <c:valAx>
        <c:axId val="100248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474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40510543840273"/>
          <c:y val="5.328983143012507E-2"/>
          <c:w val="0.24306326304106696"/>
          <c:h val="0.17781402936378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706"/>
          <c:h val="0.69820554649265909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LocationSummary!$B$163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LocationSummary!$C$163:$R$163</c:f>
              <c:numCache>
                <c:formatCode>0.00</c:formatCode>
                <c:ptCount val="16"/>
                <c:pt idx="0">
                  <c:v>337.96294405879951</c:v>
                </c:pt>
                <c:pt idx="1">
                  <c:v>244.78715802368313</c:v>
                </c:pt>
                <c:pt idx="2">
                  <c:v>261.11065741118824</c:v>
                </c:pt>
                <c:pt idx="3">
                  <c:v>146.34544712127399</c:v>
                </c:pt>
                <c:pt idx="4">
                  <c:v>74.735095957533687</c:v>
                </c:pt>
                <c:pt idx="5">
                  <c:v>182.51990608411597</c:v>
                </c:pt>
                <c:pt idx="6">
                  <c:v>24.324213964883626</c:v>
                </c:pt>
                <c:pt idx="7">
                  <c:v>106.33064516129032</c:v>
                </c:pt>
                <c:pt idx="8">
                  <c:v>81.139240506329116</c:v>
                </c:pt>
                <c:pt idx="9">
                  <c:v>21.474071049407922</c:v>
                </c:pt>
                <c:pt idx="10">
                  <c:v>69.468660677827685</c:v>
                </c:pt>
                <c:pt idx="11">
                  <c:v>44.796345447121276</c:v>
                </c:pt>
                <c:pt idx="12">
                  <c:v>54.310943242139651</c:v>
                </c:pt>
                <c:pt idx="13">
                  <c:v>24.928031849734584</c:v>
                </c:pt>
                <c:pt idx="14">
                  <c:v>19.937219273172722</c:v>
                </c:pt>
                <c:pt idx="15">
                  <c:v>8.0308289097590855</c:v>
                </c:pt>
              </c:numCache>
            </c:numRef>
          </c:val>
        </c:ser>
        <c:ser>
          <c:idx val="7"/>
          <c:order val="1"/>
          <c:tx>
            <c:strRef>
              <c:f>LocationSummary!$B$164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LocationSummary!$C$164:$R$164</c:f>
              <c:numCache>
                <c:formatCode>0.00</c:formatCode>
                <c:ptCount val="16"/>
                <c:pt idx="0">
                  <c:v>211.47917517354023</c:v>
                </c:pt>
                <c:pt idx="1">
                  <c:v>211.47917517354023</c:v>
                </c:pt>
                <c:pt idx="2">
                  <c:v>211.47917517354023</c:v>
                </c:pt>
                <c:pt idx="3">
                  <c:v>211.47917517354023</c:v>
                </c:pt>
                <c:pt idx="4">
                  <c:v>211.47917517354023</c:v>
                </c:pt>
                <c:pt idx="5">
                  <c:v>211.47917517354023</c:v>
                </c:pt>
                <c:pt idx="6">
                  <c:v>211.47917517354023</c:v>
                </c:pt>
                <c:pt idx="7">
                  <c:v>211.47917517354023</c:v>
                </c:pt>
                <c:pt idx="8">
                  <c:v>211.47917517354023</c:v>
                </c:pt>
                <c:pt idx="9">
                  <c:v>211.47917517354023</c:v>
                </c:pt>
                <c:pt idx="10">
                  <c:v>211.47917517354023</c:v>
                </c:pt>
                <c:pt idx="11">
                  <c:v>211.47917517354023</c:v>
                </c:pt>
                <c:pt idx="12">
                  <c:v>211.47917517354023</c:v>
                </c:pt>
                <c:pt idx="13">
                  <c:v>211.47917517354023</c:v>
                </c:pt>
                <c:pt idx="14">
                  <c:v>211.47917517354023</c:v>
                </c:pt>
                <c:pt idx="15">
                  <c:v>211.47917517354023</c:v>
                </c:pt>
              </c:numCache>
            </c:numRef>
          </c:val>
        </c:ser>
        <c:ser>
          <c:idx val="5"/>
          <c:order val="2"/>
          <c:tx>
            <c:strRef>
              <c:f>LocationSummary!$B$165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9.0011229073091066</c:v>
                </c:pt>
                <c:pt idx="1">
                  <c:v>8.9975500204164973</c:v>
                </c:pt>
                <c:pt idx="2">
                  <c:v>8.9960187831768064</c:v>
                </c:pt>
                <c:pt idx="3">
                  <c:v>8.9944875459371172</c:v>
                </c:pt>
                <c:pt idx="4">
                  <c:v>8.9878521845651278</c:v>
                </c:pt>
                <c:pt idx="5">
                  <c:v>8.9858105349122095</c:v>
                </c:pt>
                <c:pt idx="6">
                  <c:v>8.9904042466312788</c:v>
                </c:pt>
                <c:pt idx="7">
                  <c:v>8.9847897100857494</c:v>
                </c:pt>
                <c:pt idx="8">
                  <c:v>8.9883625969783587</c:v>
                </c:pt>
                <c:pt idx="9">
                  <c:v>8.9704981625153124</c:v>
                </c:pt>
                <c:pt idx="10">
                  <c:v>8.9863209473254386</c:v>
                </c:pt>
                <c:pt idx="11">
                  <c:v>8.9812168231931402</c:v>
                </c:pt>
                <c:pt idx="12">
                  <c:v>8.9807064107799111</c:v>
                </c:pt>
                <c:pt idx="13">
                  <c:v>8.978664761126991</c:v>
                </c:pt>
                <c:pt idx="14">
                  <c:v>8.9730502245814616</c:v>
                </c:pt>
                <c:pt idx="15">
                  <c:v>8.9184360963658644</c:v>
                </c:pt>
              </c:numCache>
            </c:numRef>
          </c:val>
        </c:ser>
        <c:ser>
          <c:idx val="10"/>
          <c:order val="3"/>
          <c:tx>
            <c:strRef>
              <c:f>LocationSummary!$B$166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LocationSummary!$C$166:$R$166</c:f>
              <c:numCache>
                <c:formatCode>0.00</c:formatCode>
                <c:ptCount val="16"/>
                <c:pt idx="0">
                  <c:v>116.26276031033075</c:v>
                </c:pt>
                <c:pt idx="1">
                  <c:v>116.26276031033075</c:v>
                </c:pt>
                <c:pt idx="2">
                  <c:v>116.26276031033075</c:v>
                </c:pt>
                <c:pt idx="3">
                  <c:v>116.26276031033075</c:v>
                </c:pt>
                <c:pt idx="4">
                  <c:v>116.26276031033075</c:v>
                </c:pt>
                <c:pt idx="5">
                  <c:v>116.26276031033075</c:v>
                </c:pt>
                <c:pt idx="6">
                  <c:v>116.26276031033075</c:v>
                </c:pt>
                <c:pt idx="7">
                  <c:v>116.26276031033075</c:v>
                </c:pt>
                <c:pt idx="8">
                  <c:v>116.26276031033075</c:v>
                </c:pt>
                <c:pt idx="9">
                  <c:v>116.26276031033075</c:v>
                </c:pt>
                <c:pt idx="10">
                  <c:v>116.26276031033075</c:v>
                </c:pt>
                <c:pt idx="11">
                  <c:v>116.26276031033075</c:v>
                </c:pt>
                <c:pt idx="12">
                  <c:v>116.26276031033075</c:v>
                </c:pt>
                <c:pt idx="13">
                  <c:v>116.26276031033075</c:v>
                </c:pt>
                <c:pt idx="14">
                  <c:v>116.26276031033075</c:v>
                </c:pt>
                <c:pt idx="15">
                  <c:v>116.26276031033075</c:v>
                </c:pt>
              </c:numCache>
            </c:numRef>
          </c:val>
        </c:ser>
        <c:ser>
          <c:idx val="4"/>
          <c:order val="4"/>
          <c:tx>
            <c:strRef>
              <c:f>LocationSummary!$B$168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LocationSummary!$C$168:$R$168</c:f>
              <c:numCache>
                <c:formatCode>0.00</c:formatCode>
                <c:ptCount val="16"/>
                <c:pt idx="0">
                  <c:v>107.04318089015925</c:v>
                </c:pt>
                <c:pt idx="1">
                  <c:v>101.57972641894651</c:v>
                </c:pt>
                <c:pt idx="2">
                  <c:v>118.2309105757452</c:v>
                </c:pt>
                <c:pt idx="3">
                  <c:v>98.734687627603108</c:v>
                </c:pt>
                <c:pt idx="4">
                  <c:v>82.906798693344228</c:v>
                </c:pt>
                <c:pt idx="5">
                  <c:v>112.75877909350756</c:v>
                </c:pt>
                <c:pt idx="6">
                  <c:v>86.089730502245814</c:v>
                </c:pt>
                <c:pt idx="7">
                  <c:v>94.043997550020421</c:v>
                </c:pt>
                <c:pt idx="8">
                  <c:v>97.582686810943244</c:v>
                </c:pt>
                <c:pt idx="9">
                  <c:v>83.371273989383425</c:v>
                </c:pt>
                <c:pt idx="10">
                  <c:v>80.826357697019191</c:v>
                </c:pt>
                <c:pt idx="11">
                  <c:v>79.442629644752955</c:v>
                </c:pt>
                <c:pt idx="12">
                  <c:v>80.871273989383425</c:v>
                </c:pt>
                <c:pt idx="13">
                  <c:v>80.119946917109019</c:v>
                </c:pt>
                <c:pt idx="14">
                  <c:v>80.415986116782364</c:v>
                </c:pt>
                <c:pt idx="15">
                  <c:v>91.350551245406294</c:v>
                </c:pt>
              </c:numCache>
            </c:numRef>
          </c:val>
        </c:ser>
        <c:ser>
          <c:idx val="6"/>
          <c:order val="5"/>
          <c:tx>
            <c:strRef>
              <c:f>LocationSummary!$B$169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0.189873417721519</c:v>
                </c:pt>
                <c:pt idx="1">
                  <c:v>0.31288280930992241</c:v>
                </c:pt>
                <c:pt idx="2">
                  <c:v>0.25214373213556551</c:v>
                </c:pt>
                <c:pt idx="3">
                  <c:v>0.44814209881584322</c:v>
                </c:pt>
                <c:pt idx="4">
                  <c:v>0.2495916700694161</c:v>
                </c:pt>
                <c:pt idx="5">
                  <c:v>0.34401796651694572</c:v>
                </c:pt>
                <c:pt idx="6">
                  <c:v>0.31186198448346264</c:v>
                </c:pt>
                <c:pt idx="7">
                  <c:v>0.63393221723152304</c:v>
                </c:pt>
                <c:pt idx="8">
                  <c:v>0.43895467537770516</c:v>
                </c:pt>
                <c:pt idx="9">
                  <c:v>0.61964066966108611</c:v>
                </c:pt>
                <c:pt idx="10">
                  <c:v>0.65996325030624747</c:v>
                </c:pt>
                <c:pt idx="11">
                  <c:v>0.53491220906492443</c:v>
                </c:pt>
                <c:pt idx="12">
                  <c:v>0.94017966516945695</c:v>
                </c:pt>
                <c:pt idx="13">
                  <c:v>0.76970191915067376</c:v>
                </c:pt>
                <c:pt idx="14">
                  <c:v>1.1999795835034708</c:v>
                </c:pt>
                <c:pt idx="15">
                  <c:v>2.7235606369946916</c:v>
                </c:pt>
              </c:numCache>
            </c:numRef>
          </c:val>
        </c:ser>
        <c:ser>
          <c:idx val="3"/>
          <c:order val="6"/>
          <c:tx>
            <c:strRef>
              <c:f>LocationSummary!$B$174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8.0354226214781548</c:v>
                </c:pt>
                <c:pt idx="1">
                  <c:v>7.6735402204981629</c:v>
                </c:pt>
                <c:pt idx="2">
                  <c:v>7.7011024908125769</c:v>
                </c:pt>
                <c:pt idx="3">
                  <c:v>7.3310534912209064</c:v>
                </c:pt>
                <c:pt idx="4">
                  <c:v>7.339220089832585</c:v>
                </c:pt>
                <c:pt idx="5">
                  <c:v>7.4566149448754597</c:v>
                </c:pt>
                <c:pt idx="6">
                  <c:v>7.0202123315639033</c:v>
                </c:pt>
                <c:pt idx="7">
                  <c:v>7.096774193548387</c:v>
                </c:pt>
                <c:pt idx="8">
                  <c:v>7.1054512045732956</c:v>
                </c:pt>
                <c:pt idx="9">
                  <c:v>6.8655573703552468</c:v>
                </c:pt>
                <c:pt idx="10">
                  <c:v>6.9380359330338912</c:v>
                </c:pt>
                <c:pt idx="11">
                  <c:v>6.8992445896284194</c:v>
                </c:pt>
                <c:pt idx="12">
                  <c:v>6.8619844834626376</c:v>
                </c:pt>
                <c:pt idx="13">
                  <c:v>6.7394855042874644</c:v>
                </c:pt>
                <c:pt idx="14">
                  <c:v>6.6144344630461411</c:v>
                </c:pt>
                <c:pt idx="15">
                  <c:v>6.4199673336055536</c:v>
                </c:pt>
              </c:numCache>
            </c:numRef>
          </c:val>
        </c:ser>
        <c:ser>
          <c:idx val="0"/>
          <c:order val="7"/>
          <c:tx>
            <c:strRef>
              <c:f>LocationSummary!$B$178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9.7800122498979167</c:v>
                </c:pt>
                <c:pt idx="1">
                  <c:v>115.1469987750102</c:v>
                </c:pt>
                <c:pt idx="2">
                  <c:v>78.572886892609233</c:v>
                </c:pt>
                <c:pt idx="3">
                  <c:v>236.04991833401388</c:v>
                </c:pt>
                <c:pt idx="4">
                  <c:v>64.97192731727236</c:v>
                </c:pt>
                <c:pt idx="5">
                  <c:v>130.044405879951</c:v>
                </c:pt>
                <c:pt idx="6">
                  <c:v>177.12382605144958</c:v>
                </c:pt>
                <c:pt idx="7">
                  <c:v>408.13699469171092</c:v>
                </c:pt>
                <c:pt idx="8">
                  <c:v>257.34381380155168</c:v>
                </c:pt>
                <c:pt idx="9">
                  <c:v>395.96059616169867</c:v>
                </c:pt>
                <c:pt idx="10">
                  <c:v>506.94109840751327</c:v>
                </c:pt>
                <c:pt idx="11">
                  <c:v>363.96028991425072</c:v>
                </c:pt>
                <c:pt idx="12">
                  <c:v>688.56829318089012</c:v>
                </c:pt>
                <c:pt idx="13">
                  <c:v>541.42302980808495</c:v>
                </c:pt>
                <c:pt idx="14">
                  <c:v>839.25479787668439</c:v>
                </c:pt>
                <c:pt idx="15">
                  <c:v>1472.3672927725602</c:v>
                </c:pt>
              </c:numCache>
            </c:numRef>
          </c:val>
        </c:ser>
        <c:ser>
          <c:idx val="1"/>
          <c:order val="8"/>
          <c:tx>
            <c:strRef>
              <c:f>LocationSummary!$B$182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LocationSummary!$C$182:$R$182</c:f>
              <c:numCache>
                <c:formatCode>0.00</c:formatCode>
                <c:ptCount val="16"/>
                <c:pt idx="0">
                  <c:v>18.037464271131075</c:v>
                </c:pt>
                <c:pt idx="1">
                  <c:v>18.037464271131075</c:v>
                </c:pt>
                <c:pt idx="2">
                  <c:v>18.037464271131075</c:v>
                </c:pt>
                <c:pt idx="3">
                  <c:v>18.037464271131075</c:v>
                </c:pt>
                <c:pt idx="4">
                  <c:v>18.037464271131075</c:v>
                </c:pt>
                <c:pt idx="5">
                  <c:v>18.037464271131075</c:v>
                </c:pt>
                <c:pt idx="6">
                  <c:v>18.037464271131075</c:v>
                </c:pt>
                <c:pt idx="7">
                  <c:v>18.037464271131075</c:v>
                </c:pt>
                <c:pt idx="8">
                  <c:v>18.037464271131075</c:v>
                </c:pt>
                <c:pt idx="9">
                  <c:v>18.037464271131075</c:v>
                </c:pt>
                <c:pt idx="10">
                  <c:v>18.037464271131075</c:v>
                </c:pt>
                <c:pt idx="11">
                  <c:v>18.037464271131075</c:v>
                </c:pt>
                <c:pt idx="12">
                  <c:v>18.037464271131075</c:v>
                </c:pt>
                <c:pt idx="13">
                  <c:v>18.037464271131075</c:v>
                </c:pt>
                <c:pt idx="14">
                  <c:v>18.037464271131075</c:v>
                </c:pt>
                <c:pt idx="15">
                  <c:v>18.037464271131075</c:v>
                </c:pt>
              </c:numCache>
            </c:numRef>
          </c:val>
        </c:ser>
        <c:overlap val="100"/>
        <c:axId val="100370688"/>
        <c:axId val="100384768"/>
      </c:barChart>
      <c:catAx>
        <c:axId val="1003706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84768"/>
        <c:crosses val="autoZero"/>
        <c:auto val="1"/>
        <c:lblAlgn val="ctr"/>
        <c:lblOffset val="50"/>
        <c:tickLblSkip val="1"/>
        <c:tickMarkSkip val="1"/>
      </c:catAx>
      <c:valAx>
        <c:axId val="100384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2773246329527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06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93636699963009"/>
          <c:y val="0.10059815116911366"/>
          <c:w val="0.53866074731779567"/>
          <c:h val="0.303425774877652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LocationSummary!$B$260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LocationSummary!$C$260:$R$260</c:f>
              <c:numCache>
                <c:formatCode>#,##0.00</c:formatCode>
                <c:ptCount val="16"/>
                <c:pt idx="0">
                  <c:v>2677.93</c:v>
                </c:pt>
                <c:pt idx="1">
                  <c:v>2677.93</c:v>
                </c:pt>
                <c:pt idx="2">
                  <c:v>2677.93</c:v>
                </c:pt>
                <c:pt idx="3">
                  <c:v>2677.93</c:v>
                </c:pt>
                <c:pt idx="4">
                  <c:v>2677.93</c:v>
                </c:pt>
                <c:pt idx="5">
                  <c:v>2677.93</c:v>
                </c:pt>
                <c:pt idx="6">
                  <c:v>2677.93</c:v>
                </c:pt>
                <c:pt idx="7">
                  <c:v>2677.93</c:v>
                </c:pt>
                <c:pt idx="8">
                  <c:v>2677.93</c:v>
                </c:pt>
                <c:pt idx="9">
                  <c:v>2677.93</c:v>
                </c:pt>
                <c:pt idx="10">
                  <c:v>2677.93</c:v>
                </c:pt>
                <c:pt idx="11">
                  <c:v>2677.93</c:v>
                </c:pt>
                <c:pt idx="12">
                  <c:v>2677.93</c:v>
                </c:pt>
                <c:pt idx="13">
                  <c:v>2677.93</c:v>
                </c:pt>
                <c:pt idx="14">
                  <c:v>2677.93</c:v>
                </c:pt>
                <c:pt idx="15">
                  <c:v>2677.93</c:v>
                </c:pt>
              </c:numCache>
            </c:numRef>
          </c:val>
        </c:ser>
        <c:ser>
          <c:idx val="0"/>
          <c:order val="1"/>
          <c:tx>
            <c:strRef>
              <c:f>LocationSummary!$B$268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LocationSummary!$C$268:$R$268</c:f>
              <c:numCache>
                <c:formatCode>#,##0.00</c:formatCode>
                <c:ptCount val="16"/>
                <c:pt idx="0">
                  <c:v>2277.54</c:v>
                </c:pt>
                <c:pt idx="1">
                  <c:v>6119.72</c:v>
                </c:pt>
                <c:pt idx="2">
                  <c:v>117046</c:v>
                </c:pt>
                <c:pt idx="3">
                  <c:v>20033.900000000001</c:v>
                </c:pt>
                <c:pt idx="4">
                  <c:v>47963.9</c:v>
                </c:pt>
                <c:pt idx="5">
                  <c:v>95524.400000000009</c:v>
                </c:pt>
                <c:pt idx="6">
                  <c:v>43426.9</c:v>
                </c:pt>
                <c:pt idx="7">
                  <c:v>673.18884709999998</c:v>
                </c:pt>
                <c:pt idx="8">
                  <c:v>12924.300000000001</c:v>
                </c:pt>
                <c:pt idx="9">
                  <c:v>24967.7</c:v>
                </c:pt>
                <c:pt idx="10">
                  <c:v>4176.2300000000005</c:v>
                </c:pt>
                <c:pt idx="11">
                  <c:v>11575</c:v>
                </c:pt>
                <c:pt idx="12">
                  <c:v>4050.3</c:v>
                </c:pt>
                <c:pt idx="13">
                  <c:v>154881</c:v>
                </c:pt>
                <c:pt idx="14">
                  <c:v>3756.27</c:v>
                </c:pt>
                <c:pt idx="15">
                  <c:v>2475.3200000000002</c:v>
                </c:pt>
              </c:numCache>
            </c:numRef>
          </c:val>
        </c:ser>
        <c:overlap val="100"/>
        <c:axId val="100696832"/>
        <c:axId val="100698368"/>
      </c:barChart>
      <c:catAx>
        <c:axId val="1006968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98368"/>
        <c:crosses val="autoZero"/>
        <c:auto val="1"/>
        <c:lblAlgn val="ctr"/>
        <c:lblOffset val="50"/>
        <c:tickLblSkip val="1"/>
        <c:tickMarkSkip val="1"/>
      </c:catAx>
      <c:valAx>
        <c:axId val="100698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8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968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758046614872391"/>
          <c:y val="8.8769401377845766E-2"/>
          <c:w val="0.2686734191522398"/>
          <c:h val="0.10433332048828378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LocationSummary!$B$262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LocationSummary!$C$262:$R$262</c:f>
              <c:numCache>
                <c:formatCode>#,##0.00</c:formatCode>
                <c:ptCount val="16"/>
                <c:pt idx="0">
                  <c:v>1192200</c:v>
                </c:pt>
                <c:pt idx="1">
                  <c:v>1306120</c:v>
                </c:pt>
                <c:pt idx="2">
                  <c:v>1227590</c:v>
                </c:pt>
                <c:pt idx="3">
                  <c:v>1083750</c:v>
                </c:pt>
                <c:pt idx="4">
                  <c:v>353795.21620000002</c:v>
                </c:pt>
                <c:pt idx="5">
                  <c:v>1231450</c:v>
                </c:pt>
                <c:pt idx="6">
                  <c:v>364121.49589999998</c:v>
                </c:pt>
                <c:pt idx="7">
                  <c:v>957140.46250000002</c:v>
                </c:pt>
                <c:pt idx="8">
                  <c:v>1266250</c:v>
                </c:pt>
                <c:pt idx="9">
                  <c:v>330980.70400000003</c:v>
                </c:pt>
                <c:pt idx="10">
                  <c:v>1627770</c:v>
                </c:pt>
                <c:pt idx="11">
                  <c:v>1183350</c:v>
                </c:pt>
                <c:pt idx="12">
                  <c:v>1151050</c:v>
                </c:pt>
                <c:pt idx="13">
                  <c:v>1099020</c:v>
                </c:pt>
                <c:pt idx="14">
                  <c:v>1140370</c:v>
                </c:pt>
                <c:pt idx="15">
                  <c:v>1218190</c:v>
                </c:pt>
              </c:numCache>
            </c:numRef>
          </c:val>
        </c:ser>
        <c:overlap val="100"/>
        <c:axId val="100940032"/>
        <c:axId val="100950016"/>
      </c:barChart>
      <c:catAx>
        <c:axId val="1009400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0016"/>
        <c:crosses val="autoZero"/>
        <c:auto val="1"/>
        <c:lblAlgn val="ctr"/>
        <c:lblOffset val="50"/>
        <c:tickLblSkip val="1"/>
        <c:tickMarkSkip val="1"/>
      </c:catAx>
      <c:valAx>
        <c:axId val="100950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8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00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68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4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101027200"/>
        <c:axId val="101045760"/>
      </c:barChart>
      <c:catAx>
        <c:axId val="10102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45760"/>
        <c:crosses val="autoZero"/>
        <c:auto val="1"/>
        <c:lblAlgn val="ctr"/>
        <c:lblOffset val="100"/>
        <c:tickLblSkip val="1"/>
        <c:tickMarkSkip val="1"/>
      </c:catAx>
      <c:valAx>
        <c:axId val="101045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72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136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4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1085568"/>
        <c:axId val="101087488"/>
      </c:barChart>
      <c:catAx>
        <c:axId val="10108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87488"/>
        <c:crosses val="autoZero"/>
        <c:auto val="1"/>
        <c:lblAlgn val="ctr"/>
        <c:lblOffset val="100"/>
        <c:tickLblSkip val="1"/>
        <c:tickMarkSkip val="1"/>
      </c:catAx>
      <c:valAx>
        <c:axId val="101087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85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13"/>
          <c:w val="0.23307436182020241"/>
          <c:h val="0.17781402936378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626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4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186176"/>
        <c:axId val="101262080"/>
      </c:barChart>
      <c:catAx>
        <c:axId val="10118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2080"/>
        <c:crosses val="autoZero"/>
        <c:auto val="1"/>
        <c:lblAlgn val="ctr"/>
        <c:lblOffset val="100"/>
        <c:tickLblSkip val="1"/>
        <c:tickMarkSkip val="1"/>
      </c:catAx>
      <c:valAx>
        <c:axId val="1012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86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17"/>
          <c:w val="0.23085460599334068"/>
          <c:h val="8.972267536704785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263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24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300096"/>
        <c:axId val="101363712"/>
      </c:barChart>
      <c:catAx>
        <c:axId val="10130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3712"/>
        <c:crosses val="autoZero"/>
        <c:auto val="1"/>
        <c:lblAlgn val="ctr"/>
        <c:lblOffset val="100"/>
        <c:tickLblSkip val="1"/>
        <c:tickMarkSkip val="1"/>
      </c:catAx>
      <c:valAx>
        <c:axId val="101363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000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17"/>
          <c:w val="0.23085460599334068"/>
          <c:h val="8.972267536704785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26</xdr:col>
      <xdr:colOff>438150</xdr:colOff>
      <xdr:row>25</xdr:row>
      <xdr:rowOff>9525</xdr:rowOff>
    </xdr:to>
    <xdr:pic>
      <xdr:nvPicPr>
        <xdr:cNvPr id="413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82625" y="1085850"/>
          <a:ext cx="4171950" cy="373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209550</xdr:colOff>
      <xdr:row>27</xdr:row>
      <xdr:rowOff>19050</xdr:rowOff>
    </xdr:from>
    <xdr:to>
      <xdr:col>27</xdr:col>
      <xdr:colOff>219075</xdr:colOff>
      <xdr:row>45</xdr:row>
      <xdr:rowOff>104775</xdr:rowOff>
    </xdr:to>
    <xdr:pic>
      <xdr:nvPicPr>
        <xdr:cNvPr id="41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592175" y="5476875"/>
          <a:ext cx="4276725" cy="3000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chsec01miami_7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chsec10seattle_7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chsec11chicago_7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chsec12boulder_7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chsec13minneapolis_7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chsec14helena_7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chsec15duluth_7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chsec16fairbanks_7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sec02houston_7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sec03phoenix_7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hsec04atlanta_7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chsec05losangeles_7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chsec06lasvegas_7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chsec07sanfrancisco_7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chsec08baltimore_7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hsec09albuquerque_7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1018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46</v>
      </c>
      <c r="D2" s="27" t="s">
        <v>193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52</v>
      </c>
    </row>
    <row r="4" spans="1:18">
      <c r="B4" s="23" t="s">
        <v>53</v>
      </c>
      <c r="C4" s="1" t="s">
        <v>203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68</v>
      </c>
      <c r="C5" s="1" t="s">
        <v>69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70</v>
      </c>
      <c r="C6" s="1" t="s">
        <v>202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71</v>
      </c>
    </row>
    <row r="8" spans="1:18" ht="76.5">
      <c r="B8" s="23" t="s">
        <v>299</v>
      </c>
      <c r="C8" s="30">
        <v>19592</v>
      </c>
      <c r="D8" s="1" t="s">
        <v>232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72</v>
      </c>
      <c r="C9" s="1" t="s">
        <v>204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73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74</v>
      </c>
      <c r="C11" s="9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75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0" t="s">
        <v>300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1" t="s">
        <v>301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1" t="s">
        <v>302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61" t="s">
        <v>303</v>
      </c>
      <c r="C16" s="1">
        <v>0.28000000000000003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1" t="s">
        <v>266</v>
      </c>
      <c r="C17" s="1">
        <v>0.34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76</v>
      </c>
      <c r="C18" s="3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77</v>
      </c>
      <c r="C19" s="1" t="s">
        <v>78</v>
      </c>
      <c r="D19" s="7"/>
    </row>
    <row r="20" spans="1:18">
      <c r="B20" s="23" t="s">
        <v>79</v>
      </c>
      <c r="C20" s="11">
        <v>0</v>
      </c>
      <c r="D20" s="12"/>
    </row>
    <row r="21" spans="1:18">
      <c r="B21" s="23" t="s">
        <v>80</v>
      </c>
      <c r="C21" s="1" t="s">
        <v>205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304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192</v>
      </c>
      <c r="C23" s="1" t="s">
        <v>1019</v>
      </c>
      <c r="D23" s="7" t="s">
        <v>195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81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82</v>
      </c>
    </row>
    <row r="26" spans="1:18">
      <c r="B26" s="23" t="s">
        <v>83</v>
      </c>
      <c r="C26" s="1" t="s">
        <v>201</v>
      </c>
      <c r="D26" s="7" t="s">
        <v>195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305</v>
      </c>
      <c r="C27" s="8">
        <v>6384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306</v>
      </c>
      <c r="C28" s="8">
        <v>4088.16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84</v>
      </c>
      <c r="C29" s="11">
        <v>0.35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85</v>
      </c>
    </row>
    <row r="31" spans="1:18">
      <c r="B31" s="23" t="s">
        <v>83</v>
      </c>
      <c r="C31" s="1" t="s">
        <v>367</v>
      </c>
      <c r="D31" s="7" t="s">
        <v>195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305</v>
      </c>
      <c r="C32" s="8">
        <v>11902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62"/>
      <c r="B33" s="23" t="s">
        <v>306</v>
      </c>
      <c r="C33" s="8">
        <v>11768.6976</v>
      </c>
      <c r="D33" s="7"/>
    </row>
    <row r="34" spans="1:18">
      <c r="A34" s="62"/>
      <c r="B34" s="23" t="s">
        <v>86</v>
      </c>
      <c r="C34" s="11">
        <v>0.65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62"/>
      <c r="B35" s="22" t="s">
        <v>307</v>
      </c>
      <c r="D35" s="1" t="s">
        <v>1020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62"/>
      <c r="B36" s="23" t="s">
        <v>300</v>
      </c>
      <c r="C36" s="63">
        <v>753.18</v>
      </c>
    </row>
    <row r="37" spans="1:18">
      <c r="A37" s="62"/>
      <c r="B37" s="23" t="s">
        <v>301</v>
      </c>
      <c r="C37" s="63">
        <v>291.61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62"/>
      <c r="B38" s="23" t="s">
        <v>302</v>
      </c>
      <c r="C38" s="63">
        <v>753.18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62"/>
      <c r="B39" s="23" t="s">
        <v>303</v>
      </c>
      <c r="C39" s="63">
        <v>291.2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62"/>
      <c r="B40" s="23" t="s">
        <v>308</v>
      </c>
      <c r="C40" s="63">
        <f>SUM(C36:C39)</f>
        <v>2089.1699999999996</v>
      </c>
    </row>
    <row r="41" spans="1:18" ht="14.25">
      <c r="A41" s="62"/>
      <c r="B41" s="23" t="s">
        <v>309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62"/>
      <c r="B42" s="22" t="s">
        <v>90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62"/>
      <c r="B43" s="23" t="s">
        <v>310</v>
      </c>
      <c r="C43" s="63"/>
      <c r="D43" s="7"/>
    </row>
    <row r="44" spans="1:18" ht="14.25">
      <c r="A44" s="62"/>
      <c r="B44" s="23" t="s">
        <v>309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62"/>
      <c r="B45" s="22" t="s">
        <v>91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62"/>
      <c r="B46" s="23" t="s">
        <v>92</v>
      </c>
      <c r="C46" s="1" t="s">
        <v>93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62"/>
      <c r="B47" s="23" t="s">
        <v>94</v>
      </c>
      <c r="C47" s="32" t="s">
        <v>365</v>
      </c>
      <c r="D47" s="7"/>
    </row>
    <row r="48" spans="1:18" ht="14.25">
      <c r="A48" s="62"/>
      <c r="B48" s="23" t="s">
        <v>310</v>
      </c>
      <c r="C48" s="8">
        <v>11902</v>
      </c>
      <c r="D48" s="7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B49" s="22" t="s">
        <v>95</v>
      </c>
    </row>
    <row r="50" spans="1:18">
      <c r="B50" s="23" t="s">
        <v>94</v>
      </c>
      <c r="C50" s="1" t="s">
        <v>96</v>
      </c>
      <c r="D50" s="7"/>
    </row>
    <row r="51" spans="1:18" ht="14.25">
      <c r="B51" s="23" t="s">
        <v>310</v>
      </c>
      <c r="C51" s="41">
        <v>6792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97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23" t="s">
        <v>94</v>
      </c>
      <c r="C53" s="1" t="s">
        <v>314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310</v>
      </c>
      <c r="C54" s="8">
        <v>39184</v>
      </c>
      <c r="D54" s="7"/>
    </row>
    <row r="55" spans="1:18" ht="14.25">
      <c r="B55" s="23" t="s">
        <v>311</v>
      </c>
      <c r="C55" s="64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22" t="s">
        <v>98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99</v>
      </c>
      <c r="C57" s="11">
        <v>0.60327312907128194</v>
      </c>
      <c r="D57" s="12" t="s">
        <v>196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22" t="s">
        <v>100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101</v>
      </c>
      <c r="C59" s="32" t="s">
        <v>1015</v>
      </c>
      <c r="D59" s="7" t="s">
        <v>195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102</v>
      </c>
      <c r="C60" s="32" t="s">
        <v>261</v>
      </c>
      <c r="D60" s="7" t="s">
        <v>195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23" t="s">
        <v>103</v>
      </c>
      <c r="C61" s="32" t="s">
        <v>1016</v>
      </c>
      <c r="D61" s="7" t="s">
        <v>195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23" t="s">
        <v>104</v>
      </c>
      <c r="C62" s="32" t="s">
        <v>1017</v>
      </c>
      <c r="D62" s="7" t="s">
        <v>195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110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111</v>
      </c>
      <c r="C64" s="1" t="s">
        <v>157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112</v>
      </c>
      <c r="C65" s="1" t="s">
        <v>158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113</v>
      </c>
      <c r="C66" s="9">
        <v>80</v>
      </c>
      <c r="D66" s="12" t="s">
        <v>1014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312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313</v>
      </c>
      <c r="C68" s="8">
        <v>2677.93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1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4"/>
      <c r="C74" s="3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8"/>
      <c r="D75" s="7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2:18">
      <c r="B76" s="24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24"/>
      <c r="C85" s="1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24"/>
      <c r="C86" s="1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8" spans="2:18">
      <c r="B88" s="2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24"/>
      <c r="C116" s="1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24"/>
      <c r="C117" s="1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9" spans="2:18">
      <c r="B119" s="2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24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24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50" spans="2:18">
      <c r="B150" s="2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24"/>
      <c r="C178" s="1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24"/>
      <c r="C179" s="1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1" spans="2:18">
      <c r="B181" s="2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24"/>
      <c r="C209" s="1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24"/>
      <c r="C210" s="1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2" spans="2:18">
      <c r="B212" s="2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24"/>
      <c r="C240" s="1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24"/>
      <c r="C241" s="1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3" spans="2:18">
      <c r="B243" s="2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24"/>
      <c r="C271" s="1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24"/>
      <c r="C272" s="1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4" spans="2:18">
      <c r="B274" s="2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5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24"/>
      <c r="C302" s="1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24"/>
      <c r="C303" s="1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5" spans="2:18">
      <c r="B305" s="2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24"/>
      <c r="C333" s="1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24"/>
      <c r="C334" s="1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6" spans="2:18">
      <c r="B336" s="2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24"/>
      <c r="C364" s="1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24"/>
      <c r="C365" s="1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7" spans="2:18">
      <c r="B367" s="2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24"/>
      <c r="C395" s="1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24"/>
      <c r="C396" s="1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8" spans="2:18">
      <c r="B398" s="2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24"/>
      <c r="C426" s="1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24"/>
      <c r="C427" s="1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13067.07</v>
      </c>
      <c r="C2" s="90">
        <v>666.96</v>
      </c>
      <c r="D2" s="90">
        <v>666.96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13067.07</v>
      </c>
      <c r="C3" s="90">
        <v>666.96</v>
      </c>
      <c r="D3" s="90">
        <v>666.96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32104.22</v>
      </c>
      <c r="C4" s="90">
        <v>1638.64</v>
      </c>
      <c r="D4" s="90">
        <v>1638.64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32104.22</v>
      </c>
      <c r="C5" s="90">
        <v>1638.64</v>
      </c>
      <c r="D5" s="90">
        <v>1638.64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3470.21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476.56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176.14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1686.67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6.11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339.33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137.54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8904.14</v>
      </c>
      <c r="C28" s="90">
        <v>4162.93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1.272</v>
      </c>
      <c r="E82" s="90">
        <v>1.571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1.272</v>
      </c>
      <c r="E83" s="90">
        <v>1.571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1.272</v>
      </c>
      <c r="E84" s="90">
        <v>1.571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1.272</v>
      </c>
      <c r="E85" s="90">
        <v>1.571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0.56899999999999995</v>
      </c>
      <c r="E87" s="90">
        <v>0.63700000000000001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1.272</v>
      </c>
      <c r="E88" s="90">
        <v>1.571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1.272</v>
      </c>
      <c r="E89" s="90">
        <v>1.571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1.272</v>
      </c>
      <c r="E90" s="90">
        <v>1.571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1.272</v>
      </c>
      <c r="E91" s="90">
        <v>1.571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0.56899999999999995</v>
      </c>
      <c r="E93" s="90">
        <v>0.63700000000000001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1.272</v>
      </c>
      <c r="E94" s="90">
        <v>1.571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1.272</v>
      </c>
      <c r="E95" s="90">
        <v>1.571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1.272</v>
      </c>
      <c r="E96" s="90">
        <v>1.571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1.272</v>
      </c>
      <c r="E98" s="90">
        <v>1.571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1.272</v>
      </c>
      <c r="E99" s="90">
        <v>1.571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1.272</v>
      </c>
      <c r="E100" s="90">
        <v>1.571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0.56899999999999995</v>
      </c>
      <c r="E101" s="90">
        <v>0.63700000000000001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1.272</v>
      </c>
      <c r="E102" s="90">
        <v>1.571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1.272</v>
      </c>
      <c r="E103" s="90">
        <v>1.571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1.272</v>
      </c>
      <c r="E105" s="90">
        <v>1.571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1.272</v>
      </c>
      <c r="E106" s="90">
        <v>1.571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1.272</v>
      </c>
      <c r="E108" s="90">
        <v>1.571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1.272</v>
      </c>
      <c r="E109" s="90">
        <v>1.571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0.56899999999999995</v>
      </c>
      <c r="E110" s="90">
        <v>0.63700000000000001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1.272</v>
      </c>
      <c r="E111" s="90">
        <v>1.571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1.272</v>
      </c>
      <c r="E112" s="90">
        <v>1.571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1.272</v>
      </c>
      <c r="E114" s="90">
        <v>1.571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1.272</v>
      </c>
      <c r="E115" s="90">
        <v>1.571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0.56899999999999995</v>
      </c>
      <c r="E116" s="90">
        <v>0.63700000000000001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1.272</v>
      </c>
      <c r="E117" s="90">
        <v>1.571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1.272</v>
      </c>
      <c r="E118" s="90">
        <v>1.571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1.272</v>
      </c>
      <c r="E120" s="90">
        <v>1.571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1.272</v>
      </c>
      <c r="E121" s="90">
        <v>1.571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0.56899999999999995</v>
      </c>
      <c r="E122" s="90">
        <v>0.63700000000000001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1.272</v>
      </c>
      <c r="E123" s="90">
        <v>1.571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1.272</v>
      </c>
      <c r="E124" s="90">
        <v>1.571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1.272</v>
      </c>
      <c r="E126" s="90">
        <v>1.571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1.272</v>
      </c>
      <c r="E127" s="90">
        <v>1.571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0.56899999999999995</v>
      </c>
      <c r="E128" s="90">
        <v>0.63700000000000001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1.272</v>
      </c>
      <c r="E129" s="90">
        <v>1.571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1.272</v>
      </c>
      <c r="E130" s="90">
        <v>1.571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1.272</v>
      </c>
      <c r="E132" s="90">
        <v>1.571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1.272</v>
      </c>
      <c r="E133" s="90">
        <v>1.571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0.56899999999999995</v>
      </c>
      <c r="E134" s="90">
        <v>0.63700000000000001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1.272</v>
      </c>
      <c r="E135" s="90">
        <v>1.571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1.272</v>
      </c>
      <c r="E136" s="90">
        <v>1.571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1.272</v>
      </c>
      <c r="E138" s="90">
        <v>1.571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1.272</v>
      </c>
      <c r="E139" s="90">
        <v>1.571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0.56899999999999995</v>
      </c>
      <c r="E140" s="90">
        <v>0.63700000000000001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1.272</v>
      </c>
      <c r="E141" s="90">
        <v>1.571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1.272</v>
      </c>
      <c r="E143" s="90">
        <v>1.571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0.56899999999999995</v>
      </c>
      <c r="E144" s="90">
        <v>0.63700000000000001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1.272</v>
      </c>
      <c r="E145" s="90">
        <v>1.571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1.272</v>
      </c>
      <c r="E147" s="90">
        <v>1.571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0.56899999999999995</v>
      </c>
      <c r="E148" s="90">
        <v>0.63700000000000001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1.272</v>
      </c>
      <c r="E149" s="90">
        <v>1.571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1.272</v>
      </c>
      <c r="E151" s="90">
        <v>1.571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0.56899999999999995</v>
      </c>
      <c r="E152" s="90">
        <v>0.63700000000000001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0.56899999999999995</v>
      </c>
      <c r="E154" s="90">
        <v>0.63700000000000001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1.272</v>
      </c>
      <c r="E155" s="90">
        <v>1.571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1.272</v>
      </c>
      <c r="E157" s="90">
        <v>1.571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1.272</v>
      </c>
      <c r="E158" s="90">
        <v>1.571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0.56899999999999995</v>
      </c>
      <c r="E159" s="90">
        <v>0.63700000000000001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1.272</v>
      </c>
      <c r="E160" s="90">
        <v>1.571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1.272</v>
      </c>
      <c r="E162" s="90">
        <v>1.571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0.56899999999999995</v>
      </c>
      <c r="E163" s="90">
        <v>0.63700000000000001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1.272</v>
      </c>
      <c r="E164" s="90">
        <v>1.571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1.272</v>
      </c>
      <c r="E165" s="90">
        <v>1.571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1.272</v>
      </c>
      <c r="E166" s="90">
        <v>1.571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1.272</v>
      </c>
      <c r="E168" s="90">
        <v>1.571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1.272</v>
      </c>
      <c r="E169" s="90">
        <v>1.571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1.272</v>
      </c>
      <c r="E170" s="90">
        <v>1.571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0.56899999999999995</v>
      </c>
      <c r="E171" s="90">
        <v>0.63700000000000001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0.56899999999999995</v>
      </c>
      <c r="E173" s="90">
        <v>0.63700000000000001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1.272</v>
      </c>
      <c r="E174" s="90">
        <v>1.571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1.272</v>
      </c>
      <c r="E176" s="90">
        <v>1.571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0.56899999999999995</v>
      </c>
      <c r="E177" s="90">
        <v>0.63700000000000001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1.272</v>
      </c>
      <c r="E178" s="90">
        <v>1.571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1.272</v>
      </c>
      <c r="E180" s="90">
        <v>1.571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0.56899999999999995</v>
      </c>
      <c r="E181" s="90">
        <v>0.63700000000000001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1.272</v>
      </c>
      <c r="E182" s="90">
        <v>1.571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1.272</v>
      </c>
      <c r="E184" s="90">
        <v>1.571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0.56899999999999995</v>
      </c>
      <c r="E185" s="90">
        <v>0.63700000000000001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1.272</v>
      </c>
      <c r="E186" s="90">
        <v>1.571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1.272</v>
      </c>
      <c r="E188" s="90">
        <v>1.571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0.56899999999999995</v>
      </c>
      <c r="E189" s="90">
        <v>0.63700000000000001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1.272</v>
      </c>
      <c r="E190" s="90">
        <v>1.571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1.272</v>
      </c>
      <c r="E192" s="90">
        <v>1.571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0.56899999999999995</v>
      </c>
      <c r="E193" s="90">
        <v>0.63700000000000001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1.272</v>
      </c>
      <c r="E194" s="90">
        <v>1.571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1.272</v>
      </c>
      <c r="E196" s="90">
        <v>1.571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0.56899999999999995</v>
      </c>
      <c r="E197" s="90">
        <v>0.63700000000000001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1.272</v>
      </c>
      <c r="E198" s="90">
        <v>1.571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1.272</v>
      </c>
      <c r="E199" s="90">
        <v>1.571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1.272</v>
      </c>
      <c r="E201" s="90">
        <v>1.571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1.272</v>
      </c>
      <c r="E202" s="90">
        <v>1.571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0.56899999999999995</v>
      </c>
      <c r="E203" s="90">
        <v>0.63700000000000001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973170.79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364272.8</v>
      </c>
      <c r="D281" s="90">
        <v>277260.94</v>
      </c>
      <c r="E281" s="90">
        <v>87011.86</v>
      </c>
      <c r="F281" s="90">
        <v>0.76</v>
      </c>
      <c r="G281" s="90">
        <v>3.37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97605.51</v>
      </c>
      <c r="D282" s="90">
        <v>76889.789999999994</v>
      </c>
      <c r="E282" s="90">
        <v>20715.73</v>
      </c>
      <c r="F282" s="90">
        <v>0.79</v>
      </c>
      <c r="G282" s="90">
        <v>3.83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162473.38</v>
      </c>
      <c r="D283" s="90">
        <v>122178.27</v>
      </c>
      <c r="E283" s="90">
        <v>40295.11</v>
      </c>
      <c r="F283" s="90">
        <v>0.75</v>
      </c>
      <c r="G283" s="90">
        <v>3.64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19793.13</v>
      </c>
      <c r="D284" s="90">
        <v>14731.38</v>
      </c>
      <c r="E284" s="90">
        <v>5061.75</v>
      </c>
      <c r="F284" s="90">
        <v>0.74</v>
      </c>
      <c r="G284" s="90">
        <v>3.46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87214.12</v>
      </c>
      <c r="D285" s="90">
        <v>64910.61</v>
      </c>
      <c r="E285" s="90">
        <v>22303.51</v>
      </c>
      <c r="F285" s="90">
        <v>0.74</v>
      </c>
      <c r="G285" s="90">
        <v>3.63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358983.94</v>
      </c>
      <c r="D286" s="90">
        <v>286704.40999999997</v>
      </c>
      <c r="E286" s="90">
        <v>72279.53</v>
      </c>
      <c r="F286" s="90">
        <v>0.8</v>
      </c>
      <c r="G286" s="90">
        <v>3.52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302540.84999999998</v>
      </c>
      <c r="D287" s="90">
        <v>241447.03</v>
      </c>
      <c r="E287" s="90">
        <v>61093.82</v>
      </c>
      <c r="F287" s="90">
        <v>0.8</v>
      </c>
      <c r="G287" s="90">
        <v>3.52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302422.84999999998</v>
      </c>
      <c r="D288" s="90">
        <v>241322.85</v>
      </c>
      <c r="E288" s="90">
        <v>61099.99</v>
      </c>
      <c r="F288" s="90">
        <v>0.8</v>
      </c>
      <c r="G288" s="90">
        <v>3.52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303754.27</v>
      </c>
      <c r="D289" s="90">
        <v>242462.88</v>
      </c>
      <c r="E289" s="90">
        <v>61291.39</v>
      </c>
      <c r="F289" s="90">
        <v>0.8</v>
      </c>
      <c r="G289" s="90">
        <v>3.52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6439.78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8936.8700000000008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12534.24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16437.099999999999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12420.44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16389.14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12422.86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16398.72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8631.8700000000008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12235.99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8612.11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12237.86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8721.0300000000007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12276.55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9277.89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16995.38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7909.82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16816.02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7944.3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16822.060000000001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52257.38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8346.06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14613.04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21361.88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52558.86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11019.13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9581.09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38517.39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57938.7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40528.92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57574.41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40557.760000000002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57660.53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18863.21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32391.95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18782.11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32405.13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19336.95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32676.34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32235.05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48659.58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879468.07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212165.26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367074.81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45345.120000000003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199803.42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0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11776.84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11851.09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11396.17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5.72</v>
      </c>
      <c r="F349" s="90">
        <v>10733.71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8.57</v>
      </c>
      <c r="F350" s="90">
        <v>16075.76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0.55000000000000004</v>
      </c>
      <c r="D351" s="90">
        <v>622</v>
      </c>
      <c r="E351" s="90">
        <v>1.02</v>
      </c>
      <c r="F351" s="90">
        <v>1160.6300000000001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21.69</v>
      </c>
      <c r="F353" s="90">
        <v>36505.75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18.25</v>
      </c>
      <c r="F354" s="90">
        <v>30716.48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18.239999999999998</v>
      </c>
      <c r="F355" s="90">
        <v>30696.21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18.329999999999998</v>
      </c>
      <c r="F356" s="90">
        <v>30852.81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5358.69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105918.5016</v>
      </c>
      <c r="C366" s="90">
        <v>92.724500000000006</v>
      </c>
      <c r="D366" s="90">
        <v>615.27869999999996</v>
      </c>
      <c r="E366" s="90">
        <v>0</v>
      </c>
      <c r="F366" s="90">
        <v>4.0000000000000002E-4</v>
      </c>
      <c r="G366" s="92">
        <v>3711250</v>
      </c>
      <c r="H366" s="90">
        <v>38535.762699999999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81161.255900000004</v>
      </c>
      <c r="C367" s="90">
        <v>70.574799999999996</v>
      </c>
      <c r="D367" s="90">
        <v>556.69140000000004</v>
      </c>
      <c r="E367" s="90">
        <v>0</v>
      </c>
      <c r="F367" s="90">
        <v>2.9999999999999997E-4</v>
      </c>
      <c r="G367" s="92">
        <v>3358320</v>
      </c>
      <c r="H367" s="90">
        <v>29788.490600000001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97383.670700000002</v>
      </c>
      <c r="C368" s="90">
        <v>84.839799999999997</v>
      </c>
      <c r="D368" s="90">
        <v>639.60389999999995</v>
      </c>
      <c r="E368" s="90">
        <v>0</v>
      </c>
      <c r="F368" s="90">
        <v>2.9999999999999997E-4</v>
      </c>
      <c r="G368" s="92">
        <v>3858380</v>
      </c>
      <c r="H368" s="90">
        <v>35656.058599999997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81650.061300000001</v>
      </c>
      <c r="C369" s="90">
        <v>70.8108</v>
      </c>
      <c r="D369" s="90">
        <v>593.87009999999998</v>
      </c>
      <c r="E369" s="90">
        <v>0</v>
      </c>
      <c r="F369" s="90">
        <v>2.9999999999999997E-4</v>
      </c>
      <c r="G369" s="92">
        <v>3582760</v>
      </c>
      <c r="H369" s="90">
        <v>30071.097900000001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82922.178199999995</v>
      </c>
      <c r="C370" s="90">
        <v>71.619</v>
      </c>
      <c r="D370" s="90">
        <v>655.91930000000002</v>
      </c>
      <c r="E370" s="90">
        <v>0</v>
      </c>
      <c r="F370" s="90">
        <v>2.9999999999999997E-4</v>
      </c>
      <c r="G370" s="92">
        <v>3957320</v>
      </c>
      <c r="H370" s="90">
        <v>30700.6891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81152.762300000002</v>
      </c>
      <c r="C371" s="90">
        <v>69.993200000000002</v>
      </c>
      <c r="D371" s="90">
        <v>659.3809</v>
      </c>
      <c r="E371" s="90">
        <v>0</v>
      </c>
      <c r="F371" s="90">
        <v>2.9999999999999997E-4</v>
      </c>
      <c r="G371" s="92">
        <v>3978280</v>
      </c>
      <c r="H371" s="90">
        <v>30098.852500000001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55486.298300000002</v>
      </c>
      <c r="C372" s="90">
        <v>47.840400000000002</v>
      </c>
      <c r="D372" s="90">
        <v>453.67250000000001</v>
      </c>
      <c r="E372" s="90">
        <v>0</v>
      </c>
      <c r="F372" s="90">
        <v>2.0000000000000001E-4</v>
      </c>
      <c r="G372" s="92">
        <v>2737180</v>
      </c>
      <c r="H372" s="90">
        <v>20588.037899999999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59226.7016</v>
      </c>
      <c r="C373" s="90">
        <v>51.071399999999997</v>
      </c>
      <c r="D373" s="90">
        <v>483.1644</v>
      </c>
      <c r="E373" s="90">
        <v>0</v>
      </c>
      <c r="F373" s="90">
        <v>2.0000000000000001E-4</v>
      </c>
      <c r="G373" s="92">
        <v>2915110</v>
      </c>
      <c r="H373" s="90">
        <v>21972.576400000002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78965.948499999999</v>
      </c>
      <c r="C374" s="90">
        <v>67.934299999999993</v>
      </c>
      <c r="D374" s="90">
        <v>672.53579999999999</v>
      </c>
      <c r="E374" s="90">
        <v>0</v>
      </c>
      <c r="F374" s="90">
        <v>2.9999999999999997E-4</v>
      </c>
      <c r="G374" s="92">
        <v>4057760</v>
      </c>
      <c r="H374" s="90">
        <v>29382.1276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83000.729099999997</v>
      </c>
      <c r="C375" s="90">
        <v>71.624600000000001</v>
      </c>
      <c r="D375" s="90">
        <v>667.67240000000004</v>
      </c>
      <c r="E375" s="90">
        <v>0</v>
      </c>
      <c r="F375" s="90">
        <v>2.9999999999999997E-4</v>
      </c>
      <c r="G375" s="92">
        <v>4028280</v>
      </c>
      <c r="H375" s="90">
        <v>30763.734100000001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83740.929399999994</v>
      </c>
      <c r="C376" s="90">
        <v>72.645499999999998</v>
      </c>
      <c r="D376" s="90">
        <v>605.26289999999995</v>
      </c>
      <c r="E376" s="90">
        <v>0</v>
      </c>
      <c r="F376" s="90">
        <v>2.9999999999999997E-4</v>
      </c>
      <c r="G376" s="92">
        <v>3651480</v>
      </c>
      <c r="H376" s="90">
        <v>30829.5098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98001.236699999994</v>
      </c>
      <c r="C377" s="90">
        <v>85.648200000000003</v>
      </c>
      <c r="D377" s="90">
        <v>595.27679999999998</v>
      </c>
      <c r="E377" s="90">
        <v>0</v>
      </c>
      <c r="F377" s="90">
        <v>2.9999999999999997E-4</v>
      </c>
      <c r="G377" s="92">
        <v>3590750</v>
      </c>
      <c r="H377" s="90">
        <v>35734.558799999999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0">
        <v>988610.27370000002</v>
      </c>
      <c r="C379" s="90">
        <v>857.32650000000001</v>
      </c>
      <c r="D379" s="90">
        <v>7198.3289999999997</v>
      </c>
      <c r="E379" s="90">
        <v>0</v>
      </c>
      <c r="F379" s="90">
        <v>3.7000000000000002E-3</v>
      </c>
      <c r="G379" s="92">
        <v>43426900</v>
      </c>
      <c r="H379" s="90">
        <v>364121.49589999998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55486.298300000002</v>
      </c>
      <c r="C380" s="90">
        <v>47.840400000000002</v>
      </c>
      <c r="D380" s="90">
        <v>453.67250000000001</v>
      </c>
      <c r="E380" s="90">
        <v>0</v>
      </c>
      <c r="F380" s="90">
        <v>2.0000000000000001E-4</v>
      </c>
      <c r="G380" s="92">
        <v>2737180</v>
      </c>
      <c r="H380" s="90">
        <v>20588.037899999999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105918.5016</v>
      </c>
      <c r="C381" s="90">
        <v>92.724500000000006</v>
      </c>
      <c r="D381" s="90">
        <v>672.53579999999999</v>
      </c>
      <c r="E381" s="90">
        <v>0</v>
      </c>
      <c r="F381" s="90">
        <v>4.0000000000000002E-4</v>
      </c>
      <c r="G381" s="92">
        <v>4057760</v>
      </c>
      <c r="H381" s="90">
        <v>38535.762699999999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760947000000</v>
      </c>
      <c r="C384" s="90">
        <v>615589.18900000001</v>
      </c>
      <c r="D384" s="90" t="s">
        <v>961</v>
      </c>
      <c r="E384" s="90">
        <v>270589.05</v>
      </c>
      <c r="F384" s="90">
        <v>145652.64300000001</v>
      </c>
      <c r="G384" s="90">
        <v>115809.361</v>
      </c>
      <c r="H384" s="90">
        <v>0</v>
      </c>
      <c r="I384" s="90">
        <v>78755.884999999995</v>
      </c>
      <c r="J384" s="90">
        <v>0</v>
      </c>
      <c r="K384" s="90">
        <v>114.66800000000001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4667.5820000000003</v>
      </c>
      <c r="R384" s="90">
        <v>0</v>
      </c>
      <c r="S384" s="90">
        <v>0</v>
      </c>
    </row>
    <row r="385" spans="1:19">
      <c r="A385" s="90" t="s">
        <v>778</v>
      </c>
      <c r="B385" s="92">
        <v>688582000000</v>
      </c>
      <c r="C385" s="90">
        <v>770905.71100000001</v>
      </c>
      <c r="D385" s="90" t="s">
        <v>962</v>
      </c>
      <c r="E385" s="90">
        <v>270589.05</v>
      </c>
      <c r="F385" s="90">
        <v>137835.54800000001</v>
      </c>
      <c r="G385" s="90">
        <v>121814.19500000001</v>
      </c>
      <c r="H385" s="90">
        <v>0</v>
      </c>
      <c r="I385" s="90">
        <v>235501.15599999999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5051.0950000000003</v>
      </c>
      <c r="R385" s="90">
        <v>0</v>
      </c>
      <c r="S385" s="90">
        <v>0</v>
      </c>
    </row>
    <row r="386" spans="1:19">
      <c r="A386" s="90" t="s">
        <v>779</v>
      </c>
      <c r="B386" s="92">
        <v>791112000000</v>
      </c>
      <c r="C386" s="90">
        <v>682949.65800000005</v>
      </c>
      <c r="D386" s="90" t="s">
        <v>842</v>
      </c>
      <c r="E386" s="90">
        <v>270589.05</v>
      </c>
      <c r="F386" s="90">
        <v>151653.867</v>
      </c>
      <c r="G386" s="90">
        <v>114325.75199999999</v>
      </c>
      <c r="H386" s="90">
        <v>0</v>
      </c>
      <c r="I386" s="90">
        <v>141363.61300000001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4902.7079999999996</v>
      </c>
      <c r="R386" s="90">
        <v>0</v>
      </c>
      <c r="S386" s="90">
        <v>0</v>
      </c>
    </row>
    <row r="387" spans="1:19">
      <c r="A387" s="90" t="s">
        <v>780</v>
      </c>
      <c r="B387" s="92">
        <v>734601000000</v>
      </c>
      <c r="C387" s="90">
        <v>775102.59600000002</v>
      </c>
      <c r="D387" s="90" t="s">
        <v>843</v>
      </c>
      <c r="E387" s="90">
        <v>270589.05</v>
      </c>
      <c r="F387" s="90">
        <v>137835.54800000001</v>
      </c>
      <c r="G387" s="90">
        <v>126647.874</v>
      </c>
      <c r="H387" s="90">
        <v>0</v>
      </c>
      <c r="I387" s="90">
        <v>234889.497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5025.9589999999998</v>
      </c>
      <c r="R387" s="90">
        <v>0</v>
      </c>
      <c r="S387" s="90">
        <v>0</v>
      </c>
    </row>
    <row r="388" spans="1:19">
      <c r="A388" s="90" t="s">
        <v>341</v>
      </c>
      <c r="B388" s="92">
        <v>811400000000</v>
      </c>
      <c r="C388" s="90">
        <v>850136.37</v>
      </c>
      <c r="D388" s="90" t="s">
        <v>844</v>
      </c>
      <c r="E388" s="90">
        <v>270589.05</v>
      </c>
      <c r="F388" s="90">
        <v>145652.64300000001</v>
      </c>
      <c r="G388" s="90">
        <v>119056.446</v>
      </c>
      <c r="H388" s="90">
        <v>0</v>
      </c>
      <c r="I388" s="90">
        <v>309465.09299999999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5258.47</v>
      </c>
      <c r="R388" s="90">
        <v>0</v>
      </c>
      <c r="S388" s="90">
        <v>0</v>
      </c>
    </row>
    <row r="389" spans="1:19">
      <c r="A389" s="90" t="s">
        <v>781</v>
      </c>
      <c r="B389" s="92">
        <v>815696000000</v>
      </c>
      <c r="C389" s="90">
        <v>873753.45700000005</v>
      </c>
      <c r="D389" s="90" t="s">
        <v>845</v>
      </c>
      <c r="E389" s="90">
        <v>270589.05</v>
      </c>
      <c r="F389" s="90">
        <v>145652.64300000001</v>
      </c>
      <c r="G389" s="90">
        <v>120012.048</v>
      </c>
      <c r="H389" s="90">
        <v>0</v>
      </c>
      <c r="I389" s="90">
        <v>332102.94099999999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5282.107</v>
      </c>
      <c r="R389" s="90">
        <v>0</v>
      </c>
      <c r="S389" s="90">
        <v>0</v>
      </c>
    </row>
    <row r="390" spans="1:19">
      <c r="A390" s="90" t="s">
        <v>782</v>
      </c>
      <c r="B390" s="92">
        <v>561224000000</v>
      </c>
      <c r="C390" s="90">
        <v>746691.446</v>
      </c>
      <c r="D390" s="90" t="s">
        <v>846</v>
      </c>
      <c r="E390" s="90">
        <v>150327.25</v>
      </c>
      <c r="F390" s="90">
        <v>84617.157999999996</v>
      </c>
      <c r="G390" s="90">
        <v>119049.326</v>
      </c>
      <c r="H390" s="90">
        <v>0</v>
      </c>
      <c r="I390" s="90">
        <v>387479.36599999998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5103.6779999999999</v>
      </c>
      <c r="R390" s="90">
        <v>0</v>
      </c>
      <c r="S390" s="90">
        <v>0</v>
      </c>
    </row>
    <row r="391" spans="1:19">
      <c r="A391" s="90" t="s">
        <v>783</v>
      </c>
      <c r="B391" s="92">
        <v>597707000000</v>
      </c>
      <c r="C391" s="90">
        <v>700219.15899999999</v>
      </c>
      <c r="D391" s="90" t="s">
        <v>847</v>
      </c>
      <c r="E391" s="90">
        <v>150327.25</v>
      </c>
      <c r="F391" s="90">
        <v>88818.014999999999</v>
      </c>
      <c r="G391" s="90">
        <v>113365.58100000001</v>
      </c>
      <c r="H391" s="90">
        <v>0</v>
      </c>
      <c r="I391" s="90">
        <v>342590.00699999998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5003.6390000000001</v>
      </c>
      <c r="R391" s="90">
        <v>0</v>
      </c>
      <c r="S391" s="90">
        <v>0</v>
      </c>
    </row>
    <row r="392" spans="1:19">
      <c r="A392" s="90" t="s">
        <v>784</v>
      </c>
      <c r="B392" s="92">
        <v>831994000000</v>
      </c>
      <c r="C392" s="90">
        <v>1069282.155</v>
      </c>
      <c r="D392" s="90" t="s">
        <v>848</v>
      </c>
      <c r="E392" s="90">
        <v>270589.05</v>
      </c>
      <c r="F392" s="90">
        <v>137835.54800000001</v>
      </c>
      <c r="G392" s="90">
        <v>143328.89300000001</v>
      </c>
      <c r="H392" s="90">
        <v>0</v>
      </c>
      <c r="I392" s="90">
        <v>511894.77299999999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5519.2240000000002</v>
      </c>
      <c r="R392" s="90">
        <v>0</v>
      </c>
      <c r="S392" s="90">
        <v>0</v>
      </c>
    </row>
    <row r="393" spans="1:19">
      <c r="A393" s="90" t="s">
        <v>785</v>
      </c>
      <c r="B393" s="92">
        <v>825948000000</v>
      </c>
      <c r="C393" s="90">
        <v>853893.66099999996</v>
      </c>
      <c r="D393" s="90" t="s">
        <v>849</v>
      </c>
      <c r="E393" s="90">
        <v>270589.05</v>
      </c>
      <c r="F393" s="90">
        <v>145652.64300000001</v>
      </c>
      <c r="G393" s="90">
        <v>125145.183</v>
      </c>
      <c r="H393" s="90">
        <v>0</v>
      </c>
      <c r="I393" s="90">
        <v>307190.272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5201.8459999999995</v>
      </c>
      <c r="R393" s="90">
        <v>0</v>
      </c>
      <c r="S393" s="90">
        <v>0</v>
      </c>
    </row>
    <row r="394" spans="1:19">
      <c r="A394" s="90" t="s">
        <v>786</v>
      </c>
      <c r="B394" s="92">
        <v>748690000000</v>
      </c>
      <c r="C394" s="90">
        <v>670530.91099999996</v>
      </c>
      <c r="D394" s="90" t="s">
        <v>850</v>
      </c>
      <c r="E394" s="90">
        <v>270589.05</v>
      </c>
      <c r="F394" s="90">
        <v>151653.867</v>
      </c>
      <c r="G394" s="90">
        <v>115658.25</v>
      </c>
      <c r="H394" s="90">
        <v>0</v>
      </c>
      <c r="I394" s="90">
        <v>127655.591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4859.4859999999999</v>
      </c>
      <c r="R394" s="90">
        <v>0</v>
      </c>
      <c r="S394" s="90">
        <v>0</v>
      </c>
    </row>
    <row r="395" spans="1:19">
      <c r="A395" s="90" t="s">
        <v>787</v>
      </c>
      <c r="B395" s="92">
        <v>736238000000</v>
      </c>
      <c r="C395" s="90">
        <v>631076.33499999996</v>
      </c>
      <c r="D395" s="90" t="s">
        <v>851</v>
      </c>
      <c r="E395" s="90">
        <v>270589.05</v>
      </c>
      <c r="F395" s="90">
        <v>145652.64300000001</v>
      </c>
      <c r="G395" s="90">
        <v>113670.88499999999</v>
      </c>
      <c r="H395" s="90">
        <v>0</v>
      </c>
      <c r="I395" s="90">
        <v>96291.622000000003</v>
      </c>
      <c r="J395" s="90">
        <v>0</v>
      </c>
      <c r="K395" s="90">
        <v>114.66800000000001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4757.4669999999996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8904140000000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561224000000</v>
      </c>
      <c r="C398" s="90">
        <v>615589.18900000001</v>
      </c>
      <c r="D398" s="90"/>
      <c r="E398" s="90">
        <v>150327.25</v>
      </c>
      <c r="F398" s="90">
        <v>84617.157999999996</v>
      </c>
      <c r="G398" s="90">
        <v>113365.58100000001</v>
      </c>
      <c r="H398" s="90">
        <v>0</v>
      </c>
      <c r="I398" s="90">
        <v>78755.884999999995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4667.5820000000003</v>
      </c>
      <c r="R398" s="90">
        <v>0</v>
      </c>
      <c r="S398" s="90">
        <v>0</v>
      </c>
    </row>
    <row r="399" spans="1:19">
      <c r="A399" s="90" t="s">
        <v>790</v>
      </c>
      <c r="B399" s="92">
        <v>831994000000</v>
      </c>
      <c r="C399" s="90">
        <v>1069282.155</v>
      </c>
      <c r="D399" s="90"/>
      <c r="E399" s="90">
        <v>270589.05</v>
      </c>
      <c r="F399" s="90">
        <v>151653.867</v>
      </c>
      <c r="G399" s="90">
        <v>143328.89300000001</v>
      </c>
      <c r="H399" s="90">
        <v>0</v>
      </c>
      <c r="I399" s="90">
        <v>511894.77299999999</v>
      </c>
      <c r="J399" s="90">
        <v>0</v>
      </c>
      <c r="K399" s="90">
        <v>114.66800000000001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5519.2240000000002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389592.24</v>
      </c>
      <c r="C402" s="90">
        <v>35633.120000000003</v>
      </c>
      <c r="D402" s="90">
        <v>0</v>
      </c>
      <c r="E402" s="90">
        <v>425225.36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19.89</v>
      </c>
      <c r="C403" s="90">
        <v>1.82</v>
      </c>
      <c r="D403" s="90">
        <v>0</v>
      </c>
      <c r="E403" s="90">
        <v>21.7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19.89</v>
      </c>
      <c r="C404" s="90">
        <v>1.82</v>
      </c>
      <c r="D404" s="90">
        <v>0</v>
      </c>
      <c r="E404" s="90">
        <v>21.7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8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19380.34</v>
      </c>
      <c r="C2" s="90">
        <v>989.2</v>
      </c>
      <c r="D2" s="90">
        <v>989.2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19380.34</v>
      </c>
      <c r="C3" s="90">
        <v>989.2</v>
      </c>
      <c r="D3" s="90">
        <v>989.2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47678.42</v>
      </c>
      <c r="C4" s="90">
        <v>2433.5700000000002</v>
      </c>
      <c r="D4" s="90">
        <v>2433.5700000000002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47678.42</v>
      </c>
      <c r="C5" s="90">
        <v>2433.5700000000002</v>
      </c>
      <c r="D5" s="90">
        <v>2433.5700000000002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7996.22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2083.23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176.03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1842.51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12.42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356.37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139.04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10674.35</v>
      </c>
      <c r="C28" s="90">
        <v>8705.98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1.0109999999999999</v>
      </c>
      <c r="E82" s="90">
        <v>1.1910000000000001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1.0109999999999999</v>
      </c>
      <c r="E83" s="90">
        <v>1.1910000000000001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1.0109999999999999</v>
      </c>
      <c r="E84" s="90">
        <v>1.1910000000000001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1.0109999999999999</v>
      </c>
      <c r="E85" s="90">
        <v>1.1910000000000001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0.48899999999999999</v>
      </c>
      <c r="E87" s="90">
        <v>0.53900000000000003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1.0109999999999999</v>
      </c>
      <c r="E88" s="90">
        <v>1.1910000000000001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1.0109999999999999</v>
      </c>
      <c r="E89" s="90">
        <v>1.1910000000000001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1.0109999999999999</v>
      </c>
      <c r="E90" s="90">
        <v>1.1910000000000001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1.0109999999999999</v>
      </c>
      <c r="E91" s="90">
        <v>1.1910000000000001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0.48899999999999999</v>
      </c>
      <c r="E93" s="90">
        <v>0.53900000000000003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1.0109999999999999</v>
      </c>
      <c r="E94" s="90">
        <v>1.1910000000000001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1.0109999999999999</v>
      </c>
      <c r="E95" s="90">
        <v>1.1910000000000001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1.0109999999999999</v>
      </c>
      <c r="E96" s="90">
        <v>1.1910000000000001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1.0109999999999999</v>
      </c>
      <c r="E98" s="90">
        <v>1.1910000000000001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1.0109999999999999</v>
      </c>
      <c r="E99" s="90">
        <v>1.1910000000000001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1.0109999999999999</v>
      </c>
      <c r="E100" s="90">
        <v>1.1910000000000001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0.48899999999999999</v>
      </c>
      <c r="E101" s="90">
        <v>0.53900000000000003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1.0109999999999999</v>
      </c>
      <c r="E102" s="90">
        <v>1.1910000000000001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1.0109999999999999</v>
      </c>
      <c r="E103" s="90">
        <v>1.1910000000000001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1.0109999999999999</v>
      </c>
      <c r="E105" s="90">
        <v>1.1910000000000001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1.0109999999999999</v>
      </c>
      <c r="E106" s="90">
        <v>1.1910000000000001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1.0109999999999999</v>
      </c>
      <c r="E108" s="90">
        <v>1.1910000000000001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1.0109999999999999</v>
      </c>
      <c r="E109" s="90">
        <v>1.1910000000000001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0.48899999999999999</v>
      </c>
      <c r="E110" s="90">
        <v>0.53900000000000003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1.0109999999999999</v>
      </c>
      <c r="E111" s="90">
        <v>1.1910000000000001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1.0109999999999999</v>
      </c>
      <c r="E112" s="90">
        <v>1.1910000000000001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1.0109999999999999</v>
      </c>
      <c r="E114" s="90">
        <v>1.1910000000000001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1.0109999999999999</v>
      </c>
      <c r="E115" s="90">
        <v>1.1910000000000001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0.48899999999999999</v>
      </c>
      <c r="E116" s="90">
        <v>0.53900000000000003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1.0109999999999999</v>
      </c>
      <c r="E117" s="90">
        <v>1.1910000000000001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1.0109999999999999</v>
      </c>
      <c r="E118" s="90">
        <v>1.1910000000000001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1.0109999999999999</v>
      </c>
      <c r="E120" s="90">
        <v>1.1910000000000001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1.0109999999999999</v>
      </c>
      <c r="E121" s="90">
        <v>1.1910000000000001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0.48899999999999999</v>
      </c>
      <c r="E122" s="90">
        <v>0.53900000000000003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1.0109999999999999</v>
      </c>
      <c r="E123" s="90">
        <v>1.1910000000000001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1.0109999999999999</v>
      </c>
      <c r="E124" s="90">
        <v>1.1910000000000001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1.0109999999999999</v>
      </c>
      <c r="E126" s="90">
        <v>1.1910000000000001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1.0109999999999999</v>
      </c>
      <c r="E127" s="90">
        <v>1.1910000000000001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0.48899999999999999</v>
      </c>
      <c r="E128" s="90">
        <v>0.53900000000000003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1.0109999999999999</v>
      </c>
      <c r="E129" s="90">
        <v>1.1910000000000001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1.0109999999999999</v>
      </c>
      <c r="E130" s="90">
        <v>1.1910000000000001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1.0109999999999999</v>
      </c>
      <c r="E132" s="90">
        <v>1.1910000000000001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1.0109999999999999</v>
      </c>
      <c r="E133" s="90">
        <v>1.1910000000000001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0.48899999999999999</v>
      </c>
      <c r="E134" s="90">
        <v>0.53900000000000003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1.0109999999999999</v>
      </c>
      <c r="E135" s="90">
        <v>1.1910000000000001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1.0109999999999999</v>
      </c>
      <c r="E136" s="90">
        <v>1.1910000000000001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1.0109999999999999</v>
      </c>
      <c r="E138" s="90">
        <v>1.1910000000000001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1.0109999999999999</v>
      </c>
      <c r="E139" s="90">
        <v>1.1910000000000001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0.48899999999999999</v>
      </c>
      <c r="E140" s="90">
        <v>0.53900000000000003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1.0109999999999999</v>
      </c>
      <c r="E141" s="90">
        <v>1.1910000000000001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1.0109999999999999</v>
      </c>
      <c r="E143" s="90">
        <v>1.1910000000000001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0.48899999999999999</v>
      </c>
      <c r="E144" s="90">
        <v>0.53900000000000003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1.0109999999999999</v>
      </c>
      <c r="E145" s="90">
        <v>1.1910000000000001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1.0109999999999999</v>
      </c>
      <c r="E147" s="90">
        <v>1.1910000000000001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0.48899999999999999</v>
      </c>
      <c r="E148" s="90">
        <v>0.53900000000000003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1.0109999999999999</v>
      </c>
      <c r="E149" s="90">
        <v>1.1910000000000001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1.0109999999999999</v>
      </c>
      <c r="E151" s="90">
        <v>1.1910000000000001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0.48899999999999999</v>
      </c>
      <c r="E152" s="90">
        <v>0.53900000000000003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0.48899999999999999</v>
      </c>
      <c r="E154" s="90">
        <v>0.53900000000000003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1.0109999999999999</v>
      </c>
      <c r="E155" s="90">
        <v>1.1910000000000001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1.0109999999999999</v>
      </c>
      <c r="E157" s="90">
        <v>1.1910000000000001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1.0109999999999999</v>
      </c>
      <c r="E158" s="90">
        <v>1.1910000000000001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0.48899999999999999</v>
      </c>
      <c r="E159" s="90">
        <v>0.53900000000000003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1.0109999999999999</v>
      </c>
      <c r="E160" s="90">
        <v>1.1910000000000001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1.0109999999999999</v>
      </c>
      <c r="E162" s="90">
        <v>1.1910000000000001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0.48899999999999999</v>
      </c>
      <c r="E163" s="90">
        <v>0.53900000000000003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1.0109999999999999</v>
      </c>
      <c r="E164" s="90">
        <v>1.1910000000000001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1.0109999999999999</v>
      </c>
      <c r="E165" s="90">
        <v>1.1910000000000001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1.0109999999999999</v>
      </c>
      <c r="E166" s="90">
        <v>1.1910000000000001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1.0109999999999999</v>
      </c>
      <c r="E168" s="90">
        <v>1.1910000000000001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1.0109999999999999</v>
      </c>
      <c r="E169" s="90">
        <v>1.1910000000000001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1.0109999999999999</v>
      </c>
      <c r="E170" s="90">
        <v>1.1910000000000001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0.48899999999999999</v>
      </c>
      <c r="E171" s="90">
        <v>0.53900000000000003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0.48899999999999999</v>
      </c>
      <c r="E173" s="90">
        <v>0.53900000000000003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1.0109999999999999</v>
      </c>
      <c r="E174" s="90">
        <v>1.1910000000000001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1.0109999999999999</v>
      </c>
      <c r="E176" s="90">
        <v>1.1910000000000001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0.48899999999999999</v>
      </c>
      <c r="E177" s="90">
        <v>0.53900000000000003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1.0109999999999999</v>
      </c>
      <c r="E178" s="90">
        <v>1.1910000000000001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1.0109999999999999</v>
      </c>
      <c r="E180" s="90">
        <v>1.1910000000000001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0.48899999999999999</v>
      </c>
      <c r="E181" s="90">
        <v>0.53900000000000003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1.0109999999999999</v>
      </c>
      <c r="E182" s="90">
        <v>1.1910000000000001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1.0109999999999999</v>
      </c>
      <c r="E184" s="90">
        <v>1.1910000000000001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0.48899999999999999</v>
      </c>
      <c r="E185" s="90">
        <v>0.53900000000000003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1.0109999999999999</v>
      </c>
      <c r="E186" s="90">
        <v>1.1910000000000001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1.0109999999999999</v>
      </c>
      <c r="E188" s="90">
        <v>1.1910000000000001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0.48899999999999999</v>
      </c>
      <c r="E189" s="90">
        <v>0.53900000000000003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1.0109999999999999</v>
      </c>
      <c r="E190" s="90">
        <v>1.1910000000000001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1.0109999999999999</v>
      </c>
      <c r="E192" s="90">
        <v>1.1910000000000001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0.48899999999999999</v>
      </c>
      <c r="E193" s="90">
        <v>0.53900000000000003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1.0109999999999999</v>
      </c>
      <c r="E194" s="90">
        <v>1.1910000000000001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1.0109999999999999</v>
      </c>
      <c r="E196" s="90">
        <v>1.1910000000000001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0.48899999999999999</v>
      </c>
      <c r="E197" s="90">
        <v>0.53900000000000003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1.0109999999999999</v>
      </c>
      <c r="E198" s="90">
        <v>1.1910000000000001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1.0109999999999999</v>
      </c>
      <c r="E199" s="90">
        <v>1.1910000000000001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1.0109999999999999</v>
      </c>
      <c r="E201" s="90">
        <v>1.1910000000000001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1.0109999999999999</v>
      </c>
      <c r="E202" s="90">
        <v>1.1910000000000001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0.48899999999999999</v>
      </c>
      <c r="E203" s="90">
        <v>0.53900000000000003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1195895.3899999999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160451.76999999999</v>
      </c>
      <c r="D282" s="90">
        <v>108478.75</v>
      </c>
      <c r="E282" s="90">
        <v>51973.02</v>
      </c>
      <c r="F282" s="90">
        <v>0.68</v>
      </c>
      <c r="G282" s="90">
        <v>3.31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17783.490000000002</v>
      </c>
      <c r="D284" s="90">
        <v>12023.12</v>
      </c>
      <c r="E284" s="90">
        <v>5760.37</v>
      </c>
      <c r="F284" s="90">
        <v>0.68</v>
      </c>
      <c r="G284" s="90">
        <v>3.32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457364.65</v>
      </c>
      <c r="D286" s="90">
        <v>319007.88</v>
      </c>
      <c r="E286" s="90">
        <v>138356.76999999999</v>
      </c>
      <c r="F286" s="90">
        <v>0.7</v>
      </c>
      <c r="G286" s="90">
        <v>3.15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343693.34</v>
      </c>
      <c r="D287" s="90">
        <v>232365.3</v>
      </c>
      <c r="E287" s="90">
        <v>111328.04</v>
      </c>
      <c r="F287" s="90">
        <v>0.68</v>
      </c>
      <c r="G287" s="90">
        <v>3.09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342602.34</v>
      </c>
      <c r="D288" s="90">
        <v>231627.69</v>
      </c>
      <c r="E288" s="90">
        <v>110974.65</v>
      </c>
      <c r="F288" s="90">
        <v>0.68</v>
      </c>
      <c r="G288" s="90">
        <v>3.09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360572.93</v>
      </c>
      <c r="D289" s="90">
        <v>243777.31</v>
      </c>
      <c r="E289" s="90">
        <v>116795.62</v>
      </c>
      <c r="F289" s="90">
        <v>0.68</v>
      </c>
      <c r="G289" s="90">
        <v>3.09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8392.5400000000009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10861.79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9486.26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13013.03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9335.35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12950.63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9340.9699999999993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12975.27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8887.0499999999993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12419.86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8879.2000000000007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12428.46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9023.01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12493.95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7231.24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15119.34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6430.9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15038.23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6522.54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15196.68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44321.45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5890.9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11219.41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27736.3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58011.81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11423.91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10031.89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22319.18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36971.019999999997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23172.39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36655.11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23238.11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40178.32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15482.86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28000.52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15456.1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28047.78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16316.59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31941.53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22625.11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36347.79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1212770.3400000001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292078.90000000002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485108.14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43953.17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275525.26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77015.28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107532.17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107695.15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105206.51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6.46</v>
      </c>
      <c r="F349" s="90">
        <v>12121.51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0.72</v>
      </c>
      <c r="F351" s="90">
        <v>830.66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20.03</v>
      </c>
      <c r="F353" s="90">
        <v>33712.51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13.84</v>
      </c>
      <c r="F354" s="90">
        <v>23449.91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13.8</v>
      </c>
      <c r="F355" s="90">
        <v>23375.47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14.52</v>
      </c>
      <c r="F356" s="90">
        <v>24601.59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6585.11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239622.223</v>
      </c>
      <c r="C366" s="90">
        <v>360.74470000000002</v>
      </c>
      <c r="D366" s="90">
        <v>791.91449999999998</v>
      </c>
      <c r="E366" s="90">
        <v>0</v>
      </c>
      <c r="F366" s="90">
        <v>3.3999999999999998E-3</v>
      </c>
      <c r="G366" s="90">
        <v>49218.643700000001</v>
      </c>
      <c r="H366" s="90">
        <v>96031.103900000002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199145.38649999999</v>
      </c>
      <c r="C367" s="90">
        <v>309.25790000000001</v>
      </c>
      <c r="D367" s="90">
        <v>710.32320000000004</v>
      </c>
      <c r="E367" s="90">
        <v>0</v>
      </c>
      <c r="F367" s="90">
        <v>3.0000000000000001E-3</v>
      </c>
      <c r="G367" s="90">
        <v>44152.677000000003</v>
      </c>
      <c r="H367" s="90">
        <v>80673.662800000006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193819.15830000001</v>
      </c>
      <c r="C368" s="90">
        <v>323.87430000000001</v>
      </c>
      <c r="D368" s="90">
        <v>817.70119999999997</v>
      </c>
      <c r="E368" s="90">
        <v>0</v>
      </c>
      <c r="F368" s="90">
        <v>3.3999999999999998E-3</v>
      </c>
      <c r="G368" s="90">
        <v>50838.487200000003</v>
      </c>
      <c r="H368" s="90">
        <v>80608.795700000002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151122.16329999999</v>
      </c>
      <c r="C369" s="90">
        <v>274.30869999999999</v>
      </c>
      <c r="D369" s="90">
        <v>757.83569999999997</v>
      </c>
      <c r="E369" s="90">
        <v>0</v>
      </c>
      <c r="F369" s="90">
        <v>3.0999999999999999E-3</v>
      </c>
      <c r="G369" s="90">
        <v>47125.6322</v>
      </c>
      <c r="H369" s="90">
        <v>64842.888899999998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167695.08749999999</v>
      </c>
      <c r="C370" s="90">
        <v>322.45569999999998</v>
      </c>
      <c r="D370" s="90">
        <v>940.68979999999999</v>
      </c>
      <c r="E370" s="90">
        <v>0</v>
      </c>
      <c r="F370" s="90">
        <v>3.8E-3</v>
      </c>
      <c r="G370" s="90">
        <v>58502.687599999997</v>
      </c>
      <c r="H370" s="90">
        <v>73605.716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215574.59830000001</v>
      </c>
      <c r="C371" s="90">
        <v>426.73340000000002</v>
      </c>
      <c r="D371" s="90">
        <v>1276.6987999999999</v>
      </c>
      <c r="E371" s="90">
        <v>0</v>
      </c>
      <c r="F371" s="90">
        <v>5.1000000000000004E-3</v>
      </c>
      <c r="G371" s="90">
        <v>79403.363700000002</v>
      </c>
      <c r="H371" s="90">
        <v>95737.875700000004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170374.61060000001</v>
      </c>
      <c r="C372" s="90">
        <v>338.03519999999997</v>
      </c>
      <c r="D372" s="90">
        <v>1013.2945</v>
      </c>
      <c r="E372" s="90">
        <v>0</v>
      </c>
      <c r="F372" s="90">
        <v>4.1000000000000003E-3</v>
      </c>
      <c r="G372" s="90">
        <v>63021.354899999998</v>
      </c>
      <c r="H372" s="90">
        <v>75735.251300000004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180211.71239999999</v>
      </c>
      <c r="C373" s="90">
        <v>357.21440000000001</v>
      </c>
      <c r="D373" s="90">
        <v>1069.9323999999999</v>
      </c>
      <c r="E373" s="90">
        <v>0</v>
      </c>
      <c r="F373" s="90">
        <v>4.3E-3</v>
      </c>
      <c r="G373" s="90">
        <v>66543.821100000001</v>
      </c>
      <c r="H373" s="90">
        <v>80077.128599999996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173113.9247</v>
      </c>
      <c r="C374" s="90">
        <v>340.404</v>
      </c>
      <c r="D374" s="90">
        <v>1012.6567</v>
      </c>
      <c r="E374" s="90">
        <v>0</v>
      </c>
      <c r="F374" s="90">
        <v>4.1000000000000003E-3</v>
      </c>
      <c r="G374" s="90">
        <v>62980.777199999997</v>
      </c>
      <c r="H374" s="90">
        <v>76672.580600000001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168602.2507</v>
      </c>
      <c r="C375" s="90">
        <v>314.33449999999999</v>
      </c>
      <c r="D375" s="90">
        <v>891.30550000000005</v>
      </c>
      <c r="E375" s="90">
        <v>0</v>
      </c>
      <c r="F375" s="90">
        <v>3.5999999999999999E-3</v>
      </c>
      <c r="G375" s="90">
        <v>55428.307000000001</v>
      </c>
      <c r="H375" s="90">
        <v>73101.820200000002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172452.0986</v>
      </c>
      <c r="C376" s="90">
        <v>297.096</v>
      </c>
      <c r="D376" s="90">
        <v>776.84280000000001</v>
      </c>
      <c r="E376" s="90">
        <v>0</v>
      </c>
      <c r="F376" s="90">
        <v>3.2000000000000002E-3</v>
      </c>
      <c r="G376" s="90">
        <v>48301.9637</v>
      </c>
      <c r="H376" s="90">
        <v>72538.490900000004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216207.42129999999</v>
      </c>
      <c r="C377" s="90">
        <v>334.98469999999998</v>
      </c>
      <c r="D377" s="90">
        <v>766.93380000000002</v>
      </c>
      <c r="E377" s="90">
        <v>0</v>
      </c>
      <c r="F377" s="90">
        <v>3.3E-3</v>
      </c>
      <c r="G377" s="90">
        <v>47671.1319</v>
      </c>
      <c r="H377" s="90">
        <v>87515.147899999996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2247940</v>
      </c>
      <c r="C379" s="90">
        <v>3999.4434999999999</v>
      </c>
      <c r="D379" s="90">
        <v>10826.1288</v>
      </c>
      <c r="E379" s="90">
        <v>0</v>
      </c>
      <c r="F379" s="90">
        <v>4.4499999999999998E-2</v>
      </c>
      <c r="G379" s="90">
        <v>673188.84710000001</v>
      </c>
      <c r="H379" s="90">
        <v>957140.46250000002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151122.16329999999</v>
      </c>
      <c r="C380" s="90">
        <v>274.30869999999999</v>
      </c>
      <c r="D380" s="90">
        <v>710.32320000000004</v>
      </c>
      <c r="E380" s="90">
        <v>0</v>
      </c>
      <c r="F380" s="90">
        <v>3.0000000000000001E-3</v>
      </c>
      <c r="G380" s="90">
        <v>44152.677000000003</v>
      </c>
      <c r="H380" s="90">
        <v>64842.888899999998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239622.223</v>
      </c>
      <c r="C381" s="90">
        <v>426.73340000000002</v>
      </c>
      <c r="D381" s="90">
        <v>1276.6987999999999</v>
      </c>
      <c r="E381" s="90">
        <v>0</v>
      </c>
      <c r="F381" s="90">
        <v>5.1000000000000004E-3</v>
      </c>
      <c r="G381" s="90">
        <v>79403.363700000002</v>
      </c>
      <c r="H381" s="90">
        <v>96031.103900000002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780431000000</v>
      </c>
      <c r="C384" s="90">
        <v>577595.08499999996</v>
      </c>
      <c r="D384" s="90" t="s">
        <v>963</v>
      </c>
      <c r="E384" s="90">
        <v>270589.05</v>
      </c>
      <c r="F384" s="90">
        <v>145652.64300000001</v>
      </c>
      <c r="G384" s="90">
        <v>106629.06299999999</v>
      </c>
      <c r="H384" s="90">
        <v>0</v>
      </c>
      <c r="I384" s="90">
        <v>50132.966999999997</v>
      </c>
      <c r="J384" s="90">
        <v>0</v>
      </c>
      <c r="K384" s="90">
        <v>125.28700000000001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4466.0749999999998</v>
      </c>
      <c r="R384" s="90">
        <v>0</v>
      </c>
      <c r="S384" s="90">
        <v>0</v>
      </c>
    </row>
    <row r="385" spans="1:19">
      <c r="A385" s="90" t="s">
        <v>778</v>
      </c>
      <c r="B385" s="92">
        <v>700103000000</v>
      </c>
      <c r="C385" s="90">
        <v>590958.48199999996</v>
      </c>
      <c r="D385" s="90" t="s">
        <v>964</v>
      </c>
      <c r="E385" s="90">
        <v>270589.05</v>
      </c>
      <c r="F385" s="90">
        <v>145652.64300000001</v>
      </c>
      <c r="G385" s="90">
        <v>101954.11500000001</v>
      </c>
      <c r="H385" s="90">
        <v>0</v>
      </c>
      <c r="I385" s="90">
        <v>67956.168999999994</v>
      </c>
      <c r="J385" s="90">
        <v>0</v>
      </c>
      <c r="K385" s="90">
        <v>118.009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4688.4960000000001</v>
      </c>
      <c r="R385" s="90">
        <v>0</v>
      </c>
      <c r="S385" s="90">
        <v>0</v>
      </c>
    </row>
    <row r="386" spans="1:19">
      <c r="A386" s="90" t="s">
        <v>779</v>
      </c>
      <c r="B386" s="92">
        <v>806116000000</v>
      </c>
      <c r="C386" s="90">
        <v>881066.15899999999</v>
      </c>
      <c r="D386" s="90" t="s">
        <v>852</v>
      </c>
      <c r="E386" s="90">
        <v>270589.05</v>
      </c>
      <c r="F386" s="90">
        <v>137835.54800000001</v>
      </c>
      <c r="G386" s="90">
        <v>108756.038</v>
      </c>
      <c r="H386" s="90">
        <v>0</v>
      </c>
      <c r="I386" s="90">
        <v>358529.76400000002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5241.0910000000003</v>
      </c>
      <c r="R386" s="90">
        <v>0</v>
      </c>
      <c r="S386" s="90">
        <v>0</v>
      </c>
    </row>
    <row r="387" spans="1:19">
      <c r="A387" s="90" t="s">
        <v>780</v>
      </c>
      <c r="B387" s="92">
        <v>747243000000</v>
      </c>
      <c r="C387" s="90">
        <v>915681.77500000002</v>
      </c>
      <c r="D387" s="90" t="s">
        <v>853</v>
      </c>
      <c r="E387" s="90">
        <v>270589.05</v>
      </c>
      <c r="F387" s="90">
        <v>133019.06400000001</v>
      </c>
      <c r="G387" s="90">
        <v>122138.765</v>
      </c>
      <c r="H387" s="90">
        <v>0</v>
      </c>
      <c r="I387" s="90">
        <v>384852.03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4968.1980000000003</v>
      </c>
      <c r="R387" s="90">
        <v>0</v>
      </c>
      <c r="S387" s="90">
        <v>0</v>
      </c>
    </row>
    <row r="388" spans="1:19">
      <c r="A388" s="90" t="s">
        <v>341</v>
      </c>
      <c r="B388" s="92">
        <v>927642000000</v>
      </c>
      <c r="C388" s="90">
        <v>1136267.983</v>
      </c>
      <c r="D388" s="90" t="s">
        <v>828</v>
      </c>
      <c r="E388" s="90">
        <v>270589.05</v>
      </c>
      <c r="F388" s="90">
        <v>133019.06400000001</v>
      </c>
      <c r="G388" s="90">
        <v>123805.96400000001</v>
      </c>
      <c r="H388" s="90">
        <v>0</v>
      </c>
      <c r="I388" s="90">
        <v>603431.26599999995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5307.9719999999998</v>
      </c>
      <c r="R388" s="90">
        <v>0</v>
      </c>
      <c r="S388" s="90">
        <v>0</v>
      </c>
    </row>
    <row r="389" spans="1:19">
      <c r="A389" s="90" t="s">
        <v>781</v>
      </c>
      <c r="B389" s="92">
        <v>1259050000000</v>
      </c>
      <c r="C389" s="90">
        <v>1342546.227</v>
      </c>
      <c r="D389" s="90" t="s">
        <v>965</v>
      </c>
      <c r="E389" s="90">
        <v>270589.05</v>
      </c>
      <c r="F389" s="90">
        <v>145652.64300000001</v>
      </c>
      <c r="G389" s="90">
        <v>152075.31400000001</v>
      </c>
      <c r="H389" s="90">
        <v>0</v>
      </c>
      <c r="I389" s="90">
        <v>768556.625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5557.9269999999997</v>
      </c>
      <c r="R389" s="90">
        <v>0</v>
      </c>
      <c r="S389" s="90">
        <v>0</v>
      </c>
    </row>
    <row r="390" spans="1:19">
      <c r="A390" s="90" t="s">
        <v>782</v>
      </c>
      <c r="B390" s="92">
        <v>999292000000</v>
      </c>
      <c r="C390" s="90">
        <v>1168962.2890000001</v>
      </c>
      <c r="D390" s="90" t="s">
        <v>854</v>
      </c>
      <c r="E390" s="90">
        <v>150327.25</v>
      </c>
      <c r="F390" s="90">
        <v>84617.157999999996</v>
      </c>
      <c r="G390" s="90">
        <v>144997.72500000001</v>
      </c>
      <c r="H390" s="90">
        <v>0</v>
      </c>
      <c r="I390" s="90">
        <v>783588.32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5317.1679999999997</v>
      </c>
      <c r="R390" s="90">
        <v>0</v>
      </c>
      <c r="S390" s="90">
        <v>0</v>
      </c>
    </row>
    <row r="391" spans="1:19">
      <c r="A391" s="90" t="s">
        <v>783</v>
      </c>
      <c r="B391" s="92">
        <v>1055150000000</v>
      </c>
      <c r="C391" s="90">
        <v>1156471.0830000001</v>
      </c>
      <c r="D391" s="90" t="s">
        <v>829</v>
      </c>
      <c r="E391" s="90">
        <v>150327.25</v>
      </c>
      <c r="F391" s="90">
        <v>84617.157999999996</v>
      </c>
      <c r="G391" s="90">
        <v>147803.11499999999</v>
      </c>
      <c r="H391" s="90">
        <v>0</v>
      </c>
      <c r="I391" s="90">
        <v>768309.19900000002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5299.6930000000002</v>
      </c>
      <c r="R391" s="90">
        <v>0</v>
      </c>
      <c r="S391" s="90">
        <v>0</v>
      </c>
    </row>
    <row r="392" spans="1:19">
      <c r="A392" s="90" t="s">
        <v>784</v>
      </c>
      <c r="B392" s="92">
        <v>998649000000</v>
      </c>
      <c r="C392" s="90">
        <v>1212174</v>
      </c>
      <c r="D392" s="90" t="s">
        <v>855</v>
      </c>
      <c r="E392" s="90">
        <v>270589.05</v>
      </c>
      <c r="F392" s="90">
        <v>137835.54800000001</v>
      </c>
      <c r="G392" s="90">
        <v>140994.58199999999</v>
      </c>
      <c r="H392" s="90">
        <v>0</v>
      </c>
      <c r="I392" s="90">
        <v>657135.35400000005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5504.7979999999998</v>
      </c>
      <c r="R392" s="90">
        <v>0</v>
      </c>
      <c r="S392" s="90">
        <v>0</v>
      </c>
    </row>
    <row r="393" spans="1:19">
      <c r="A393" s="90" t="s">
        <v>785</v>
      </c>
      <c r="B393" s="92">
        <v>878894000000</v>
      </c>
      <c r="C393" s="90">
        <v>1047543.43</v>
      </c>
      <c r="D393" s="90" t="s">
        <v>966</v>
      </c>
      <c r="E393" s="90">
        <v>270589.05</v>
      </c>
      <c r="F393" s="90">
        <v>137835.54800000001</v>
      </c>
      <c r="G393" s="90">
        <v>126337.61500000001</v>
      </c>
      <c r="H393" s="90">
        <v>0</v>
      </c>
      <c r="I393" s="90">
        <v>507368.23100000003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5298.3190000000004</v>
      </c>
      <c r="R393" s="90">
        <v>0</v>
      </c>
      <c r="S393" s="90">
        <v>0</v>
      </c>
    </row>
    <row r="394" spans="1:19">
      <c r="A394" s="90" t="s">
        <v>786</v>
      </c>
      <c r="B394" s="92">
        <v>765895000000</v>
      </c>
      <c r="C394" s="90">
        <v>927797.71100000001</v>
      </c>
      <c r="D394" s="90" t="s">
        <v>856</v>
      </c>
      <c r="E394" s="90">
        <v>270589.05</v>
      </c>
      <c r="F394" s="90">
        <v>145652.64300000001</v>
      </c>
      <c r="G394" s="90">
        <v>119582.649</v>
      </c>
      <c r="H394" s="90">
        <v>0</v>
      </c>
      <c r="I394" s="90">
        <v>386653.06400000001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5205.6379999999999</v>
      </c>
      <c r="R394" s="90">
        <v>0</v>
      </c>
      <c r="S394" s="90">
        <v>0</v>
      </c>
    </row>
    <row r="395" spans="1:19">
      <c r="A395" s="90" t="s">
        <v>787</v>
      </c>
      <c r="B395" s="92">
        <v>755893000000</v>
      </c>
      <c r="C395" s="90">
        <v>535632.83100000001</v>
      </c>
      <c r="D395" s="90" t="s">
        <v>967</v>
      </c>
      <c r="E395" s="90">
        <v>270589.05</v>
      </c>
      <c r="F395" s="90">
        <v>151653.867</v>
      </c>
      <c r="G395" s="90">
        <v>101470.13099999999</v>
      </c>
      <c r="H395" s="90">
        <v>0</v>
      </c>
      <c r="I395" s="90">
        <v>5441.0129999999999</v>
      </c>
      <c r="J395" s="90">
        <v>0</v>
      </c>
      <c r="K395" s="90">
        <v>153.393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6325.3770000000004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10674400000000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700103000000</v>
      </c>
      <c r="C398" s="90">
        <v>535632.83100000001</v>
      </c>
      <c r="D398" s="90"/>
      <c r="E398" s="90">
        <v>150327.25</v>
      </c>
      <c r="F398" s="90">
        <v>84617.157999999996</v>
      </c>
      <c r="G398" s="90">
        <v>101470.13099999999</v>
      </c>
      <c r="H398" s="90">
        <v>0</v>
      </c>
      <c r="I398" s="90">
        <v>5441.0129999999999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4466.0749999999998</v>
      </c>
      <c r="R398" s="90">
        <v>0</v>
      </c>
      <c r="S398" s="90">
        <v>0</v>
      </c>
    </row>
    <row r="399" spans="1:19">
      <c r="A399" s="90" t="s">
        <v>790</v>
      </c>
      <c r="B399" s="92">
        <v>1259050000000</v>
      </c>
      <c r="C399" s="90">
        <v>1342546.227</v>
      </c>
      <c r="D399" s="90"/>
      <c r="E399" s="90">
        <v>270589.05</v>
      </c>
      <c r="F399" s="90">
        <v>151653.867</v>
      </c>
      <c r="G399" s="90">
        <v>152075.31400000001</v>
      </c>
      <c r="H399" s="90">
        <v>0</v>
      </c>
      <c r="I399" s="90">
        <v>783588.32</v>
      </c>
      <c r="J399" s="90">
        <v>0</v>
      </c>
      <c r="K399" s="90">
        <v>153.393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6325.3770000000004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237971.18</v>
      </c>
      <c r="C402" s="90">
        <v>84435.24</v>
      </c>
      <c r="D402" s="90">
        <v>0</v>
      </c>
      <c r="E402" s="90">
        <v>322406.42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12.15</v>
      </c>
      <c r="C403" s="90">
        <v>4.3099999999999996</v>
      </c>
      <c r="D403" s="90">
        <v>0</v>
      </c>
      <c r="E403" s="90">
        <v>16.46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12.15</v>
      </c>
      <c r="C404" s="90">
        <v>4.3099999999999996</v>
      </c>
      <c r="D404" s="90">
        <v>0</v>
      </c>
      <c r="E404" s="90">
        <v>16.46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8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15989.11</v>
      </c>
      <c r="C2" s="90">
        <v>816.1</v>
      </c>
      <c r="D2" s="90">
        <v>816.1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15989.11</v>
      </c>
      <c r="C3" s="90">
        <v>816.1</v>
      </c>
      <c r="D3" s="90">
        <v>816.1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40268.92</v>
      </c>
      <c r="C4" s="90">
        <v>2055.38</v>
      </c>
      <c r="D4" s="90">
        <v>2055.38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40268.92</v>
      </c>
      <c r="C5" s="90">
        <v>2055.38</v>
      </c>
      <c r="D5" s="90">
        <v>2055.38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5041.88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1589.68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176.1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1911.84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8.6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347.3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139.21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10246.549999999999</v>
      </c>
      <c r="C28" s="90">
        <v>5742.57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1.0449999999999999</v>
      </c>
      <c r="E82" s="90">
        <v>1.238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1.0449999999999999</v>
      </c>
      <c r="E83" s="90">
        <v>1.238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1.0449999999999999</v>
      </c>
      <c r="E84" s="90">
        <v>1.238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1.0449999999999999</v>
      </c>
      <c r="E85" s="90">
        <v>1.238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0.50600000000000001</v>
      </c>
      <c r="E87" s="90">
        <v>0.56000000000000005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1.0449999999999999</v>
      </c>
      <c r="E88" s="90">
        <v>1.238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1.0449999999999999</v>
      </c>
      <c r="E89" s="90">
        <v>1.238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1.0449999999999999</v>
      </c>
      <c r="E90" s="90">
        <v>1.238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1.0449999999999999</v>
      </c>
      <c r="E91" s="90">
        <v>1.238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0.50600000000000001</v>
      </c>
      <c r="E93" s="90">
        <v>0.56000000000000005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1.0449999999999999</v>
      </c>
      <c r="E94" s="90">
        <v>1.238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1.0449999999999999</v>
      </c>
      <c r="E95" s="90">
        <v>1.238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1.0449999999999999</v>
      </c>
      <c r="E96" s="90">
        <v>1.238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1.0449999999999999</v>
      </c>
      <c r="E98" s="90">
        <v>1.238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1.0449999999999999</v>
      </c>
      <c r="E99" s="90">
        <v>1.238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1.0449999999999999</v>
      </c>
      <c r="E100" s="90">
        <v>1.238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0.50600000000000001</v>
      </c>
      <c r="E101" s="90">
        <v>0.56000000000000005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1.0449999999999999</v>
      </c>
      <c r="E102" s="90">
        <v>1.238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1.0449999999999999</v>
      </c>
      <c r="E103" s="90">
        <v>1.238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1.0449999999999999</v>
      </c>
      <c r="E105" s="90">
        <v>1.238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1.0449999999999999</v>
      </c>
      <c r="E106" s="90">
        <v>1.238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1.0449999999999999</v>
      </c>
      <c r="E108" s="90">
        <v>1.238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1.0449999999999999</v>
      </c>
      <c r="E109" s="90">
        <v>1.238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0.50600000000000001</v>
      </c>
      <c r="E110" s="90">
        <v>0.56000000000000005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1.0449999999999999</v>
      </c>
      <c r="E111" s="90">
        <v>1.238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1.0449999999999999</v>
      </c>
      <c r="E112" s="90">
        <v>1.238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1.0449999999999999</v>
      </c>
      <c r="E114" s="90">
        <v>1.238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1.0449999999999999</v>
      </c>
      <c r="E115" s="90">
        <v>1.238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0.50600000000000001</v>
      </c>
      <c r="E116" s="90">
        <v>0.56000000000000005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1.0449999999999999</v>
      </c>
      <c r="E117" s="90">
        <v>1.238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1.0449999999999999</v>
      </c>
      <c r="E118" s="90">
        <v>1.238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1.0449999999999999</v>
      </c>
      <c r="E120" s="90">
        <v>1.238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1.0449999999999999</v>
      </c>
      <c r="E121" s="90">
        <v>1.238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0.50600000000000001</v>
      </c>
      <c r="E122" s="90">
        <v>0.56000000000000005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1.0449999999999999</v>
      </c>
      <c r="E123" s="90">
        <v>1.238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1.0449999999999999</v>
      </c>
      <c r="E124" s="90">
        <v>1.238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1.0449999999999999</v>
      </c>
      <c r="E126" s="90">
        <v>1.238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1.0449999999999999</v>
      </c>
      <c r="E127" s="90">
        <v>1.238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0.50600000000000001</v>
      </c>
      <c r="E128" s="90">
        <v>0.56000000000000005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1.0449999999999999</v>
      </c>
      <c r="E129" s="90">
        <v>1.238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1.0449999999999999</v>
      </c>
      <c r="E130" s="90">
        <v>1.238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1.0449999999999999</v>
      </c>
      <c r="E132" s="90">
        <v>1.238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1.0449999999999999</v>
      </c>
      <c r="E133" s="90">
        <v>1.238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0.50600000000000001</v>
      </c>
      <c r="E134" s="90">
        <v>0.56000000000000005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1.0449999999999999</v>
      </c>
      <c r="E135" s="90">
        <v>1.238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1.0449999999999999</v>
      </c>
      <c r="E136" s="90">
        <v>1.238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1.0449999999999999</v>
      </c>
      <c r="E138" s="90">
        <v>1.238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1.0449999999999999</v>
      </c>
      <c r="E139" s="90">
        <v>1.238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0.50600000000000001</v>
      </c>
      <c r="E140" s="90">
        <v>0.56000000000000005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1.0449999999999999</v>
      </c>
      <c r="E141" s="90">
        <v>1.238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1.0449999999999999</v>
      </c>
      <c r="E143" s="90">
        <v>1.238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0.50600000000000001</v>
      </c>
      <c r="E144" s="90">
        <v>0.56000000000000005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1.0449999999999999</v>
      </c>
      <c r="E145" s="90">
        <v>1.238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1.0449999999999999</v>
      </c>
      <c r="E147" s="90">
        <v>1.238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0.50600000000000001</v>
      </c>
      <c r="E148" s="90">
        <v>0.56000000000000005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1.0449999999999999</v>
      </c>
      <c r="E149" s="90">
        <v>1.238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1.0449999999999999</v>
      </c>
      <c r="E151" s="90">
        <v>1.238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0.50600000000000001</v>
      </c>
      <c r="E152" s="90">
        <v>0.56000000000000005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0.50600000000000001</v>
      </c>
      <c r="E154" s="90">
        <v>0.56000000000000005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1.0449999999999999</v>
      </c>
      <c r="E155" s="90">
        <v>1.238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1.0449999999999999</v>
      </c>
      <c r="E157" s="90">
        <v>1.238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1.0449999999999999</v>
      </c>
      <c r="E158" s="90">
        <v>1.238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0.50600000000000001</v>
      </c>
      <c r="E159" s="90">
        <v>0.56000000000000005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1.0449999999999999</v>
      </c>
      <c r="E160" s="90">
        <v>1.238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1.0449999999999999</v>
      </c>
      <c r="E162" s="90">
        <v>1.238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0.50600000000000001</v>
      </c>
      <c r="E163" s="90">
        <v>0.56000000000000005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1.0449999999999999</v>
      </c>
      <c r="E164" s="90">
        <v>1.238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1.0449999999999999</v>
      </c>
      <c r="E165" s="90">
        <v>1.238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1.0449999999999999</v>
      </c>
      <c r="E166" s="90">
        <v>1.238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1.0449999999999999</v>
      </c>
      <c r="E168" s="90">
        <v>1.238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1.0449999999999999</v>
      </c>
      <c r="E169" s="90">
        <v>1.238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1.0449999999999999</v>
      </c>
      <c r="E170" s="90">
        <v>1.238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0.50600000000000001</v>
      </c>
      <c r="E171" s="90">
        <v>0.56000000000000005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0.50600000000000001</v>
      </c>
      <c r="E173" s="90">
        <v>0.56000000000000005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1.0449999999999999</v>
      </c>
      <c r="E174" s="90">
        <v>1.238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1.0449999999999999</v>
      </c>
      <c r="E176" s="90">
        <v>1.238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0.50600000000000001</v>
      </c>
      <c r="E177" s="90">
        <v>0.56000000000000005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1.0449999999999999</v>
      </c>
      <c r="E178" s="90">
        <v>1.238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1.0449999999999999</v>
      </c>
      <c r="E180" s="90">
        <v>1.238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0.50600000000000001</v>
      </c>
      <c r="E181" s="90">
        <v>0.56000000000000005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1.0449999999999999</v>
      </c>
      <c r="E182" s="90">
        <v>1.238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1.0449999999999999</v>
      </c>
      <c r="E184" s="90">
        <v>1.238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0.50600000000000001</v>
      </c>
      <c r="E185" s="90">
        <v>0.56000000000000005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1.0449999999999999</v>
      </c>
      <c r="E186" s="90">
        <v>1.238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1.0449999999999999</v>
      </c>
      <c r="E188" s="90">
        <v>1.238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0.50600000000000001</v>
      </c>
      <c r="E189" s="90">
        <v>0.56000000000000005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1.0449999999999999</v>
      </c>
      <c r="E190" s="90">
        <v>1.238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1.0449999999999999</v>
      </c>
      <c r="E192" s="90">
        <v>1.238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0.50600000000000001</v>
      </c>
      <c r="E193" s="90">
        <v>0.56000000000000005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1.0449999999999999</v>
      </c>
      <c r="E194" s="90">
        <v>1.238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1.0449999999999999</v>
      </c>
      <c r="E196" s="90">
        <v>1.238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0.50600000000000001</v>
      </c>
      <c r="E197" s="90">
        <v>0.56000000000000005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1.0449999999999999</v>
      </c>
      <c r="E198" s="90">
        <v>1.238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1.0449999999999999</v>
      </c>
      <c r="E199" s="90">
        <v>1.238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1.0449999999999999</v>
      </c>
      <c r="E201" s="90">
        <v>1.238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1.0449999999999999</v>
      </c>
      <c r="E202" s="90">
        <v>1.238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0.50600000000000001</v>
      </c>
      <c r="E203" s="90">
        <v>0.56000000000000005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942701.6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441068.15</v>
      </c>
      <c r="D281" s="90">
        <v>310359.73</v>
      </c>
      <c r="E281" s="90">
        <v>130708.42</v>
      </c>
      <c r="F281" s="90">
        <v>0.7</v>
      </c>
      <c r="G281" s="90">
        <v>3.17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118209.52</v>
      </c>
      <c r="D282" s="90">
        <v>86278.05</v>
      </c>
      <c r="E282" s="90">
        <v>31931.47</v>
      </c>
      <c r="F282" s="90">
        <v>0.73</v>
      </c>
      <c r="G282" s="90">
        <v>3.54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163306.62</v>
      </c>
      <c r="D283" s="90">
        <v>118488.9</v>
      </c>
      <c r="E283" s="90">
        <v>44817.72</v>
      </c>
      <c r="F283" s="90">
        <v>0.73</v>
      </c>
      <c r="G283" s="90">
        <v>3.52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14096.25</v>
      </c>
      <c r="D284" s="90">
        <v>10165.049999999999</v>
      </c>
      <c r="E284" s="90">
        <v>3931.2</v>
      </c>
      <c r="F284" s="90">
        <v>0.72</v>
      </c>
      <c r="G284" s="90">
        <v>3.42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93285.61</v>
      </c>
      <c r="D285" s="90">
        <v>67527.42</v>
      </c>
      <c r="E285" s="90">
        <v>25758.19</v>
      </c>
      <c r="F285" s="90">
        <v>0.72</v>
      </c>
      <c r="G285" s="90">
        <v>3.53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327915.08</v>
      </c>
      <c r="D286" s="90">
        <v>261891.11</v>
      </c>
      <c r="E286" s="90">
        <v>66023.98</v>
      </c>
      <c r="F286" s="90">
        <v>0.8</v>
      </c>
      <c r="G286" s="90">
        <v>3.52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220816.15</v>
      </c>
      <c r="D287" s="90">
        <v>176355.98</v>
      </c>
      <c r="E287" s="90">
        <v>44460.17</v>
      </c>
      <c r="F287" s="90">
        <v>0.8</v>
      </c>
      <c r="G287" s="90">
        <v>3.7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220406.98</v>
      </c>
      <c r="D288" s="90">
        <v>176029.19</v>
      </c>
      <c r="E288" s="90">
        <v>44377.79</v>
      </c>
      <c r="F288" s="90">
        <v>0.8</v>
      </c>
      <c r="G288" s="90">
        <v>3.7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235092.77</v>
      </c>
      <c r="D289" s="90">
        <v>187758.07999999999</v>
      </c>
      <c r="E289" s="90">
        <v>47334.69</v>
      </c>
      <c r="F289" s="90">
        <v>0.8</v>
      </c>
      <c r="G289" s="90">
        <v>3.53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7440.91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9784.4599999999991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7694.43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11281.86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7544.19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11218.54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7550.97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11245.03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7449.41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11076.33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7439.95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11084.67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7589.88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11155.4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5354.95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13384.91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4589.1499999999996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13313.69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4679.33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13475.56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39075.35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3343.49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8478.09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20326.79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51117.67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9975.64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8799.59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14508.18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28947.03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15513.53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28741.919999999998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15596.34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32289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11308.45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23730.3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11265.55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23775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12165.6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27699.93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15893.3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29598.31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963612.67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221671.59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385445.07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32768.800000000003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218919.96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56121.88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82205.740000000005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82290.78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79667.839999999997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5.81</v>
      </c>
      <c r="F349" s="90">
        <v>10890.28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0.67</v>
      </c>
      <c r="F351" s="90">
        <v>779.41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19.809999999999999</v>
      </c>
      <c r="F353" s="90">
        <v>33346.300000000003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13.34</v>
      </c>
      <c r="F354" s="90">
        <v>22601.02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13.31</v>
      </c>
      <c r="F355" s="90">
        <v>22559.14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14.2</v>
      </c>
      <c r="F356" s="90">
        <v>24062.26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5190.92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266055.55229999998</v>
      </c>
      <c r="C366" s="90">
        <v>415.24880000000002</v>
      </c>
      <c r="D366" s="90">
        <v>941.54849999999999</v>
      </c>
      <c r="E366" s="90">
        <v>0</v>
      </c>
      <c r="F366" s="90">
        <v>3.8E-3</v>
      </c>
      <c r="G366" s="90">
        <v>978739.56279999996</v>
      </c>
      <c r="H366" s="90">
        <v>109125.0828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228323.1066</v>
      </c>
      <c r="C367" s="90">
        <v>363.67739999999998</v>
      </c>
      <c r="D367" s="90">
        <v>847.6354</v>
      </c>
      <c r="E367" s="90">
        <v>0</v>
      </c>
      <c r="F367" s="90">
        <v>3.3999999999999998E-3</v>
      </c>
      <c r="G367" s="90">
        <v>881176.90300000005</v>
      </c>
      <c r="H367" s="90">
        <v>94366.783599999995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254636.15410000001</v>
      </c>
      <c r="C368" s="90">
        <v>412.20440000000002</v>
      </c>
      <c r="D368" s="90">
        <v>981.12519999999995</v>
      </c>
      <c r="E368" s="90">
        <v>0</v>
      </c>
      <c r="F368" s="90">
        <v>3.8999999999999998E-3</v>
      </c>
      <c r="G368" s="92">
        <v>1020000</v>
      </c>
      <c r="H368" s="90">
        <v>105890.93339999999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221978.48560000001</v>
      </c>
      <c r="C369" s="90">
        <v>373.76319999999998</v>
      </c>
      <c r="D369" s="90">
        <v>933.36850000000004</v>
      </c>
      <c r="E369" s="90">
        <v>0</v>
      </c>
      <c r="F369" s="90">
        <v>3.7000000000000002E-3</v>
      </c>
      <c r="G369" s="90">
        <v>970460.14419999998</v>
      </c>
      <c r="H369" s="90">
        <v>93725.109500000006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268856.14610000001</v>
      </c>
      <c r="C370" s="90">
        <v>465.745</v>
      </c>
      <c r="D370" s="90">
        <v>1201.1123</v>
      </c>
      <c r="E370" s="90">
        <v>0</v>
      </c>
      <c r="F370" s="90">
        <v>4.7000000000000002E-3</v>
      </c>
      <c r="G370" s="92">
        <v>1248930</v>
      </c>
      <c r="H370" s="90">
        <v>114798.163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299839.3897</v>
      </c>
      <c r="C371" s="90">
        <v>522.8818</v>
      </c>
      <c r="D371" s="90">
        <v>1358.278</v>
      </c>
      <c r="E371" s="90">
        <v>0</v>
      </c>
      <c r="F371" s="90">
        <v>5.3E-3</v>
      </c>
      <c r="G371" s="92">
        <v>1412380</v>
      </c>
      <c r="H371" s="90">
        <v>128367.386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236855.0171</v>
      </c>
      <c r="C372" s="90">
        <v>413.68579999999997</v>
      </c>
      <c r="D372" s="90">
        <v>1076.4255000000001</v>
      </c>
      <c r="E372" s="90">
        <v>0</v>
      </c>
      <c r="F372" s="90">
        <v>4.1999999999999997E-3</v>
      </c>
      <c r="G372" s="92">
        <v>1119300</v>
      </c>
      <c r="H372" s="90">
        <v>101465.3324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233708.2401</v>
      </c>
      <c r="C373" s="90">
        <v>407.65679999999998</v>
      </c>
      <c r="D373" s="90">
        <v>1059.2401</v>
      </c>
      <c r="E373" s="90">
        <v>0</v>
      </c>
      <c r="F373" s="90">
        <v>4.1000000000000003E-3</v>
      </c>
      <c r="G373" s="92">
        <v>1101430</v>
      </c>
      <c r="H373" s="90">
        <v>100065.02439999999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259636.44020000001</v>
      </c>
      <c r="C374" s="90">
        <v>451.97570000000002</v>
      </c>
      <c r="D374" s="90">
        <v>1171.8426999999999</v>
      </c>
      <c r="E374" s="90">
        <v>0</v>
      </c>
      <c r="F374" s="90">
        <v>4.5999999999999999E-3</v>
      </c>
      <c r="G374" s="92">
        <v>1218510</v>
      </c>
      <c r="H374" s="90">
        <v>111077.4759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238206.10329999999</v>
      </c>
      <c r="C375" s="90">
        <v>402.77109999999999</v>
      </c>
      <c r="D375" s="90">
        <v>1010.7177</v>
      </c>
      <c r="E375" s="90">
        <v>0</v>
      </c>
      <c r="F375" s="90">
        <v>4.0000000000000001E-3</v>
      </c>
      <c r="G375" s="92">
        <v>1050890</v>
      </c>
      <c r="H375" s="90">
        <v>100742.0359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238558.38810000001</v>
      </c>
      <c r="C376" s="90">
        <v>387.86309999999997</v>
      </c>
      <c r="D376" s="90">
        <v>928.29859999999996</v>
      </c>
      <c r="E376" s="90">
        <v>0</v>
      </c>
      <c r="F376" s="90">
        <v>3.7000000000000002E-3</v>
      </c>
      <c r="G376" s="90">
        <v>965093.46369999996</v>
      </c>
      <c r="H376" s="90">
        <v>99370.274799999999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261721.19399999999</v>
      </c>
      <c r="C377" s="90">
        <v>407.52249999999998</v>
      </c>
      <c r="D377" s="90">
        <v>921.00559999999996</v>
      </c>
      <c r="E377" s="90">
        <v>0</v>
      </c>
      <c r="F377" s="90">
        <v>3.7000000000000002E-3</v>
      </c>
      <c r="G377" s="90">
        <v>957377.4007</v>
      </c>
      <c r="H377" s="90">
        <v>107252.9975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3008370</v>
      </c>
      <c r="C379" s="90">
        <v>5024.9956000000002</v>
      </c>
      <c r="D379" s="90">
        <v>12430.5982</v>
      </c>
      <c r="E379" s="90">
        <v>0</v>
      </c>
      <c r="F379" s="90">
        <v>4.9000000000000002E-2</v>
      </c>
      <c r="G379" s="92">
        <v>12924300</v>
      </c>
      <c r="H379" s="92">
        <v>1266250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221978.48560000001</v>
      </c>
      <c r="C380" s="90">
        <v>363.67739999999998</v>
      </c>
      <c r="D380" s="90">
        <v>847.6354</v>
      </c>
      <c r="E380" s="90">
        <v>0</v>
      </c>
      <c r="F380" s="90">
        <v>3.3999999999999998E-3</v>
      </c>
      <c r="G380" s="90">
        <v>881176.90300000005</v>
      </c>
      <c r="H380" s="90">
        <v>93725.109500000006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299839.3897</v>
      </c>
      <c r="C381" s="90">
        <v>522.8818</v>
      </c>
      <c r="D381" s="90">
        <v>1358.278</v>
      </c>
      <c r="E381" s="90">
        <v>0</v>
      </c>
      <c r="F381" s="90">
        <v>5.3E-3</v>
      </c>
      <c r="G381" s="92">
        <v>1412380</v>
      </c>
      <c r="H381" s="90">
        <v>128367.386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775957000000</v>
      </c>
      <c r="C384" s="90">
        <v>618072.91599999997</v>
      </c>
      <c r="D384" s="90" t="s">
        <v>857</v>
      </c>
      <c r="E384" s="90">
        <v>270589.05</v>
      </c>
      <c r="F384" s="90">
        <v>145652.64300000001</v>
      </c>
      <c r="G384" s="90">
        <v>118632.452</v>
      </c>
      <c r="H384" s="90">
        <v>0</v>
      </c>
      <c r="I384" s="90">
        <v>78403.187000000005</v>
      </c>
      <c r="J384" s="90">
        <v>0</v>
      </c>
      <c r="K384" s="90">
        <v>114.66800000000001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4680.9160000000002</v>
      </c>
      <c r="R384" s="90">
        <v>0</v>
      </c>
      <c r="S384" s="90">
        <v>0</v>
      </c>
    </row>
    <row r="385" spans="1:19">
      <c r="A385" s="90" t="s">
        <v>778</v>
      </c>
      <c r="B385" s="92">
        <v>698608000000</v>
      </c>
      <c r="C385" s="90">
        <v>705543.03</v>
      </c>
      <c r="D385" s="90" t="s">
        <v>968</v>
      </c>
      <c r="E385" s="90">
        <v>270589.05</v>
      </c>
      <c r="F385" s="90">
        <v>137835.54800000001</v>
      </c>
      <c r="G385" s="90">
        <v>125591.391</v>
      </c>
      <c r="H385" s="90">
        <v>0</v>
      </c>
      <c r="I385" s="90">
        <v>166474.93599999999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4937.4369999999999</v>
      </c>
      <c r="R385" s="90">
        <v>0</v>
      </c>
      <c r="S385" s="90">
        <v>0</v>
      </c>
    </row>
    <row r="386" spans="1:19">
      <c r="A386" s="90" t="s">
        <v>779</v>
      </c>
      <c r="B386" s="92">
        <v>808669000000</v>
      </c>
      <c r="C386" s="90">
        <v>721413.59699999995</v>
      </c>
      <c r="D386" s="90" t="s">
        <v>858</v>
      </c>
      <c r="E386" s="90">
        <v>270589.05</v>
      </c>
      <c r="F386" s="90">
        <v>145652.64300000001</v>
      </c>
      <c r="G386" s="90">
        <v>126129.913</v>
      </c>
      <c r="H386" s="90">
        <v>0</v>
      </c>
      <c r="I386" s="90">
        <v>173906.45699999999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5020.866</v>
      </c>
      <c r="R386" s="90">
        <v>0</v>
      </c>
      <c r="S386" s="90">
        <v>0</v>
      </c>
    </row>
    <row r="387" spans="1:19">
      <c r="A387" s="90" t="s">
        <v>780</v>
      </c>
      <c r="B387" s="92">
        <v>769392000000</v>
      </c>
      <c r="C387" s="90">
        <v>874027.61399999994</v>
      </c>
      <c r="D387" s="90" t="s">
        <v>839</v>
      </c>
      <c r="E387" s="90">
        <v>270589.05</v>
      </c>
      <c r="F387" s="90">
        <v>133019.06400000001</v>
      </c>
      <c r="G387" s="90">
        <v>144290.31299999999</v>
      </c>
      <c r="H387" s="90">
        <v>0</v>
      </c>
      <c r="I387" s="90">
        <v>321040.12699999998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4974.3919999999998</v>
      </c>
      <c r="R387" s="90">
        <v>0</v>
      </c>
      <c r="S387" s="90">
        <v>0</v>
      </c>
    </row>
    <row r="388" spans="1:19">
      <c r="A388" s="90" t="s">
        <v>341</v>
      </c>
      <c r="B388" s="92">
        <v>990170000000</v>
      </c>
      <c r="C388" s="90">
        <v>977206.38100000005</v>
      </c>
      <c r="D388" s="90" t="s">
        <v>828</v>
      </c>
      <c r="E388" s="90">
        <v>270589.05</v>
      </c>
      <c r="F388" s="90">
        <v>133019.06400000001</v>
      </c>
      <c r="G388" s="90">
        <v>145967.459</v>
      </c>
      <c r="H388" s="90">
        <v>0</v>
      </c>
      <c r="I388" s="90">
        <v>422347.41800000001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5168.723</v>
      </c>
      <c r="R388" s="90">
        <v>0</v>
      </c>
      <c r="S388" s="90">
        <v>0</v>
      </c>
    </row>
    <row r="389" spans="1:19">
      <c r="A389" s="90" t="s">
        <v>781</v>
      </c>
      <c r="B389" s="92">
        <v>1119750000000</v>
      </c>
      <c r="C389" s="90">
        <v>1077586.436</v>
      </c>
      <c r="D389" s="90" t="s">
        <v>859</v>
      </c>
      <c r="E389" s="90">
        <v>270589.05</v>
      </c>
      <c r="F389" s="90">
        <v>145652.64300000001</v>
      </c>
      <c r="G389" s="90">
        <v>155562.842</v>
      </c>
      <c r="H389" s="90">
        <v>0</v>
      </c>
      <c r="I389" s="90">
        <v>500115.08100000001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5552.1509999999998</v>
      </c>
      <c r="R389" s="90">
        <v>0</v>
      </c>
      <c r="S389" s="90">
        <v>0</v>
      </c>
    </row>
    <row r="390" spans="1:19">
      <c r="A390" s="90" t="s">
        <v>782</v>
      </c>
      <c r="B390" s="92">
        <v>887398000000</v>
      </c>
      <c r="C390" s="90">
        <v>892520.24899999995</v>
      </c>
      <c r="D390" s="90" t="s">
        <v>860</v>
      </c>
      <c r="E390" s="90">
        <v>150327.25</v>
      </c>
      <c r="F390" s="90">
        <v>78000.308000000005</v>
      </c>
      <c r="G390" s="90">
        <v>151828.74100000001</v>
      </c>
      <c r="H390" s="90">
        <v>0</v>
      </c>
      <c r="I390" s="90">
        <v>507067.84700000001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5181.4359999999997</v>
      </c>
      <c r="R390" s="90">
        <v>0</v>
      </c>
      <c r="S390" s="90">
        <v>0</v>
      </c>
    </row>
    <row r="391" spans="1:19">
      <c r="A391" s="90" t="s">
        <v>783</v>
      </c>
      <c r="B391" s="92">
        <v>873228000000</v>
      </c>
      <c r="C391" s="90">
        <v>883228.429</v>
      </c>
      <c r="D391" s="90" t="s">
        <v>969</v>
      </c>
      <c r="E391" s="90">
        <v>150327.25</v>
      </c>
      <c r="F391" s="90">
        <v>84617.157999999996</v>
      </c>
      <c r="G391" s="90">
        <v>148323.465</v>
      </c>
      <c r="H391" s="90">
        <v>0</v>
      </c>
      <c r="I391" s="90">
        <v>494548.68699999998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5297.201</v>
      </c>
      <c r="R391" s="90">
        <v>0</v>
      </c>
      <c r="S391" s="90">
        <v>0</v>
      </c>
    </row>
    <row r="392" spans="1:19">
      <c r="A392" s="90" t="s">
        <v>784</v>
      </c>
      <c r="B392" s="92">
        <v>966052000000</v>
      </c>
      <c r="C392" s="90">
        <v>957360.82</v>
      </c>
      <c r="D392" s="90" t="s">
        <v>900</v>
      </c>
      <c r="E392" s="90">
        <v>270589.05</v>
      </c>
      <c r="F392" s="90">
        <v>133019.06400000001</v>
      </c>
      <c r="G392" s="90">
        <v>140640.43799999999</v>
      </c>
      <c r="H392" s="90">
        <v>0</v>
      </c>
      <c r="I392" s="90">
        <v>407835.61800000002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5161.982</v>
      </c>
      <c r="R392" s="90">
        <v>0</v>
      </c>
      <c r="S392" s="90">
        <v>0</v>
      </c>
    </row>
    <row r="393" spans="1:19">
      <c r="A393" s="90" t="s">
        <v>785</v>
      </c>
      <c r="B393" s="92">
        <v>833162000000</v>
      </c>
      <c r="C393" s="90">
        <v>888333.09900000005</v>
      </c>
      <c r="D393" s="90" t="s">
        <v>861</v>
      </c>
      <c r="E393" s="90">
        <v>270589.05</v>
      </c>
      <c r="F393" s="90">
        <v>133019.06400000001</v>
      </c>
      <c r="G393" s="90">
        <v>130482.68799999999</v>
      </c>
      <c r="H393" s="90">
        <v>0</v>
      </c>
      <c r="I393" s="90">
        <v>349154.55099999998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4973.0780000000004</v>
      </c>
      <c r="R393" s="90">
        <v>0</v>
      </c>
      <c r="S393" s="90">
        <v>0</v>
      </c>
    </row>
    <row r="394" spans="1:19">
      <c r="A394" s="90" t="s">
        <v>786</v>
      </c>
      <c r="B394" s="92">
        <v>765138000000</v>
      </c>
      <c r="C394" s="90">
        <v>680780.10600000003</v>
      </c>
      <c r="D394" s="90" t="s">
        <v>970</v>
      </c>
      <c r="E394" s="90">
        <v>270589.05</v>
      </c>
      <c r="F394" s="90">
        <v>137835.54800000001</v>
      </c>
      <c r="G394" s="90">
        <v>124690.05</v>
      </c>
      <c r="H394" s="90">
        <v>0</v>
      </c>
      <c r="I394" s="90">
        <v>142648.12299999999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4902.6679999999997</v>
      </c>
      <c r="R394" s="90">
        <v>0</v>
      </c>
      <c r="S394" s="90">
        <v>0</v>
      </c>
    </row>
    <row r="395" spans="1:19">
      <c r="A395" s="90" t="s">
        <v>787</v>
      </c>
      <c r="B395" s="92">
        <v>759020000000</v>
      </c>
      <c r="C395" s="90">
        <v>603992.74100000004</v>
      </c>
      <c r="D395" s="90" t="s">
        <v>960</v>
      </c>
      <c r="E395" s="90">
        <v>270589.05</v>
      </c>
      <c r="F395" s="90">
        <v>145652.64300000001</v>
      </c>
      <c r="G395" s="90">
        <v>116645.75599999999</v>
      </c>
      <c r="H395" s="90">
        <v>0</v>
      </c>
      <c r="I395" s="90">
        <v>66381.232999999993</v>
      </c>
      <c r="J395" s="90">
        <v>0</v>
      </c>
      <c r="K395" s="90">
        <v>114.66800000000001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4609.3909999999996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10246500000000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698608000000</v>
      </c>
      <c r="C398" s="90">
        <v>603992.74100000004</v>
      </c>
      <c r="D398" s="90"/>
      <c r="E398" s="90">
        <v>150327.25</v>
      </c>
      <c r="F398" s="90">
        <v>78000.308000000005</v>
      </c>
      <c r="G398" s="90">
        <v>116645.75599999999</v>
      </c>
      <c r="H398" s="90">
        <v>0</v>
      </c>
      <c r="I398" s="90">
        <v>66381.232999999993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4609.3909999999996</v>
      </c>
      <c r="R398" s="90">
        <v>0</v>
      </c>
      <c r="S398" s="90">
        <v>0</v>
      </c>
    </row>
    <row r="399" spans="1:19">
      <c r="A399" s="90" t="s">
        <v>790</v>
      </c>
      <c r="B399" s="92">
        <v>1119750000000</v>
      </c>
      <c r="C399" s="90">
        <v>1077586.436</v>
      </c>
      <c r="D399" s="90"/>
      <c r="E399" s="90">
        <v>270589.05</v>
      </c>
      <c r="F399" s="90">
        <v>145652.64300000001</v>
      </c>
      <c r="G399" s="90">
        <v>155562.842</v>
      </c>
      <c r="H399" s="90">
        <v>0</v>
      </c>
      <c r="I399" s="90">
        <v>507067.84700000001</v>
      </c>
      <c r="J399" s="90">
        <v>0</v>
      </c>
      <c r="K399" s="90">
        <v>114.66800000000001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5552.1509999999998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105298.68</v>
      </c>
      <c r="C402" s="90">
        <v>39761.769999999997</v>
      </c>
      <c r="D402" s="90">
        <v>0</v>
      </c>
      <c r="E402" s="90">
        <v>145060.45000000001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5.37</v>
      </c>
      <c r="C403" s="90">
        <v>2.0299999999999998</v>
      </c>
      <c r="D403" s="90">
        <v>0</v>
      </c>
      <c r="E403" s="90">
        <v>7.4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5.37</v>
      </c>
      <c r="C404" s="90">
        <v>2.0299999999999998</v>
      </c>
      <c r="D404" s="90">
        <v>0</v>
      </c>
      <c r="E404" s="90">
        <v>7.4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9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17281.64</v>
      </c>
      <c r="C2" s="90">
        <v>882.08</v>
      </c>
      <c r="D2" s="90">
        <v>882.08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17281.64</v>
      </c>
      <c r="C3" s="90">
        <v>882.08</v>
      </c>
      <c r="D3" s="90">
        <v>882.08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24590.02</v>
      </c>
      <c r="C4" s="90">
        <v>1255.1099999999999</v>
      </c>
      <c r="D4" s="90">
        <v>1255.1099999999999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24590.02</v>
      </c>
      <c r="C5" s="90">
        <v>1255.1099999999999</v>
      </c>
      <c r="D5" s="90">
        <v>1255.1099999999999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7757.66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420.72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175.75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1633.41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12.14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372.94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134.51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8797.65</v>
      </c>
      <c r="C28" s="90">
        <v>8483.99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0.99399999999999999</v>
      </c>
      <c r="E82" s="90">
        <v>1.167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0.99399999999999999</v>
      </c>
      <c r="E83" s="90">
        <v>1.167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0.99399999999999999</v>
      </c>
      <c r="E84" s="90">
        <v>1.167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0.99399999999999999</v>
      </c>
      <c r="E85" s="90">
        <v>1.167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0.48299999999999998</v>
      </c>
      <c r="E87" s="90">
        <v>0.53200000000000003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0.99399999999999999</v>
      </c>
      <c r="E88" s="90">
        <v>1.167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0.99399999999999999</v>
      </c>
      <c r="E89" s="90">
        <v>1.167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0.99399999999999999</v>
      </c>
      <c r="E90" s="90">
        <v>1.167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0.99399999999999999</v>
      </c>
      <c r="E91" s="90">
        <v>1.167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0.48299999999999998</v>
      </c>
      <c r="E93" s="90">
        <v>0.53200000000000003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0.99399999999999999</v>
      </c>
      <c r="E94" s="90">
        <v>1.167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0.99399999999999999</v>
      </c>
      <c r="E95" s="90">
        <v>1.167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0.99399999999999999</v>
      </c>
      <c r="E96" s="90">
        <v>1.167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0.99399999999999999</v>
      </c>
      <c r="E98" s="90">
        <v>1.167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0.99399999999999999</v>
      </c>
      <c r="E99" s="90">
        <v>1.167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0.99399999999999999</v>
      </c>
      <c r="E100" s="90">
        <v>1.167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0.48299999999999998</v>
      </c>
      <c r="E101" s="90">
        <v>0.53200000000000003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0.99399999999999999</v>
      </c>
      <c r="E102" s="90">
        <v>1.167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0.99399999999999999</v>
      </c>
      <c r="E103" s="90">
        <v>1.167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0.99399999999999999</v>
      </c>
      <c r="E105" s="90">
        <v>1.167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0.99399999999999999</v>
      </c>
      <c r="E106" s="90">
        <v>1.167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0.99399999999999999</v>
      </c>
      <c r="E108" s="90">
        <v>1.167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0.99399999999999999</v>
      </c>
      <c r="E109" s="90">
        <v>1.167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0.48299999999999998</v>
      </c>
      <c r="E110" s="90">
        <v>0.53200000000000003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0.99399999999999999</v>
      </c>
      <c r="E111" s="90">
        <v>1.167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0.99399999999999999</v>
      </c>
      <c r="E112" s="90">
        <v>1.167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0.99399999999999999</v>
      </c>
      <c r="E114" s="90">
        <v>1.167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0.99399999999999999</v>
      </c>
      <c r="E115" s="90">
        <v>1.167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0.48299999999999998</v>
      </c>
      <c r="E116" s="90">
        <v>0.53200000000000003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0.99399999999999999</v>
      </c>
      <c r="E117" s="90">
        <v>1.167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0.99399999999999999</v>
      </c>
      <c r="E118" s="90">
        <v>1.167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0.99399999999999999</v>
      </c>
      <c r="E120" s="90">
        <v>1.167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0.99399999999999999</v>
      </c>
      <c r="E121" s="90">
        <v>1.167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0.48299999999999998</v>
      </c>
      <c r="E122" s="90">
        <v>0.53200000000000003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0.99399999999999999</v>
      </c>
      <c r="E123" s="90">
        <v>1.167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0.99399999999999999</v>
      </c>
      <c r="E124" s="90">
        <v>1.167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0.99399999999999999</v>
      </c>
      <c r="E126" s="90">
        <v>1.167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0.99399999999999999</v>
      </c>
      <c r="E127" s="90">
        <v>1.167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0.48299999999999998</v>
      </c>
      <c r="E128" s="90">
        <v>0.53200000000000003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0.99399999999999999</v>
      </c>
      <c r="E129" s="90">
        <v>1.167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0.99399999999999999</v>
      </c>
      <c r="E130" s="90">
        <v>1.167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0.99399999999999999</v>
      </c>
      <c r="E132" s="90">
        <v>1.167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0.99399999999999999</v>
      </c>
      <c r="E133" s="90">
        <v>1.167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0.48299999999999998</v>
      </c>
      <c r="E134" s="90">
        <v>0.53200000000000003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0.99399999999999999</v>
      </c>
      <c r="E135" s="90">
        <v>1.167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0.99399999999999999</v>
      </c>
      <c r="E136" s="90">
        <v>1.167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0.99399999999999999</v>
      </c>
      <c r="E138" s="90">
        <v>1.167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0.99399999999999999</v>
      </c>
      <c r="E139" s="90">
        <v>1.167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0.48299999999999998</v>
      </c>
      <c r="E140" s="90">
        <v>0.53200000000000003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0.99399999999999999</v>
      </c>
      <c r="E141" s="90">
        <v>1.167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0.99399999999999999</v>
      </c>
      <c r="E143" s="90">
        <v>1.167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0.48299999999999998</v>
      </c>
      <c r="E144" s="90">
        <v>0.53200000000000003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0.99399999999999999</v>
      </c>
      <c r="E145" s="90">
        <v>1.167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0.99399999999999999</v>
      </c>
      <c r="E147" s="90">
        <v>1.167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0.48299999999999998</v>
      </c>
      <c r="E148" s="90">
        <v>0.53200000000000003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0.99399999999999999</v>
      </c>
      <c r="E149" s="90">
        <v>1.167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0.99399999999999999</v>
      </c>
      <c r="E151" s="90">
        <v>1.167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0.48299999999999998</v>
      </c>
      <c r="E152" s="90">
        <v>0.53200000000000003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0.48299999999999998</v>
      </c>
      <c r="E154" s="90">
        <v>0.53200000000000003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0.99399999999999999</v>
      </c>
      <c r="E155" s="90">
        <v>1.167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0.99399999999999999</v>
      </c>
      <c r="E157" s="90">
        <v>1.167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0.99399999999999999</v>
      </c>
      <c r="E158" s="90">
        <v>1.167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0.48299999999999998</v>
      </c>
      <c r="E159" s="90">
        <v>0.53200000000000003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0.99399999999999999</v>
      </c>
      <c r="E160" s="90">
        <v>1.167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0.99399999999999999</v>
      </c>
      <c r="E162" s="90">
        <v>1.167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0.48299999999999998</v>
      </c>
      <c r="E163" s="90">
        <v>0.53200000000000003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0.99399999999999999</v>
      </c>
      <c r="E164" s="90">
        <v>1.167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0.99399999999999999</v>
      </c>
      <c r="E165" s="90">
        <v>1.167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0.99399999999999999</v>
      </c>
      <c r="E166" s="90">
        <v>1.167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0.99399999999999999</v>
      </c>
      <c r="E168" s="90">
        <v>1.167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0.99399999999999999</v>
      </c>
      <c r="E169" s="90">
        <v>1.167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0.99399999999999999</v>
      </c>
      <c r="E170" s="90">
        <v>1.167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0.48299999999999998</v>
      </c>
      <c r="E171" s="90">
        <v>0.53200000000000003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0.48299999999999998</v>
      </c>
      <c r="E173" s="90">
        <v>0.53200000000000003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0.99399999999999999</v>
      </c>
      <c r="E174" s="90">
        <v>1.167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0.99399999999999999</v>
      </c>
      <c r="E176" s="90">
        <v>1.167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0.48299999999999998</v>
      </c>
      <c r="E177" s="90">
        <v>0.53200000000000003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0.99399999999999999</v>
      </c>
      <c r="E178" s="90">
        <v>1.167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0.99399999999999999</v>
      </c>
      <c r="E180" s="90">
        <v>1.167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0.48299999999999998</v>
      </c>
      <c r="E181" s="90">
        <v>0.53200000000000003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0.99399999999999999</v>
      </c>
      <c r="E182" s="90">
        <v>1.167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0.99399999999999999</v>
      </c>
      <c r="E184" s="90">
        <v>1.167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0.48299999999999998</v>
      </c>
      <c r="E185" s="90">
        <v>0.53200000000000003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0.99399999999999999</v>
      </c>
      <c r="E186" s="90">
        <v>1.167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0.99399999999999999</v>
      </c>
      <c r="E188" s="90">
        <v>1.167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0.48299999999999998</v>
      </c>
      <c r="E189" s="90">
        <v>0.53200000000000003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0.99399999999999999</v>
      </c>
      <c r="E190" s="90">
        <v>1.167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0.99399999999999999</v>
      </c>
      <c r="E192" s="90">
        <v>1.167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0.48299999999999998</v>
      </c>
      <c r="E193" s="90">
        <v>0.53200000000000003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0.99399999999999999</v>
      </c>
      <c r="E194" s="90">
        <v>1.167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0.99399999999999999</v>
      </c>
      <c r="E196" s="90">
        <v>1.167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0.48299999999999998</v>
      </c>
      <c r="E197" s="90">
        <v>0.53200000000000003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0.99399999999999999</v>
      </c>
      <c r="E198" s="90">
        <v>1.167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0.99399999999999999</v>
      </c>
      <c r="E199" s="90">
        <v>1.167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0.99399999999999999</v>
      </c>
      <c r="E201" s="90">
        <v>1.167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0.99399999999999999</v>
      </c>
      <c r="E202" s="90">
        <v>1.167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0.48299999999999998</v>
      </c>
      <c r="E203" s="90">
        <v>0.53200000000000003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1013320.21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427741.37</v>
      </c>
      <c r="D281" s="90">
        <v>304615.89</v>
      </c>
      <c r="E281" s="90">
        <v>123125.48</v>
      </c>
      <c r="F281" s="90">
        <v>0.71</v>
      </c>
      <c r="G281" s="90">
        <v>3.2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105186.26</v>
      </c>
      <c r="D282" s="90">
        <v>79193.14</v>
      </c>
      <c r="E282" s="90">
        <v>25993.119999999999</v>
      </c>
      <c r="F282" s="90">
        <v>0.75</v>
      </c>
      <c r="G282" s="90">
        <v>3.65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159808.1</v>
      </c>
      <c r="D283" s="90">
        <v>116981.03</v>
      </c>
      <c r="E283" s="90">
        <v>42827.06</v>
      </c>
      <c r="F283" s="90">
        <v>0.73</v>
      </c>
      <c r="G283" s="90">
        <v>3.55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11724.86</v>
      </c>
      <c r="D284" s="90">
        <v>8535.7800000000007</v>
      </c>
      <c r="E284" s="90">
        <v>3189.08</v>
      </c>
      <c r="F284" s="90">
        <v>0.73</v>
      </c>
      <c r="G284" s="90">
        <v>3.44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90077.1</v>
      </c>
      <c r="D285" s="90">
        <v>66144.55</v>
      </c>
      <c r="E285" s="90">
        <v>23932.55</v>
      </c>
      <c r="F285" s="90">
        <v>0.73</v>
      </c>
      <c r="G285" s="90">
        <v>3.58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296010.90000000002</v>
      </c>
      <c r="D286" s="90">
        <v>236410.66</v>
      </c>
      <c r="E286" s="90">
        <v>59600.24</v>
      </c>
      <c r="F286" s="90">
        <v>0.8</v>
      </c>
      <c r="G286" s="90">
        <v>3.52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236425.08</v>
      </c>
      <c r="D287" s="90">
        <v>184803.77</v>
      </c>
      <c r="E287" s="90">
        <v>51621.31</v>
      </c>
      <c r="F287" s="90">
        <v>0.78</v>
      </c>
      <c r="G287" s="90">
        <v>3.46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235399.51</v>
      </c>
      <c r="D288" s="90">
        <v>183893.77</v>
      </c>
      <c r="E288" s="90">
        <v>51505.74</v>
      </c>
      <c r="F288" s="90">
        <v>0.78</v>
      </c>
      <c r="G288" s="90">
        <v>3.46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247748.12</v>
      </c>
      <c r="D289" s="90">
        <v>193184.56</v>
      </c>
      <c r="E289" s="90">
        <v>54563.56</v>
      </c>
      <c r="F289" s="90">
        <v>0.78</v>
      </c>
      <c r="G289" s="90">
        <v>3.45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7146.87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9100.44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9869.9500000000007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13491.04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9732.9699999999993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13433.14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9738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13456.75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7127.76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10570.59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7116.13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10576.08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7250.63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10639.2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5762.83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13197.29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4964.53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13069.1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5032.99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13211.1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35793.269999999997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6953.65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12503.28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18654.07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47377.78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9591.93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7579.59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27779.74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43623.86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28410.63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43157.599999999999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28482.53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46708.04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11541.09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21831.13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11541.09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21863.77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11541.09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25693.26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24997.71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39234.300000000003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1048815.8600000001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240071.75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419526.35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30370.67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238276.99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52842.43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75096.47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75416.36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72799.42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5.56</v>
      </c>
      <c r="F349" s="90">
        <v>10436.58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0.56999999999999995</v>
      </c>
      <c r="F351" s="90">
        <v>663.69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17.88</v>
      </c>
      <c r="F353" s="90">
        <v>30101.9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13.62</v>
      </c>
      <c r="F354" s="90">
        <v>23079.95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13.55</v>
      </c>
      <c r="F355" s="90">
        <v>22949.67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14.2</v>
      </c>
      <c r="F356" s="90">
        <v>24054.48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5579.77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111171.29369999999</v>
      </c>
      <c r="C366" s="90">
        <v>126.5676</v>
      </c>
      <c r="D366" s="90">
        <v>164.27029999999999</v>
      </c>
      <c r="E366" s="90">
        <v>0</v>
      </c>
      <c r="F366" s="90">
        <v>8.0000000000000004E-4</v>
      </c>
      <c r="G366" s="92">
        <v>2166330</v>
      </c>
      <c r="H366" s="90">
        <v>41224.241900000001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84946.882899999997</v>
      </c>
      <c r="C367" s="90">
        <v>99.912599999999998</v>
      </c>
      <c r="D367" s="90">
        <v>145.9599</v>
      </c>
      <c r="E367" s="90">
        <v>0</v>
      </c>
      <c r="F367" s="90">
        <v>6.9999999999999999E-4</v>
      </c>
      <c r="G367" s="92">
        <v>1925800</v>
      </c>
      <c r="H367" s="90">
        <v>31842.636699999999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95241.627099999998</v>
      </c>
      <c r="C368" s="90">
        <v>112.99890000000001</v>
      </c>
      <c r="D368" s="90">
        <v>169.89240000000001</v>
      </c>
      <c r="E368" s="90">
        <v>0</v>
      </c>
      <c r="F368" s="90">
        <v>8.0000000000000004E-4</v>
      </c>
      <c r="G368" s="92">
        <v>2241820</v>
      </c>
      <c r="H368" s="90">
        <v>35806.388500000001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71309.176800000001</v>
      </c>
      <c r="C369" s="90">
        <v>88.580100000000002</v>
      </c>
      <c r="D369" s="90">
        <v>152.58580000000001</v>
      </c>
      <c r="E369" s="90">
        <v>0</v>
      </c>
      <c r="F369" s="90">
        <v>6.9999999999999999E-4</v>
      </c>
      <c r="G369" s="92">
        <v>2014420</v>
      </c>
      <c r="H369" s="90">
        <v>27234.711200000002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59299.659800000001</v>
      </c>
      <c r="C370" s="90">
        <v>80.659700000000001</v>
      </c>
      <c r="D370" s="90">
        <v>171.56819999999999</v>
      </c>
      <c r="E370" s="90">
        <v>0</v>
      </c>
      <c r="F370" s="90">
        <v>6.9999999999999999E-4</v>
      </c>
      <c r="G370" s="92">
        <v>2266440</v>
      </c>
      <c r="H370" s="90">
        <v>23397.4607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51644.639999999999</v>
      </c>
      <c r="C371" s="90">
        <v>74.642899999999997</v>
      </c>
      <c r="D371" s="90">
        <v>177.4853</v>
      </c>
      <c r="E371" s="90">
        <v>0</v>
      </c>
      <c r="F371" s="90">
        <v>6.9999999999999999E-4</v>
      </c>
      <c r="G371" s="92">
        <v>2345270</v>
      </c>
      <c r="H371" s="90">
        <v>20847.841499999999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35701.564899999998</v>
      </c>
      <c r="C372" s="90">
        <v>52.39</v>
      </c>
      <c r="D372" s="90">
        <v>127.7377</v>
      </c>
      <c r="E372" s="90">
        <v>0</v>
      </c>
      <c r="F372" s="90">
        <v>5.0000000000000001E-4</v>
      </c>
      <c r="G372" s="92">
        <v>1688010</v>
      </c>
      <c r="H372" s="90">
        <v>14496.5607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37934.076099999998</v>
      </c>
      <c r="C373" s="90">
        <v>55.474899999999998</v>
      </c>
      <c r="D373" s="90">
        <v>134.50460000000001</v>
      </c>
      <c r="E373" s="90">
        <v>0</v>
      </c>
      <c r="F373" s="90">
        <v>5.0000000000000001E-4</v>
      </c>
      <c r="G373" s="92">
        <v>1777410</v>
      </c>
      <c r="H373" s="90">
        <v>15382.589599999999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51299.591899999999</v>
      </c>
      <c r="C374" s="90">
        <v>72.962400000000002</v>
      </c>
      <c r="D374" s="90">
        <v>168.75399999999999</v>
      </c>
      <c r="E374" s="90">
        <v>0</v>
      </c>
      <c r="F374" s="90">
        <v>6.9999999999999999E-4</v>
      </c>
      <c r="G374" s="92">
        <v>2229740</v>
      </c>
      <c r="H374" s="90">
        <v>20581.982199999999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64722.474999999999</v>
      </c>
      <c r="C375" s="90">
        <v>83.801599999999993</v>
      </c>
      <c r="D375" s="90">
        <v>160.2226</v>
      </c>
      <c r="E375" s="90">
        <v>0</v>
      </c>
      <c r="F375" s="90">
        <v>6.9999999999999999E-4</v>
      </c>
      <c r="G375" s="92">
        <v>2115930</v>
      </c>
      <c r="H375" s="90">
        <v>25083.609400000001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93036.021099999998</v>
      </c>
      <c r="C376" s="90">
        <v>109.1849</v>
      </c>
      <c r="D376" s="90">
        <v>158.3143</v>
      </c>
      <c r="E376" s="90">
        <v>0</v>
      </c>
      <c r="F376" s="90">
        <v>6.9999999999999999E-4</v>
      </c>
      <c r="G376" s="92">
        <v>2088750</v>
      </c>
      <c r="H376" s="90">
        <v>34848.965499999998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108523.8259</v>
      </c>
      <c r="C377" s="90">
        <v>123.4713</v>
      </c>
      <c r="D377" s="90">
        <v>159.8338</v>
      </c>
      <c r="E377" s="90">
        <v>0</v>
      </c>
      <c r="F377" s="90">
        <v>8.0000000000000004E-4</v>
      </c>
      <c r="G377" s="92">
        <v>2107800</v>
      </c>
      <c r="H377" s="90">
        <v>40233.716099999998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0">
        <v>864830.83519999997</v>
      </c>
      <c r="C379" s="90">
        <v>1080.6470999999999</v>
      </c>
      <c r="D379" s="90">
        <v>1891.1288999999999</v>
      </c>
      <c r="E379" s="90">
        <v>0</v>
      </c>
      <c r="F379" s="90">
        <v>8.3000000000000001E-3</v>
      </c>
      <c r="G379" s="92">
        <v>24967700</v>
      </c>
      <c r="H379" s="90">
        <v>330980.70400000003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35701.564899999998</v>
      </c>
      <c r="C380" s="90">
        <v>52.39</v>
      </c>
      <c r="D380" s="90">
        <v>127.7377</v>
      </c>
      <c r="E380" s="90">
        <v>0</v>
      </c>
      <c r="F380" s="90">
        <v>5.0000000000000001E-4</v>
      </c>
      <c r="G380" s="92">
        <v>1688010</v>
      </c>
      <c r="H380" s="90">
        <v>14496.5607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111171.29369999999</v>
      </c>
      <c r="C381" s="90">
        <v>126.5676</v>
      </c>
      <c r="D381" s="90">
        <v>177.4853</v>
      </c>
      <c r="E381" s="90">
        <v>0</v>
      </c>
      <c r="F381" s="90">
        <v>8.0000000000000004E-4</v>
      </c>
      <c r="G381" s="92">
        <v>2345270</v>
      </c>
      <c r="H381" s="90">
        <v>41224.241900000001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763331000000</v>
      </c>
      <c r="C384" s="90">
        <v>528464.96400000004</v>
      </c>
      <c r="D384" s="90" t="s">
        <v>899</v>
      </c>
      <c r="E384" s="90">
        <v>270589.05</v>
      </c>
      <c r="F384" s="90">
        <v>151653.867</v>
      </c>
      <c r="G384" s="90">
        <v>98140.555999999997</v>
      </c>
      <c r="H384" s="90">
        <v>0</v>
      </c>
      <c r="I384" s="90">
        <v>0</v>
      </c>
      <c r="J384" s="90">
        <v>0</v>
      </c>
      <c r="K384" s="90">
        <v>1954.8579999999999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6126.6329999999998</v>
      </c>
      <c r="R384" s="90">
        <v>0</v>
      </c>
      <c r="S384" s="90">
        <v>0</v>
      </c>
    </row>
    <row r="385" spans="1:19">
      <c r="A385" s="90" t="s">
        <v>778</v>
      </c>
      <c r="B385" s="92">
        <v>678578000000</v>
      </c>
      <c r="C385" s="90">
        <v>595024.49699999997</v>
      </c>
      <c r="D385" s="90" t="s">
        <v>971</v>
      </c>
      <c r="E385" s="90">
        <v>270589.05</v>
      </c>
      <c r="F385" s="90">
        <v>145652.64300000001</v>
      </c>
      <c r="G385" s="90">
        <v>99968.198000000004</v>
      </c>
      <c r="H385" s="90">
        <v>0</v>
      </c>
      <c r="I385" s="90">
        <v>73932.570999999996</v>
      </c>
      <c r="J385" s="90">
        <v>0</v>
      </c>
      <c r="K385" s="90">
        <v>115.992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4766.0420000000004</v>
      </c>
      <c r="R385" s="90">
        <v>0</v>
      </c>
      <c r="S385" s="90">
        <v>0</v>
      </c>
    </row>
    <row r="386" spans="1:19">
      <c r="A386" s="90" t="s">
        <v>779</v>
      </c>
      <c r="B386" s="92">
        <v>789929000000</v>
      </c>
      <c r="C386" s="90">
        <v>681273.16399999999</v>
      </c>
      <c r="D386" s="90" t="s">
        <v>972</v>
      </c>
      <c r="E386" s="90">
        <v>270589.05</v>
      </c>
      <c r="F386" s="90">
        <v>133019.06400000001</v>
      </c>
      <c r="G386" s="90">
        <v>117406.07399999999</v>
      </c>
      <c r="H386" s="90">
        <v>0</v>
      </c>
      <c r="I386" s="90">
        <v>155462.75599999999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4681.5519999999997</v>
      </c>
      <c r="R386" s="90">
        <v>0</v>
      </c>
      <c r="S386" s="90">
        <v>0</v>
      </c>
    </row>
    <row r="387" spans="1:19">
      <c r="A387" s="90" t="s">
        <v>780</v>
      </c>
      <c r="B387" s="92">
        <v>709802000000</v>
      </c>
      <c r="C387" s="90">
        <v>636700.65599999996</v>
      </c>
      <c r="D387" s="90" t="s">
        <v>973</v>
      </c>
      <c r="E387" s="90">
        <v>270589.05</v>
      </c>
      <c r="F387" s="90">
        <v>145652.64300000001</v>
      </c>
      <c r="G387" s="90">
        <v>109779.246</v>
      </c>
      <c r="H387" s="90">
        <v>0</v>
      </c>
      <c r="I387" s="90">
        <v>105758.891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4806.1589999999997</v>
      </c>
      <c r="R387" s="90">
        <v>0</v>
      </c>
      <c r="S387" s="90">
        <v>0</v>
      </c>
    </row>
    <row r="388" spans="1:19">
      <c r="A388" s="90" t="s">
        <v>341</v>
      </c>
      <c r="B388" s="92">
        <v>798605000000</v>
      </c>
      <c r="C388" s="90">
        <v>828918.48400000005</v>
      </c>
      <c r="D388" s="90" t="s">
        <v>862</v>
      </c>
      <c r="E388" s="90">
        <v>270589.05</v>
      </c>
      <c r="F388" s="90">
        <v>133019.06400000001</v>
      </c>
      <c r="G388" s="90">
        <v>122587.746</v>
      </c>
      <c r="H388" s="90">
        <v>0</v>
      </c>
      <c r="I388" s="90">
        <v>297644.26199999999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4963.6940000000004</v>
      </c>
      <c r="R388" s="90">
        <v>0</v>
      </c>
      <c r="S388" s="90">
        <v>0</v>
      </c>
    </row>
    <row r="389" spans="1:19">
      <c r="A389" s="90" t="s">
        <v>781</v>
      </c>
      <c r="B389" s="92">
        <v>826381000000</v>
      </c>
      <c r="C389" s="90">
        <v>885852.64</v>
      </c>
      <c r="D389" s="90" t="s">
        <v>835</v>
      </c>
      <c r="E389" s="90">
        <v>270589.05</v>
      </c>
      <c r="F389" s="90">
        <v>145652.64300000001</v>
      </c>
      <c r="G389" s="90">
        <v>122994.481</v>
      </c>
      <c r="H389" s="90">
        <v>0</v>
      </c>
      <c r="I389" s="90">
        <v>341221.14799999999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5280.65</v>
      </c>
      <c r="R389" s="90">
        <v>0</v>
      </c>
      <c r="S389" s="90">
        <v>0</v>
      </c>
    </row>
    <row r="390" spans="1:19">
      <c r="A390" s="90" t="s">
        <v>782</v>
      </c>
      <c r="B390" s="92">
        <v>594789000000</v>
      </c>
      <c r="C390" s="90">
        <v>746419.68200000003</v>
      </c>
      <c r="D390" s="90" t="s">
        <v>863</v>
      </c>
      <c r="E390" s="90">
        <v>150327.25</v>
      </c>
      <c r="F390" s="90">
        <v>78000.308000000005</v>
      </c>
      <c r="G390" s="90">
        <v>120768.76700000001</v>
      </c>
      <c r="H390" s="90">
        <v>0</v>
      </c>
      <c r="I390" s="90">
        <v>392125.31400000001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5083.375</v>
      </c>
      <c r="R390" s="90">
        <v>0</v>
      </c>
      <c r="S390" s="90">
        <v>0</v>
      </c>
    </row>
    <row r="391" spans="1:19">
      <c r="A391" s="90" t="s">
        <v>783</v>
      </c>
      <c r="B391" s="92">
        <v>626289000000</v>
      </c>
      <c r="C391" s="90">
        <v>701333.43799999997</v>
      </c>
      <c r="D391" s="90" t="s">
        <v>864</v>
      </c>
      <c r="E391" s="90">
        <v>150327.25</v>
      </c>
      <c r="F391" s="90">
        <v>78000.308000000005</v>
      </c>
      <c r="G391" s="90">
        <v>118624.63</v>
      </c>
      <c r="H391" s="90">
        <v>0</v>
      </c>
      <c r="I391" s="90">
        <v>349273.57299999997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4993.01</v>
      </c>
      <c r="R391" s="90">
        <v>0</v>
      </c>
      <c r="S391" s="90">
        <v>0</v>
      </c>
    </row>
    <row r="392" spans="1:19">
      <c r="A392" s="90" t="s">
        <v>784</v>
      </c>
      <c r="B392" s="92">
        <v>785675000000</v>
      </c>
      <c r="C392" s="90">
        <v>926425.75699999998</v>
      </c>
      <c r="D392" s="90" t="s">
        <v>974</v>
      </c>
      <c r="E392" s="90">
        <v>270589.05</v>
      </c>
      <c r="F392" s="90">
        <v>133019.06400000001</v>
      </c>
      <c r="G392" s="90">
        <v>130269.61</v>
      </c>
      <c r="H392" s="90">
        <v>0</v>
      </c>
      <c r="I392" s="90">
        <v>387333.31300000002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5100.0529999999999</v>
      </c>
      <c r="R392" s="90">
        <v>0</v>
      </c>
      <c r="S392" s="90">
        <v>0</v>
      </c>
    </row>
    <row r="393" spans="1:19">
      <c r="A393" s="90" t="s">
        <v>785</v>
      </c>
      <c r="B393" s="92">
        <v>745571000000</v>
      </c>
      <c r="C393" s="90">
        <v>721481.05599999998</v>
      </c>
      <c r="D393" s="90" t="s">
        <v>975</v>
      </c>
      <c r="E393" s="90">
        <v>270589.05</v>
      </c>
      <c r="F393" s="90">
        <v>145652.64300000001</v>
      </c>
      <c r="G393" s="90">
        <v>113204.163</v>
      </c>
      <c r="H393" s="90">
        <v>0</v>
      </c>
      <c r="I393" s="90">
        <v>186872.51500000001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5048.0169999999998</v>
      </c>
      <c r="R393" s="90">
        <v>0</v>
      </c>
      <c r="S393" s="90">
        <v>0</v>
      </c>
    </row>
    <row r="394" spans="1:19">
      <c r="A394" s="90" t="s">
        <v>786</v>
      </c>
      <c r="B394" s="92">
        <v>735993000000</v>
      </c>
      <c r="C394" s="90">
        <v>540403.28599999996</v>
      </c>
      <c r="D394" s="90" t="s">
        <v>976</v>
      </c>
      <c r="E394" s="90">
        <v>270589.05</v>
      </c>
      <c r="F394" s="90">
        <v>145652.64300000001</v>
      </c>
      <c r="G394" s="90">
        <v>104827.921</v>
      </c>
      <c r="H394" s="90">
        <v>0</v>
      </c>
      <c r="I394" s="90">
        <v>14435.92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4783.085</v>
      </c>
      <c r="R394" s="90">
        <v>0</v>
      </c>
      <c r="S394" s="90">
        <v>0</v>
      </c>
    </row>
    <row r="395" spans="1:19">
      <c r="A395" s="90" t="s">
        <v>787</v>
      </c>
      <c r="B395" s="92">
        <v>742707000000</v>
      </c>
      <c r="C395" s="90">
        <v>528401.27300000004</v>
      </c>
      <c r="D395" s="90" t="s">
        <v>977</v>
      </c>
      <c r="E395" s="90">
        <v>270589.05</v>
      </c>
      <c r="F395" s="90">
        <v>151653.867</v>
      </c>
      <c r="G395" s="90">
        <v>98140.555999999997</v>
      </c>
      <c r="H395" s="90">
        <v>0</v>
      </c>
      <c r="I395" s="90">
        <v>0</v>
      </c>
      <c r="J395" s="90">
        <v>0</v>
      </c>
      <c r="K395" s="90">
        <v>1867.3440000000001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6150.4560000000001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8797650000000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594789000000</v>
      </c>
      <c r="C398" s="90">
        <v>528401.27300000004</v>
      </c>
      <c r="D398" s="90"/>
      <c r="E398" s="90">
        <v>150327.25</v>
      </c>
      <c r="F398" s="90">
        <v>78000.308000000005</v>
      </c>
      <c r="G398" s="90">
        <v>98140.555999999997</v>
      </c>
      <c r="H398" s="90">
        <v>0</v>
      </c>
      <c r="I398" s="90">
        <v>0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4681.5519999999997</v>
      </c>
      <c r="R398" s="90">
        <v>0</v>
      </c>
      <c r="S398" s="90">
        <v>0</v>
      </c>
    </row>
    <row r="399" spans="1:19">
      <c r="A399" s="90" t="s">
        <v>790</v>
      </c>
      <c r="B399" s="92">
        <v>826381000000</v>
      </c>
      <c r="C399" s="90">
        <v>926425.75699999998</v>
      </c>
      <c r="D399" s="90"/>
      <c r="E399" s="90">
        <v>270589.05</v>
      </c>
      <c r="F399" s="90">
        <v>151653.867</v>
      </c>
      <c r="G399" s="90">
        <v>130269.61</v>
      </c>
      <c r="H399" s="90">
        <v>0</v>
      </c>
      <c r="I399" s="90">
        <v>392125.31400000001</v>
      </c>
      <c r="J399" s="90">
        <v>0</v>
      </c>
      <c r="K399" s="90">
        <v>1954.8579999999999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6150.4560000000001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177991.12</v>
      </c>
      <c r="C402" s="90">
        <v>71288.56</v>
      </c>
      <c r="D402" s="90">
        <v>0</v>
      </c>
      <c r="E402" s="90">
        <v>249279.69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9.08</v>
      </c>
      <c r="C403" s="90">
        <v>3.64</v>
      </c>
      <c r="D403" s="90">
        <v>0</v>
      </c>
      <c r="E403" s="90">
        <v>12.72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9.08</v>
      </c>
      <c r="C404" s="90">
        <v>3.64</v>
      </c>
      <c r="D404" s="90">
        <v>0</v>
      </c>
      <c r="E404" s="90">
        <v>12.72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8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20372.39</v>
      </c>
      <c r="C2" s="90">
        <v>1039.83</v>
      </c>
      <c r="D2" s="90">
        <v>1039.83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20372.39</v>
      </c>
      <c r="C3" s="90">
        <v>1039.83</v>
      </c>
      <c r="D3" s="90">
        <v>1039.83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46027.44</v>
      </c>
      <c r="C4" s="90">
        <v>2349.3000000000002</v>
      </c>
      <c r="D4" s="90">
        <v>2349.3000000000002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46027.44</v>
      </c>
      <c r="C5" s="90">
        <v>2349.3000000000002</v>
      </c>
      <c r="D5" s="90">
        <v>2349.3000000000002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9931.99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1361.03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176.06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1583.55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12.93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396.38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135.93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9690.6299999999992</v>
      </c>
      <c r="C28" s="90">
        <v>10681.76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0.88600000000000001</v>
      </c>
      <c r="E82" s="90">
        <v>1.0209999999999999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0.88600000000000001</v>
      </c>
      <c r="E83" s="90">
        <v>1.0209999999999999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0.88600000000000001</v>
      </c>
      <c r="E84" s="90">
        <v>1.0209999999999999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0.88600000000000001</v>
      </c>
      <c r="E85" s="90">
        <v>1.0209999999999999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0.4</v>
      </c>
      <c r="E87" s="90">
        <v>0.433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0.88600000000000001</v>
      </c>
      <c r="E88" s="90">
        <v>1.0209999999999999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0.88600000000000001</v>
      </c>
      <c r="E89" s="90">
        <v>1.0209999999999999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0.88600000000000001</v>
      </c>
      <c r="E90" s="90">
        <v>1.0209999999999999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0.88600000000000001</v>
      </c>
      <c r="E91" s="90">
        <v>1.0209999999999999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0.4</v>
      </c>
      <c r="E93" s="90">
        <v>0.433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0.88600000000000001</v>
      </c>
      <c r="E94" s="90">
        <v>1.0209999999999999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0.88600000000000001</v>
      </c>
      <c r="E95" s="90">
        <v>1.0209999999999999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0.88600000000000001</v>
      </c>
      <c r="E96" s="90">
        <v>1.0209999999999999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0.88600000000000001</v>
      </c>
      <c r="E98" s="90">
        <v>1.0209999999999999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0.88600000000000001</v>
      </c>
      <c r="E99" s="90">
        <v>1.0209999999999999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0.88600000000000001</v>
      </c>
      <c r="E100" s="90">
        <v>1.0209999999999999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0.4</v>
      </c>
      <c r="E101" s="90">
        <v>0.433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0.88600000000000001</v>
      </c>
      <c r="E102" s="90">
        <v>1.0209999999999999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0.88600000000000001</v>
      </c>
      <c r="E103" s="90">
        <v>1.0209999999999999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0.88600000000000001</v>
      </c>
      <c r="E105" s="90">
        <v>1.0209999999999999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0.88600000000000001</v>
      </c>
      <c r="E106" s="90">
        <v>1.0209999999999999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0.88600000000000001</v>
      </c>
      <c r="E108" s="90">
        <v>1.0209999999999999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0.88600000000000001</v>
      </c>
      <c r="E109" s="90">
        <v>1.0209999999999999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0.4</v>
      </c>
      <c r="E110" s="90">
        <v>0.433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0.88600000000000001</v>
      </c>
      <c r="E111" s="90">
        <v>1.0209999999999999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0.88600000000000001</v>
      </c>
      <c r="E112" s="90">
        <v>1.0209999999999999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0.88600000000000001</v>
      </c>
      <c r="E114" s="90">
        <v>1.0209999999999999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0.88600000000000001</v>
      </c>
      <c r="E115" s="90">
        <v>1.0209999999999999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0.4</v>
      </c>
      <c r="E116" s="90">
        <v>0.433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0.88600000000000001</v>
      </c>
      <c r="E117" s="90">
        <v>1.0209999999999999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0.88600000000000001</v>
      </c>
      <c r="E118" s="90">
        <v>1.0209999999999999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0.88600000000000001</v>
      </c>
      <c r="E120" s="90">
        <v>1.0209999999999999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0.88600000000000001</v>
      </c>
      <c r="E121" s="90">
        <v>1.0209999999999999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0.4</v>
      </c>
      <c r="E122" s="90">
        <v>0.433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0.88600000000000001</v>
      </c>
      <c r="E123" s="90">
        <v>1.0209999999999999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0.88600000000000001</v>
      </c>
      <c r="E124" s="90">
        <v>1.0209999999999999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0.88600000000000001</v>
      </c>
      <c r="E126" s="90">
        <v>1.0209999999999999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0.88600000000000001</v>
      </c>
      <c r="E127" s="90">
        <v>1.0209999999999999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0.4</v>
      </c>
      <c r="E128" s="90">
        <v>0.433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0.88600000000000001</v>
      </c>
      <c r="E129" s="90">
        <v>1.0209999999999999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0.88600000000000001</v>
      </c>
      <c r="E130" s="90">
        <v>1.0209999999999999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0.88600000000000001</v>
      </c>
      <c r="E132" s="90">
        <v>1.0209999999999999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0.88600000000000001</v>
      </c>
      <c r="E133" s="90">
        <v>1.0209999999999999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0.4</v>
      </c>
      <c r="E134" s="90">
        <v>0.433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0.88600000000000001</v>
      </c>
      <c r="E135" s="90">
        <v>1.0209999999999999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0.88600000000000001</v>
      </c>
      <c r="E136" s="90">
        <v>1.0209999999999999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0.88600000000000001</v>
      </c>
      <c r="E138" s="90">
        <v>1.0209999999999999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0.88600000000000001</v>
      </c>
      <c r="E139" s="90">
        <v>1.0209999999999999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0.4</v>
      </c>
      <c r="E140" s="90">
        <v>0.433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0.88600000000000001</v>
      </c>
      <c r="E141" s="90">
        <v>1.0209999999999999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0.88600000000000001</v>
      </c>
      <c r="E143" s="90">
        <v>1.0209999999999999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0.4</v>
      </c>
      <c r="E144" s="90">
        <v>0.433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0.88600000000000001</v>
      </c>
      <c r="E145" s="90">
        <v>1.0209999999999999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0.88600000000000001</v>
      </c>
      <c r="E147" s="90">
        <v>1.0209999999999999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0.4</v>
      </c>
      <c r="E148" s="90">
        <v>0.433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0.88600000000000001</v>
      </c>
      <c r="E149" s="90">
        <v>1.0209999999999999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0.88600000000000001</v>
      </c>
      <c r="E151" s="90">
        <v>1.0209999999999999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0.4</v>
      </c>
      <c r="E152" s="90">
        <v>0.433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0.4</v>
      </c>
      <c r="E154" s="90">
        <v>0.433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0.88600000000000001</v>
      </c>
      <c r="E155" s="90">
        <v>1.0209999999999999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0.88600000000000001</v>
      </c>
      <c r="E157" s="90">
        <v>1.0209999999999999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0.88600000000000001</v>
      </c>
      <c r="E158" s="90">
        <v>1.0209999999999999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0.4</v>
      </c>
      <c r="E159" s="90">
        <v>0.433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0.88600000000000001</v>
      </c>
      <c r="E160" s="90">
        <v>1.0209999999999999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0.88600000000000001</v>
      </c>
      <c r="E162" s="90">
        <v>1.0209999999999999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0.4</v>
      </c>
      <c r="E163" s="90">
        <v>0.433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0.88600000000000001</v>
      </c>
      <c r="E164" s="90">
        <v>1.0209999999999999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0.88600000000000001</v>
      </c>
      <c r="E165" s="90">
        <v>1.0209999999999999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0.88600000000000001</v>
      </c>
      <c r="E166" s="90">
        <v>1.0209999999999999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0.88600000000000001</v>
      </c>
      <c r="E168" s="90">
        <v>1.0209999999999999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0.88600000000000001</v>
      </c>
      <c r="E169" s="90">
        <v>1.0209999999999999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0.88600000000000001</v>
      </c>
      <c r="E170" s="90">
        <v>1.0209999999999999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0.4</v>
      </c>
      <c r="E171" s="90">
        <v>0.433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0.4</v>
      </c>
      <c r="E173" s="90">
        <v>0.433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0.88600000000000001</v>
      </c>
      <c r="E174" s="90">
        <v>1.0209999999999999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0.88600000000000001</v>
      </c>
      <c r="E176" s="90">
        <v>1.0209999999999999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0.4</v>
      </c>
      <c r="E177" s="90">
        <v>0.433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0.88600000000000001</v>
      </c>
      <c r="E178" s="90">
        <v>1.0209999999999999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0.88600000000000001</v>
      </c>
      <c r="E180" s="90">
        <v>1.0209999999999999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0.4</v>
      </c>
      <c r="E181" s="90">
        <v>0.433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0.88600000000000001</v>
      </c>
      <c r="E182" s="90">
        <v>1.0209999999999999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0.88600000000000001</v>
      </c>
      <c r="E184" s="90">
        <v>1.0209999999999999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0.4</v>
      </c>
      <c r="E185" s="90">
        <v>0.433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0.88600000000000001</v>
      </c>
      <c r="E186" s="90">
        <v>1.0209999999999999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0.88600000000000001</v>
      </c>
      <c r="E188" s="90">
        <v>1.0209999999999999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0.4</v>
      </c>
      <c r="E189" s="90">
        <v>0.433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0.88600000000000001</v>
      </c>
      <c r="E190" s="90">
        <v>1.0209999999999999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0.88600000000000001</v>
      </c>
      <c r="E192" s="90">
        <v>1.0209999999999999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0.4</v>
      </c>
      <c r="E193" s="90">
        <v>0.433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0.88600000000000001</v>
      </c>
      <c r="E194" s="90">
        <v>1.0209999999999999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0.88600000000000001</v>
      </c>
      <c r="E196" s="90">
        <v>1.0209999999999999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0.4</v>
      </c>
      <c r="E197" s="90">
        <v>0.433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0.88600000000000001</v>
      </c>
      <c r="E198" s="90">
        <v>1.0209999999999999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0.88600000000000001</v>
      </c>
      <c r="E199" s="90">
        <v>1.0209999999999999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0.88600000000000001</v>
      </c>
      <c r="E201" s="90">
        <v>1.0209999999999999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0.88600000000000001</v>
      </c>
      <c r="E202" s="90">
        <v>1.0209999999999999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0.4</v>
      </c>
      <c r="E203" s="90">
        <v>0.433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3.5249999999999999</v>
      </c>
      <c r="F206" s="90">
        <v>0.40699999999999997</v>
      </c>
      <c r="G206" s="90">
        <v>0.316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3.5249999999999999</v>
      </c>
      <c r="F207" s="90">
        <v>0.40699999999999997</v>
      </c>
      <c r="G207" s="90">
        <v>0.316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3.5249999999999999</v>
      </c>
      <c r="F208" s="90">
        <v>0.40699999999999997</v>
      </c>
      <c r="G208" s="90">
        <v>0.316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3.5249999999999999</v>
      </c>
      <c r="F209" s="90">
        <v>0.40699999999999997</v>
      </c>
      <c r="G209" s="90">
        <v>0.316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3.5249999999999999</v>
      </c>
      <c r="F210" s="90">
        <v>0.40699999999999997</v>
      </c>
      <c r="G210" s="90">
        <v>0.316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3.5249999999999999</v>
      </c>
      <c r="F211" s="90">
        <v>0.40699999999999997</v>
      </c>
      <c r="G211" s="90">
        <v>0.316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3.5249999999999999</v>
      </c>
      <c r="F212" s="90">
        <v>0.40699999999999997</v>
      </c>
      <c r="G212" s="90">
        <v>0.316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3.5249999999999999</v>
      </c>
      <c r="F213" s="90">
        <v>0.40699999999999997</v>
      </c>
      <c r="G213" s="90">
        <v>0.316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3.5249999999999999</v>
      </c>
      <c r="F214" s="90">
        <v>0.40699999999999997</v>
      </c>
      <c r="G214" s="90">
        <v>0.316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3.5249999999999999</v>
      </c>
      <c r="F215" s="90">
        <v>0.40699999999999997</v>
      </c>
      <c r="G215" s="90">
        <v>0.316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3.5249999999999999</v>
      </c>
      <c r="F216" s="90">
        <v>0.40699999999999997</v>
      </c>
      <c r="G216" s="90">
        <v>0.316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3.5249999999999999</v>
      </c>
      <c r="F217" s="90">
        <v>0.40699999999999997</v>
      </c>
      <c r="G217" s="90">
        <v>0.316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3.5249999999999999</v>
      </c>
      <c r="F218" s="90">
        <v>0.40699999999999997</v>
      </c>
      <c r="G218" s="90">
        <v>0.316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3.5249999999999999</v>
      </c>
      <c r="F219" s="90">
        <v>0.40699999999999997</v>
      </c>
      <c r="G219" s="90">
        <v>0.316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3.5249999999999999</v>
      </c>
      <c r="F220" s="90">
        <v>0.40699999999999997</v>
      </c>
      <c r="G220" s="90">
        <v>0.316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3.5249999999999999</v>
      </c>
      <c r="F221" s="90">
        <v>0.40699999999999997</v>
      </c>
      <c r="G221" s="90">
        <v>0.316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3.5249999999999999</v>
      </c>
      <c r="F222" s="90">
        <v>0.40699999999999997</v>
      </c>
      <c r="G222" s="90">
        <v>0.316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3.5249999999999999</v>
      </c>
      <c r="F223" s="90">
        <v>0.40699999999999997</v>
      </c>
      <c r="G223" s="90">
        <v>0.316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3.5249999999999999</v>
      </c>
      <c r="F224" s="90">
        <v>0.40699999999999997</v>
      </c>
      <c r="G224" s="90">
        <v>0.316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3.5249999999999999</v>
      </c>
      <c r="F225" s="90">
        <v>0.40699999999999997</v>
      </c>
      <c r="G225" s="90">
        <v>0.316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3.5249999999999999</v>
      </c>
      <c r="F226" s="90">
        <v>0.40699999999999997</v>
      </c>
      <c r="G226" s="90">
        <v>0.316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3.5249999999999999</v>
      </c>
      <c r="F227" s="90">
        <v>0.40699999999999997</v>
      </c>
      <c r="G227" s="90">
        <v>0.316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3.5249999999999999</v>
      </c>
      <c r="F228" s="90">
        <v>0.40699999999999997</v>
      </c>
      <c r="G228" s="90">
        <v>0.316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3.5249999999999999</v>
      </c>
      <c r="F229" s="90">
        <v>0.40699999999999997</v>
      </c>
      <c r="G229" s="90">
        <v>0.316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3.5249999999999999</v>
      </c>
      <c r="F230" s="90">
        <v>0.40699999999999997</v>
      </c>
      <c r="G230" s="90">
        <v>0.316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3.5249999999999999</v>
      </c>
      <c r="F231" s="90">
        <v>0.40699999999999997</v>
      </c>
      <c r="G231" s="90">
        <v>0.316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3.5249999999999999</v>
      </c>
      <c r="F232" s="90">
        <v>0.40699999999999997</v>
      </c>
      <c r="G232" s="90">
        <v>0.316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3.5249999999999999</v>
      </c>
      <c r="F233" s="90">
        <v>0.40699999999999997</v>
      </c>
      <c r="G233" s="90">
        <v>0.316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3.5249999999999999</v>
      </c>
      <c r="F234" s="90">
        <v>0.40699999999999997</v>
      </c>
      <c r="G234" s="90">
        <v>0.316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3.5249999999999999</v>
      </c>
      <c r="F235" s="90">
        <v>0.40699999999999997</v>
      </c>
      <c r="G235" s="90">
        <v>0.316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3.5249999999999999</v>
      </c>
      <c r="F236" s="90">
        <v>0.40699999999999997</v>
      </c>
      <c r="G236" s="90">
        <v>0.316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3.5249999999999999</v>
      </c>
      <c r="F237" s="90">
        <v>0.40699999999999997</v>
      </c>
      <c r="G237" s="90">
        <v>0.316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3.5249999999999999</v>
      </c>
      <c r="F238" s="90">
        <v>0.40699999999999997</v>
      </c>
      <c r="G238" s="90">
        <v>0.316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3.5249999999999999</v>
      </c>
      <c r="F239" s="90">
        <v>0.40699999999999997</v>
      </c>
      <c r="G239" s="90">
        <v>0.316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3.5249999999999999</v>
      </c>
      <c r="F240" s="90">
        <v>0.40699999999999997</v>
      </c>
      <c r="G240" s="90">
        <v>0.316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3.5249999999999999</v>
      </c>
      <c r="F241" s="90">
        <v>0.40699999999999997</v>
      </c>
      <c r="G241" s="90">
        <v>0.316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3.5249999999999999</v>
      </c>
      <c r="F242" s="90">
        <v>0.40699999999999997</v>
      </c>
      <c r="G242" s="90">
        <v>0.316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3.5249999999999999</v>
      </c>
      <c r="F243" s="90">
        <v>0.40699999999999997</v>
      </c>
      <c r="G243" s="90">
        <v>0.316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3.5249999999999999</v>
      </c>
      <c r="F244" s="90">
        <v>0.40699999999999997</v>
      </c>
      <c r="G244" s="90">
        <v>0.316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3.5249999999999999</v>
      </c>
      <c r="F245" s="90">
        <v>0.40699999999999997</v>
      </c>
      <c r="G245" s="90">
        <v>0.316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3.5249999999999999</v>
      </c>
      <c r="F246" s="90">
        <v>0.40699999999999997</v>
      </c>
      <c r="G246" s="90">
        <v>0.316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3.5249999999999999</v>
      </c>
      <c r="F247" s="90">
        <v>0.40699999999999997</v>
      </c>
      <c r="G247" s="90">
        <v>0.316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3.5249999999999999</v>
      </c>
      <c r="F248" s="90">
        <v>0.40699999999999997</v>
      </c>
      <c r="G248" s="90">
        <v>0.316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3.5249999999999999</v>
      </c>
      <c r="F249" s="90">
        <v>0.40699999999999997</v>
      </c>
      <c r="G249" s="90">
        <v>0.316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3.5249999999999999</v>
      </c>
      <c r="F250" s="90">
        <v>0.40699999999999997</v>
      </c>
      <c r="G250" s="90">
        <v>0.316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3.5249999999999999</v>
      </c>
      <c r="F251" s="90">
        <v>0.40699999999999997</v>
      </c>
      <c r="G251" s="90">
        <v>0.316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3.5249999999999999</v>
      </c>
      <c r="F252" s="90">
        <v>0.40699999999999997</v>
      </c>
      <c r="G252" s="90">
        <v>0.316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3.5249999999999999</v>
      </c>
      <c r="F253" s="90">
        <v>0.40699999999999997</v>
      </c>
      <c r="G253" s="90">
        <v>0.316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3.5249999999999999</v>
      </c>
      <c r="F254" s="90">
        <v>0.40699999999999997</v>
      </c>
      <c r="G254" s="90">
        <v>0.316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3.5249999999999999</v>
      </c>
      <c r="F255" s="90">
        <v>0.40699999999999997</v>
      </c>
      <c r="G255" s="90">
        <v>0.316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3.5249999999999999</v>
      </c>
      <c r="F256" s="90">
        <v>0.40699999999999997</v>
      </c>
      <c r="G256" s="90">
        <v>0.316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3.5249999999999999</v>
      </c>
      <c r="F257" s="90">
        <v>0.40699999999999997</v>
      </c>
      <c r="G257" s="90">
        <v>0.316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3.5249999999999999</v>
      </c>
      <c r="F258" s="90">
        <v>0.40699999999999997</v>
      </c>
      <c r="G258" s="90">
        <v>0.316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3.5249999999999999</v>
      </c>
      <c r="F259" s="90">
        <v>0.40699999999999997</v>
      </c>
      <c r="G259" s="90">
        <v>0.316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3.5249999999999999</v>
      </c>
      <c r="F260" s="90">
        <v>0.40699999999999997</v>
      </c>
      <c r="G260" s="90">
        <v>0.316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3.5249999999999999</v>
      </c>
      <c r="F261" s="90">
        <v>0.40699999999999997</v>
      </c>
      <c r="G261" s="90">
        <v>0.316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3.5249999999999999</v>
      </c>
      <c r="F262" s="90">
        <v>0.40699999999999997</v>
      </c>
      <c r="G262" s="90">
        <v>0.316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3.5249999999999999</v>
      </c>
      <c r="F263" s="90">
        <v>0.40699999999999997</v>
      </c>
      <c r="G263" s="90">
        <v>0.316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3.5249999999999999</v>
      </c>
      <c r="F264" s="90">
        <v>0.40699999999999997</v>
      </c>
      <c r="G264" s="90">
        <v>0.316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3.5249999999999999</v>
      </c>
      <c r="F265" s="90">
        <v>0.40699999999999997</v>
      </c>
      <c r="G265" s="90">
        <v>0.316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3.5249999999999999</v>
      </c>
      <c r="F266" s="90">
        <v>0.40699999999999997</v>
      </c>
      <c r="G266" s="90">
        <v>0.316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3.5249999999999999</v>
      </c>
      <c r="F267" s="90">
        <v>0.40699999999999997</v>
      </c>
      <c r="G267" s="90">
        <v>0.316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3.5249999999999999</v>
      </c>
      <c r="F268" s="90">
        <v>0.40699999999999997</v>
      </c>
      <c r="G268" s="90">
        <v>0.316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3.5249999999999999</v>
      </c>
      <c r="F269" s="90">
        <v>0.40699999999999997</v>
      </c>
      <c r="G269" s="90">
        <v>0.316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3.5249999999999999</v>
      </c>
      <c r="F270" s="90">
        <v>0.40699999999999997</v>
      </c>
      <c r="G270" s="90">
        <v>0.316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3.5249999999999999</v>
      </c>
      <c r="F271" s="90">
        <v>0.40699999999999997</v>
      </c>
      <c r="G271" s="90">
        <v>0.316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3.5249999999999999</v>
      </c>
      <c r="F272" s="90">
        <v>0.40699999999999997</v>
      </c>
      <c r="G272" s="90">
        <v>0.316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3.52</v>
      </c>
      <c r="F273" s="90">
        <v>0.40699999999999997</v>
      </c>
      <c r="G273" s="90">
        <v>0.316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3.52</v>
      </c>
      <c r="F274" s="90">
        <v>0.40699999999999997</v>
      </c>
      <c r="G274" s="90">
        <v>0.316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3.52</v>
      </c>
      <c r="F275" s="90">
        <v>0.40699999999999997</v>
      </c>
      <c r="G275" s="90">
        <v>0.316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1302968.18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110056.53</v>
      </c>
      <c r="D282" s="90">
        <v>74407.37</v>
      </c>
      <c r="E282" s="90">
        <v>35649.160000000003</v>
      </c>
      <c r="F282" s="90">
        <v>0.68</v>
      </c>
      <c r="G282" s="90">
        <v>3.33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14248.9</v>
      </c>
      <c r="D284" s="90">
        <v>9633.44</v>
      </c>
      <c r="E284" s="90">
        <v>4615.46</v>
      </c>
      <c r="F284" s="90">
        <v>0.68</v>
      </c>
      <c r="G284" s="90">
        <v>3.32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384765.6</v>
      </c>
      <c r="D286" s="90">
        <v>260133.56</v>
      </c>
      <c r="E286" s="90">
        <v>124632.03</v>
      </c>
      <c r="F286" s="90">
        <v>0.68</v>
      </c>
      <c r="G286" s="90">
        <v>3.09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256616.43</v>
      </c>
      <c r="D287" s="90">
        <v>173494.06</v>
      </c>
      <c r="E287" s="90">
        <v>83122.37</v>
      </c>
      <c r="F287" s="90">
        <v>0.68</v>
      </c>
      <c r="G287" s="90">
        <v>3.1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256632.56</v>
      </c>
      <c r="D288" s="90">
        <v>173504.96</v>
      </c>
      <c r="E288" s="90">
        <v>83127.59</v>
      </c>
      <c r="F288" s="90">
        <v>0.68</v>
      </c>
      <c r="G288" s="90">
        <v>3.1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273709.84000000003</v>
      </c>
      <c r="D289" s="90">
        <v>185050.63</v>
      </c>
      <c r="E289" s="90">
        <v>88659.21</v>
      </c>
      <c r="F289" s="90">
        <v>0.68</v>
      </c>
      <c r="G289" s="90">
        <v>3.09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9450.9599999999991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12060.83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6845.56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9682.66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6759.17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9643.06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6763.5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9663.26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6399.12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9299.57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6390.28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9303.67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6479.78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9352.52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5549.75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11742.33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4792.75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11674.57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4856.9799999999996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11824.23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35592.480000000003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4147.3100000000004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8523.6200000000008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25874.7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44007.67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10885.56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8100.45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14117.29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25633.93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15261.43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25468.41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15323.92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28975.59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12211.31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22590.38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12231.78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22614.28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12670.86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26361.39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15644.81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26320.71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1416766.07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284093.71000000002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566706.43000000005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41140.94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321870.37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136763.29999999999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154201.26999999999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154209.20000000001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153768.37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0.57999999999999996</v>
      </c>
      <c r="D349" s="90">
        <v>1109.6500000000001</v>
      </c>
      <c r="E349" s="90">
        <v>4.43</v>
      </c>
      <c r="F349" s="90">
        <v>8453.69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0.56999999999999995</v>
      </c>
      <c r="F351" s="90">
        <v>665.56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15.49</v>
      </c>
      <c r="F353" s="90">
        <v>26252.23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0.59</v>
      </c>
      <c r="D354" s="90">
        <v>1017.59</v>
      </c>
      <c r="E354" s="90">
        <v>10.33</v>
      </c>
      <c r="F354" s="90">
        <v>17778.09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0.59</v>
      </c>
      <c r="D355" s="90">
        <v>1017.59</v>
      </c>
      <c r="E355" s="90">
        <v>10.33</v>
      </c>
      <c r="F355" s="90">
        <v>17779.2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11.02</v>
      </c>
      <c r="F356" s="90">
        <v>18674.990000000002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7174.7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384117.31650000002</v>
      </c>
      <c r="C366" s="90">
        <v>586.52790000000005</v>
      </c>
      <c r="D366" s="90">
        <v>1427.52</v>
      </c>
      <c r="E366" s="90">
        <v>0</v>
      </c>
      <c r="F366" s="90">
        <v>4.5999999999999999E-3</v>
      </c>
      <c r="G366" s="90">
        <v>328484.81559999997</v>
      </c>
      <c r="H366" s="90">
        <v>155685.84340000001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329071.58360000001</v>
      </c>
      <c r="C367" s="90">
        <v>511.25619999999998</v>
      </c>
      <c r="D367" s="90">
        <v>1275.586</v>
      </c>
      <c r="E367" s="90">
        <v>0</v>
      </c>
      <c r="F367" s="90">
        <v>4.0000000000000001E-3</v>
      </c>
      <c r="G367" s="90">
        <v>293540.26779999997</v>
      </c>
      <c r="H367" s="90">
        <v>134214.86230000001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349738.78419999999</v>
      </c>
      <c r="C368" s="90">
        <v>560.75890000000004</v>
      </c>
      <c r="D368" s="90">
        <v>1459.9679000000001</v>
      </c>
      <c r="E368" s="90">
        <v>0</v>
      </c>
      <c r="F368" s="90">
        <v>4.5999999999999999E-3</v>
      </c>
      <c r="G368" s="90">
        <v>336002.46399999998</v>
      </c>
      <c r="H368" s="90">
        <v>144307.17180000001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272603.03480000002</v>
      </c>
      <c r="C369" s="90">
        <v>467.15719999999999</v>
      </c>
      <c r="D369" s="90">
        <v>1318.2602999999999</v>
      </c>
      <c r="E369" s="90">
        <v>0</v>
      </c>
      <c r="F369" s="90">
        <v>4.0000000000000001E-3</v>
      </c>
      <c r="G369" s="90">
        <v>303440.53619999997</v>
      </c>
      <c r="H369" s="90">
        <v>115355.36569999999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310388.717</v>
      </c>
      <c r="C370" s="90">
        <v>553.08950000000004</v>
      </c>
      <c r="D370" s="90">
        <v>1627.9495999999999</v>
      </c>
      <c r="E370" s="90">
        <v>0</v>
      </c>
      <c r="F370" s="90">
        <v>4.8999999999999998E-3</v>
      </c>
      <c r="G370" s="90">
        <v>374756.73420000001</v>
      </c>
      <c r="H370" s="90">
        <v>133369.81659999999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384732.11450000003</v>
      </c>
      <c r="C371" s="90">
        <v>696.56479999999999</v>
      </c>
      <c r="D371" s="90">
        <v>2083.8191000000002</v>
      </c>
      <c r="E371" s="90">
        <v>0</v>
      </c>
      <c r="F371" s="90">
        <v>6.3E-3</v>
      </c>
      <c r="G371" s="90">
        <v>479713.58760000003</v>
      </c>
      <c r="H371" s="90">
        <v>166365.97510000001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287348.95380000002</v>
      </c>
      <c r="C372" s="90">
        <v>521.0059</v>
      </c>
      <c r="D372" s="90">
        <v>1560.8907999999999</v>
      </c>
      <c r="E372" s="90">
        <v>0</v>
      </c>
      <c r="F372" s="90">
        <v>4.7000000000000002E-3</v>
      </c>
      <c r="G372" s="90">
        <v>359331.85820000002</v>
      </c>
      <c r="H372" s="90">
        <v>124327.7172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276773.67290000001</v>
      </c>
      <c r="C373" s="90">
        <v>500.94810000000001</v>
      </c>
      <c r="D373" s="90">
        <v>1498.1509000000001</v>
      </c>
      <c r="E373" s="90">
        <v>0</v>
      </c>
      <c r="F373" s="90">
        <v>4.4999999999999997E-3</v>
      </c>
      <c r="G373" s="90">
        <v>344887.36690000002</v>
      </c>
      <c r="H373" s="90">
        <v>119667.64939999999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309695.8726</v>
      </c>
      <c r="C374" s="90">
        <v>558.01589999999999</v>
      </c>
      <c r="D374" s="90">
        <v>1661.249</v>
      </c>
      <c r="E374" s="90">
        <v>0</v>
      </c>
      <c r="F374" s="90">
        <v>5.0000000000000001E-3</v>
      </c>
      <c r="G374" s="90">
        <v>382430.6753</v>
      </c>
      <c r="H374" s="90">
        <v>133661.16500000001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291474.30660000001</v>
      </c>
      <c r="C375" s="90">
        <v>508.86799999999999</v>
      </c>
      <c r="D375" s="90">
        <v>1465.6966</v>
      </c>
      <c r="E375" s="90">
        <v>0</v>
      </c>
      <c r="F375" s="90">
        <v>4.4999999999999997E-3</v>
      </c>
      <c r="G375" s="90">
        <v>337391.58020000003</v>
      </c>
      <c r="H375" s="90">
        <v>124236.97139999999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316863.10249999998</v>
      </c>
      <c r="C376" s="90">
        <v>516.94899999999996</v>
      </c>
      <c r="D376" s="90">
        <v>1376.0941</v>
      </c>
      <c r="E376" s="90">
        <v>0</v>
      </c>
      <c r="F376" s="90">
        <v>4.3E-3</v>
      </c>
      <c r="G376" s="90">
        <v>316714.59279999998</v>
      </c>
      <c r="H376" s="90">
        <v>131593.3118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354998.92830000003</v>
      </c>
      <c r="C377" s="90">
        <v>553.61300000000006</v>
      </c>
      <c r="D377" s="90">
        <v>1388.5291999999999</v>
      </c>
      <c r="E377" s="90">
        <v>0</v>
      </c>
      <c r="F377" s="90">
        <v>4.4000000000000003E-3</v>
      </c>
      <c r="G377" s="90">
        <v>319534.78159999999</v>
      </c>
      <c r="H377" s="90">
        <v>144987.98420000001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3867810</v>
      </c>
      <c r="C379" s="90">
        <v>6534.7542999999996</v>
      </c>
      <c r="D379" s="90">
        <v>18143.713400000001</v>
      </c>
      <c r="E379" s="90">
        <v>0</v>
      </c>
      <c r="F379" s="90">
        <v>5.5800000000000002E-2</v>
      </c>
      <c r="G379" s="92">
        <v>4176230</v>
      </c>
      <c r="H379" s="92">
        <v>1627770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272603.03480000002</v>
      </c>
      <c r="C380" s="90">
        <v>467.15719999999999</v>
      </c>
      <c r="D380" s="90">
        <v>1275.586</v>
      </c>
      <c r="E380" s="90">
        <v>0</v>
      </c>
      <c r="F380" s="90">
        <v>4.0000000000000001E-3</v>
      </c>
      <c r="G380" s="90">
        <v>293540.26779999997</v>
      </c>
      <c r="H380" s="90">
        <v>115355.36569999999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384732.11450000003</v>
      </c>
      <c r="C381" s="90">
        <v>696.56479999999999</v>
      </c>
      <c r="D381" s="90">
        <v>2083.8191000000002</v>
      </c>
      <c r="E381" s="90">
        <v>0</v>
      </c>
      <c r="F381" s="90">
        <v>6.3E-3</v>
      </c>
      <c r="G381" s="90">
        <v>479713.58760000003</v>
      </c>
      <c r="H381" s="90">
        <v>166365.97510000001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762224000000</v>
      </c>
      <c r="C384" s="90">
        <v>533817.924</v>
      </c>
      <c r="D384" s="90" t="s">
        <v>978</v>
      </c>
      <c r="E384" s="90">
        <v>270589.05</v>
      </c>
      <c r="F384" s="90">
        <v>151653.867</v>
      </c>
      <c r="G384" s="90">
        <v>91784.447</v>
      </c>
      <c r="H384" s="90">
        <v>0</v>
      </c>
      <c r="I384" s="90">
        <v>15180.564</v>
      </c>
      <c r="J384" s="90">
        <v>0</v>
      </c>
      <c r="K384" s="90">
        <v>162.91499999999999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4447.0810000000001</v>
      </c>
      <c r="R384" s="90">
        <v>0</v>
      </c>
      <c r="S384" s="90">
        <v>0</v>
      </c>
    </row>
    <row r="385" spans="1:19">
      <c r="A385" s="90" t="s">
        <v>778</v>
      </c>
      <c r="B385" s="92">
        <v>681138000000</v>
      </c>
      <c r="C385" s="90">
        <v>532854.152</v>
      </c>
      <c r="D385" s="90" t="s">
        <v>979</v>
      </c>
      <c r="E385" s="90">
        <v>270589.05</v>
      </c>
      <c r="F385" s="90">
        <v>151653.867</v>
      </c>
      <c r="G385" s="90">
        <v>90956.22</v>
      </c>
      <c r="H385" s="90">
        <v>0</v>
      </c>
      <c r="I385" s="90">
        <v>13435.424000000001</v>
      </c>
      <c r="J385" s="90">
        <v>0</v>
      </c>
      <c r="K385" s="90">
        <v>136.47999999999999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6083.1109999999999</v>
      </c>
      <c r="R385" s="90">
        <v>0</v>
      </c>
      <c r="S385" s="90">
        <v>0</v>
      </c>
    </row>
    <row r="386" spans="1:19">
      <c r="A386" s="90" t="s">
        <v>779</v>
      </c>
      <c r="B386" s="92">
        <v>779668000000</v>
      </c>
      <c r="C386" s="90">
        <v>700912.37</v>
      </c>
      <c r="D386" s="90" t="s">
        <v>980</v>
      </c>
      <c r="E386" s="90">
        <v>270589.05</v>
      </c>
      <c r="F386" s="90">
        <v>137835.54800000001</v>
      </c>
      <c r="G386" s="90">
        <v>98450.793999999994</v>
      </c>
      <c r="H386" s="90">
        <v>0</v>
      </c>
      <c r="I386" s="90">
        <v>188903.63699999999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5018.674</v>
      </c>
      <c r="R386" s="90">
        <v>0</v>
      </c>
      <c r="S386" s="90">
        <v>0</v>
      </c>
    </row>
    <row r="387" spans="1:19">
      <c r="A387" s="90" t="s">
        <v>780</v>
      </c>
      <c r="B387" s="92">
        <v>704111000000</v>
      </c>
      <c r="C387" s="90">
        <v>733288.89800000004</v>
      </c>
      <c r="D387" s="90" t="s">
        <v>981</v>
      </c>
      <c r="E387" s="90">
        <v>270589.05</v>
      </c>
      <c r="F387" s="90">
        <v>137835.54800000001</v>
      </c>
      <c r="G387" s="90">
        <v>104832.447</v>
      </c>
      <c r="H387" s="90">
        <v>0</v>
      </c>
      <c r="I387" s="90">
        <v>214882.07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5035.1170000000002</v>
      </c>
      <c r="R387" s="90">
        <v>0</v>
      </c>
      <c r="S387" s="90">
        <v>0</v>
      </c>
    </row>
    <row r="388" spans="1:19">
      <c r="A388" s="90" t="s">
        <v>341</v>
      </c>
      <c r="B388" s="92">
        <v>869595000000</v>
      </c>
      <c r="C388" s="90">
        <v>1057301.054</v>
      </c>
      <c r="D388" s="90" t="s">
        <v>823</v>
      </c>
      <c r="E388" s="90">
        <v>270589.05</v>
      </c>
      <c r="F388" s="90">
        <v>133019.06400000001</v>
      </c>
      <c r="G388" s="90">
        <v>112840.107</v>
      </c>
      <c r="H388" s="90">
        <v>0</v>
      </c>
      <c r="I388" s="90">
        <v>535361.11499999999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5377.0510000000004</v>
      </c>
      <c r="R388" s="90">
        <v>0</v>
      </c>
      <c r="S388" s="90">
        <v>0</v>
      </c>
    </row>
    <row r="389" spans="1:19">
      <c r="A389" s="90" t="s">
        <v>781</v>
      </c>
      <c r="B389" s="92">
        <v>1113140000000</v>
      </c>
      <c r="C389" s="90">
        <v>1200774.2220000001</v>
      </c>
      <c r="D389" s="90" t="s">
        <v>865</v>
      </c>
      <c r="E389" s="90">
        <v>270589.05</v>
      </c>
      <c r="F389" s="90">
        <v>145652.64300000001</v>
      </c>
      <c r="G389" s="90">
        <v>130807.85</v>
      </c>
      <c r="H389" s="90">
        <v>0</v>
      </c>
      <c r="I389" s="90">
        <v>648085.28300000005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5524.7269999999999</v>
      </c>
      <c r="R389" s="90">
        <v>0</v>
      </c>
      <c r="S389" s="90">
        <v>0</v>
      </c>
    </row>
    <row r="390" spans="1:19">
      <c r="A390" s="90" t="s">
        <v>782</v>
      </c>
      <c r="B390" s="92">
        <v>833803000000</v>
      </c>
      <c r="C390" s="90">
        <v>1009856.153</v>
      </c>
      <c r="D390" s="90" t="s">
        <v>866</v>
      </c>
      <c r="E390" s="90">
        <v>150327.25</v>
      </c>
      <c r="F390" s="90">
        <v>88818.014999999999</v>
      </c>
      <c r="G390" s="90">
        <v>123743.68700000001</v>
      </c>
      <c r="H390" s="90">
        <v>0</v>
      </c>
      <c r="I390" s="90">
        <v>641556.473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5296.06</v>
      </c>
      <c r="R390" s="90">
        <v>0</v>
      </c>
      <c r="S390" s="90">
        <v>0</v>
      </c>
    </row>
    <row r="391" spans="1:19">
      <c r="A391" s="90" t="s">
        <v>783</v>
      </c>
      <c r="B391" s="92">
        <v>800285000000</v>
      </c>
      <c r="C391" s="90">
        <v>981317.73499999999</v>
      </c>
      <c r="D391" s="90" t="s">
        <v>841</v>
      </c>
      <c r="E391" s="90">
        <v>150327.25</v>
      </c>
      <c r="F391" s="90">
        <v>78000.308000000005</v>
      </c>
      <c r="G391" s="90">
        <v>126956.69100000001</v>
      </c>
      <c r="H391" s="90">
        <v>0</v>
      </c>
      <c r="I391" s="90">
        <v>620730.72499999998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5188.0940000000001</v>
      </c>
      <c r="R391" s="90">
        <v>0</v>
      </c>
      <c r="S391" s="90">
        <v>0</v>
      </c>
    </row>
    <row r="392" spans="1:19">
      <c r="A392" s="90" t="s">
        <v>784</v>
      </c>
      <c r="B392" s="92">
        <v>887402000000</v>
      </c>
      <c r="C392" s="90">
        <v>1066658.9509999999</v>
      </c>
      <c r="D392" s="90" t="s">
        <v>982</v>
      </c>
      <c r="E392" s="90">
        <v>270589.05</v>
      </c>
      <c r="F392" s="90">
        <v>151653.867</v>
      </c>
      <c r="G392" s="90">
        <v>116330.7</v>
      </c>
      <c r="H392" s="90">
        <v>0</v>
      </c>
      <c r="I392" s="90">
        <v>522572.53899999999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5398.1270000000004</v>
      </c>
      <c r="R392" s="90">
        <v>0</v>
      </c>
      <c r="S392" s="90">
        <v>0</v>
      </c>
    </row>
    <row r="393" spans="1:19">
      <c r="A393" s="90" t="s">
        <v>785</v>
      </c>
      <c r="B393" s="92">
        <v>782892000000</v>
      </c>
      <c r="C393" s="90">
        <v>855606.84</v>
      </c>
      <c r="D393" s="90" t="s">
        <v>867</v>
      </c>
      <c r="E393" s="90">
        <v>270589.05</v>
      </c>
      <c r="F393" s="90">
        <v>151653.867</v>
      </c>
      <c r="G393" s="90">
        <v>104067.658</v>
      </c>
      <c r="H393" s="90">
        <v>0</v>
      </c>
      <c r="I393" s="90">
        <v>323987.22200000001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5194.375</v>
      </c>
      <c r="R393" s="90">
        <v>0</v>
      </c>
      <c r="S393" s="90">
        <v>0</v>
      </c>
    </row>
    <row r="394" spans="1:19">
      <c r="A394" s="90" t="s">
        <v>786</v>
      </c>
      <c r="B394" s="92">
        <v>734912000000</v>
      </c>
      <c r="C394" s="90">
        <v>844905.44799999997</v>
      </c>
      <c r="D394" s="90" t="s">
        <v>903</v>
      </c>
      <c r="E394" s="90">
        <v>270589.05</v>
      </c>
      <c r="F394" s="90">
        <v>137835.54800000001</v>
      </c>
      <c r="G394" s="90">
        <v>103449.69899999999</v>
      </c>
      <c r="H394" s="90">
        <v>0</v>
      </c>
      <c r="I394" s="90">
        <v>327729.592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5186.8919999999998</v>
      </c>
      <c r="R394" s="90">
        <v>0</v>
      </c>
      <c r="S394" s="90">
        <v>0</v>
      </c>
    </row>
    <row r="395" spans="1:19">
      <c r="A395" s="90" t="s">
        <v>787</v>
      </c>
      <c r="B395" s="92">
        <v>741456000000</v>
      </c>
      <c r="C395" s="90">
        <v>520556.71799999999</v>
      </c>
      <c r="D395" s="90" t="s">
        <v>983</v>
      </c>
      <c r="E395" s="90">
        <v>270589.05</v>
      </c>
      <c r="F395" s="90">
        <v>151653.867</v>
      </c>
      <c r="G395" s="90">
        <v>90769.463000000003</v>
      </c>
      <c r="H395" s="90">
        <v>0</v>
      </c>
      <c r="I395" s="90">
        <v>0</v>
      </c>
      <c r="J395" s="90">
        <v>0</v>
      </c>
      <c r="K395" s="90">
        <v>1628.9680000000001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5915.37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9690630000000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681138000000</v>
      </c>
      <c r="C398" s="90">
        <v>520556.71799999999</v>
      </c>
      <c r="D398" s="90"/>
      <c r="E398" s="90">
        <v>150327.25</v>
      </c>
      <c r="F398" s="90">
        <v>78000.308000000005</v>
      </c>
      <c r="G398" s="90">
        <v>90769.463000000003</v>
      </c>
      <c r="H398" s="90">
        <v>0</v>
      </c>
      <c r="I398" s="90">
        <v>0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4447.0810000000001</v>
      </c>
      <c r="R398" s="90">
        <v>0</v>
      </c>
      <c r="S398" s="90">
        <v>0</v>
      </c>
    </row>
    <row r="399" spans="1:19">
      <c r="A399" s="90" t="s">
        <v>790</v>
      </c>
      <c r="B399" s="92">
        <v>1113140000000</v>
      </c>
      <c r="C399" s="90">
        <v>1200774.2220000001</v>
      </c>
      <c r="D399" s="90"/>
      <c r="E399" s="90">
        <v>270589.05</v>
      </c>
      <c r="F399" s="90">
        <v>151653.867</v>
      </c>
      <c r="G399" s="90">
        <v>130807.85</v>
      </c>
      <c r="H399" s="90">
        <v>0</v>
      </c>
      <c r="I399" s="90">
        <v>648085.28300000005</v>
      </c>
      <c r="J399" s="90">
        <v>0</v>
      </c>
      <c r="K399" s="90">
        <v>1628.9680000000001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6083.1109999999999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225417.7</v>
      </c>
      <c r="C402" s="90">
        <v>89345.12</v>
      </c>
      <c r="D402" s="90">
        <v>0</v>
      </c>
      <c r="E402" s="90">
        <v>314762.82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11.51</v>
      </c>
      <c r="C403" s="90">
        <v>4.5599999999999996</v>
      </c>
      <c r="D403" s="90">
        <v>0</v>
      </c>
      <c r="E403" s="90">
        <v>16.07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11.51</v>
      </c>
      <c r="C404" s="90">
        <v>4.5599999999999996</v>
      </c>
      <c r="D404" s="90">
        <v>0</v>
      </c>
      <c r="E404" s="90">
        <v>16.07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9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17053.52</v>
      </c>
      <c r="C2" s="90">
        <v>870.43</v>
      </c>
      <c r="D2" s="90">
        <v>870.43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17053.52</v>
      </c>
      <c r="C3" s="90">
        <v>870.43</v>
      </c>
      <c r="D3" s="90">
        <v>870.43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39050.04</v>
      </c>
      <c r="C4" s="90">
        <v>1993.16</v>
      </c>
      <c r="D4" s="90">
        <v>1993.16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39050.04</v>
      </c>
      <c r="C5" s="90">
        <v>1993.16</v>
      </c>
      <c r="D5" s="90">
        <v>1993.16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7130.71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877.65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175.96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1556.44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10.48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392.6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135.16999999999999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9176.82</v>
      </c>
      <c r="C28" s="90">
        <v>7876.7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0.91400000000000003</v>
      </c>
      <c r="E82" s="90">
        <v>1.0589999999999999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0.91400000000000003</v>
      </c>
      <c r="E83" s="90">
        <v>1.0589999999999999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0.91400000000000003</v>
      </c>
      <c r="E84" s="90">
        <v>1.0589999999999999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0.91400000000000003</v>
      </c>
      <c r="E85" s="90">
        <v>1.0589999999999999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0.42199999999999999</v>
      </c>
      <c r="E87" s="90">
        <v>0.45900000000000002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0.91400000000000003</v>
      </c>
      <c r="E88" s="90">
        <v>1.0589999999999999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0.91400000000000003</v>
      </c>
      <c r="E89" s="90">
        <v>1.0589999999999999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0.91400000000000003</v>
      </c>
      <c r="E90" s="90">
        <v>1.0589999999999999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0.91400000000000003</v>
      </c>
      <c r="E91" s="90">
        <v>1.0589999999999999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0.42199999999999999</v>
      </c>
      <c r="E93" s="90">
        <v>0.45900000000000002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0.91400000000000003</v>
      </c>
      <c r="E94" s="90">
        <v>1.0589999999999999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0.91400000000000003</v>
      </c>
      <c r="E95" s="90">
        <v>1.0589999999999999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0.91400000000000003</v>
      </c>
      <c r="E96" s="90">
        <v>1.0589999999999999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0.91400000000000003</v>
      </c>
      <c r="E98" s="90">
        <v>1.0589999999999999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0.91400000000000003</v>
      </c>
      <c r="E99" s="90">
        <v>1.0589999999999999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0.91400000000000003</v>
      </c>
      <c r="E100" s="90">
        <v>1.0589999999999999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0.42199999999999999</v>
      </c>
      <c r="E101" s="90">
        <v>0.45900000000000002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0.91400000000000003</v>
      </c>
      <c r="E102" s="90">
        <v>1.0589999999999999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0.91400000000000003</v>
      </c>
      <c r="E103" s="90">
        <v>1.0589999999999999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0.91400000000000003</v>
      </c>
      <c r="E105" s="90">
        <v>1.0589999999999999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0.91400000000000003</v>
      </c>
      <c r="E106" s="90">
        <v>1.0589999999999999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0.91400000000000003</v>
      </c>
      <c r="E108" s="90">
        <v>1.0589999999999999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0.91400000000000003</v>
      </c>
      <c r="E109" s="90">
        <v>1.0589999999999999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0.42199999999999999</v>
      </c>
      <c r="E110" s="90">
        <v>0.45900000000000002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0.91400000000000003</v>
      </c>
      <c r="E111" s="90">
        <v>1.0589999999999999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0.91400000000000003</v>
      </c>
      <c r="E112" s="90">
        <v>1.0589999999999999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0.91400000000000003</v>
      </c>
      <c r="E114" s="90">
        <v>1.0589999999999999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0.91400000000000003</v>
      </c>
      <c r="E115" s="90">
        <v>1.0589999999999999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0.42199999999999999</v>
      </c>
      <c r="E116" s="90">
        <v>0.45900000000000002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0.91400000000000003</v>
      </c>
      <c r="E117" s="90">
        <v>1.0589999999999999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0.91400000000000003</v>
      </c>
      <c r="E118" s="90">
        <v>1.0589999999999999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0.91400000000000003</v>
      </c>
      <c r="E120" s="90">
        <v>1.0589999999999999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0.91400000000000003</v>
      </c>
      <c r="E121" s="90">
        <v>1.0589999999999999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0.42199999999999999</v>
      </c>
      <c r="E122" s="90">
        <v>0.45900000000000002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0.91400000000000003</v>
      </c>
      <c r="E123" s="90">
        <v>1.0589999999999999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0.91400000000000003</v>
      </c>
      <c r="E124" s="90">
        <v>1.0589999999999999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0.91400000000000003</v>
      </c>
      <c r="E126" s="90">
        <v>1.0589999999999999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0.91400000000000003</v>
      </c>
      <c r="E127" s="90">
        <v>1.0589999999999999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0.42199999999999999</v>
      </c>
      <c r="E128" s="90">
        <v>0.45900000000000002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0.91400000000000003</v>
      </c>
      <c r="E129" s="90">
        <v>1.0589999999999999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0.91400000000000003</v>
      </c>
      <c r="E130" s="90">
        <v>1.0589999999999999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0.91400000000000003</v>
      </c>
      <c r="E132" s="90">
        <v>1.0589999999999999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0.91400000000000003</v>
      </c>
      <c r="E133" s="90">
        <v>1.0589999999999999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0.42199999999999999</v>
      </c>
      <c r="E134" s="90">
        <v>0.45900000000000002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0.91400000000000003</v>
      </c>
      <c r="E135" s="90">
        <v>1.0589999999999999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0.91400000000000003</v>
      </c>
      <c r="E136" s="90">
        <v>1.0589999999999999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0.91400000000000003</v>
      </c>
      <c r="E138" s="90">
        <v>1.0589999999999999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0.91400000000000003</v>
      </c>
      <c r="E139" s="90">
        <v>1.0589999999999999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0.42199999999999999</v>
      </c>
      <c r="E140" s="90">
        <v>0.45900000000000002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0.91400000000000003</v>
      </c>
      <c r="E141" s="90">
        <v>1.0589999999999999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0.91400000000000003</v>
      </c>
      <c r="E143" s="90">
        <v>1.0589999999999999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0.42199999999999999</v>
      </c>
      <c r="E144" s="90">
        <v>0.45900000000000002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0.91400000000000003</v>
      </c>
      <c r="E145" s="90">
        <v>1.0589999999999999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0.91400000000000003</v>
      </c>
      <c r="E147" s="90">
        <v>1.0589999999999999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0.42199999999999999</v>
      </c>
      <c r="E148" s="90">
        <v>0.45900000000000002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0.91400000000000003</v>
      </c>
      <c r="E149" s="90">
        <v>1.0589999999999999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0.91400000000000003</v>
      </c>
      <c r="E151" s="90">
        <v>1.0589999999999999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0.42199999999999999</v>
      </c>
      <c r="E152" s="90">
        <v>0.45900000000000002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0.42199999999999999</v>
      </c>
      <c r="E154" s="90">
        <v>0.45900000000000002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0.91400000000000003</v>
      </c>
      <c r="E155" s="90">
        <v>1.0589999999999999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0.91400000000000003</v>
      </c>
      <c r="E157" s="90">
        <v>1.0589999999999999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0.91400000000000003</v>
      </c>
      <c r="E158" s="90">
        <v>1.0589999999999999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0.42199999999999999</v>
      </c>
      <c r="E159" s="90">
        <v>0.45900000000000002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0.91400000000000003</v>
      </c>
      <c r="E160" s="90">
        <v>1.0589999999999999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0.91400000000000003</v>
      </c>
      <c r="E162" s="90">
        <v>1.0589999999999999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0.42199999999999999</v>
      </c>
      <c r="E163" s="90">
        <v>0.45900000000000002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0.91400000000000003</v>
      </c>
      <c r="E164" s="90">
        <v>1.0589999999999999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0.91400000000000003</v>
      </c>
      <c r="E165" s="90">
        <v>1.0589999999999999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0.91400000000000003</v>
      </c>
      <c r="E166" s="90">
        <v>1.0589999999999999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0.91400000000000003</v>
      </c>
      <c r="E168" s="90">
        <v>1.0589999999999999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0.91400000000000003</v>
      </c>
      <c r="E169" s="90">
        <v>1.0589999999999999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0.91400000000000003</v>
      </c>
      <c r="E170" s="90">
        <v>1.0589999999999999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0.42199999999999999</v>
      </c>
      <c r="E171" s="90">
        <v>0.45900000000000002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0.42199999999999999</v>
      </c>
      <c r="E173" s="90">
        <v>0.45900000000000002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0.91400000000000003</v>
      </c>
      <c r="E174" s="90">
        <v>1.0589999999999999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0.91400000000000003</v>
      </c>
      <c r="E176" s="90">
        <v>1.0589999999999999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0.42199999999999999</v>
      </c>
      <c r="E177" s="90">
        <v>0.45900000000000002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0.91400000000000003</v>
      </c>
      <c r="E178" s="90">
        <v>1.0589999999999999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0.91400000000000003</v>
      </c>
      <c r="E180" s="90">
        <v>1.0589999999999999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0.42199999999999999</v>
      </c>
      <c r="E181" s="90">
        <v>0.45900000000000002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0.91400000000000003</v>
      </c>
      <c r="E182" s="90">
        <v>1.0589999999999999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0.91400000000000003</v>
      </c>
      <c r="E184" s="90">
        <v>1.0589999999999999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0.42199999999999999</v>
      </c>
      <c r="E185" s="90">
        <v>0.45900000000000002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0.91400000000000003</v>
      </c>
      <c r="E186" s="90">
        <v>1.0589999999999999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0.91400000000000003</v>
      </c>
      <c r="E188" s="90">
        <v>1.0589999999999999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0.42199999999999999</v>
      </c>
      <c r="E189" s="90">
        <v>0.45900000000000002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0.91400000000000003</v>
      </c>
      <c r="E190" s="90">
        <v>1.0589999999999999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0.91400000000000003</v>
      </c>
      <c r="E192" s="90">
        <v>1.0589999999999999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0.42199999999999999</v>
      </c>
      <c r="E193" s="90">
        <v>0.45900000000000002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0.91400000000000003</v>
      </c>
      <c r="E194" s="90">
        <v>1.0589999999999999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0.91400000000000003</v>
      </c>
      <c r="E196" s="90">
        <v>1.0589999999999999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0.42199999999999999</v>
      </c>
      <c r="E197" s="90">
        <v>0.45900000000000002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0.91400000000000003</v>
      </c>
      <c r="E198" s="90">
        <v>1.0589999999999999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0.91400000000000003</v>
      </c>
      <c r="E199" s="90">
        <v>1.0589999999999999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0.91400000000000003</v>
      </c>
      <c r="E201" s="90">
        <v>1.0589999999999999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0.91400000000000003</v>
      </c>
      <c r="E202" s="90">
        <v>1.0589999999999999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0.42199999999999999</v>
      </c>
      <c r="E203" s="90">
        <v>0.45900000000000002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3.5249999999999999</v>
      </c>
      <c r="F206" s="90">
        <v>0.40699999999999997</v>
      </c>
      <c r="G206" s="90">
        <v>0.316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3.5249999999999999</v>
      </c>
      <c r="F207" s="90">
        <v>0.40699999999999997</v>
      </c>
      <c r="G207" s="90">
        <v>0.316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3.5249999999999999</v>
      </c>
      <c r="F208" s="90">
        <v>0.40699999999999997</v>
      </c>
      <c r="G208" s="90">
        <v>0.316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3.5249999999999999</v>
      </c>
      <c r="F209" s="90">
        <v>0.40699999999999997</v>
      </c>
      <c r="G209" s="90">
        <v>0.316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3.5249999999999999</v>
      </c>
      <c r="F210" s="90">
        <v>0.40699999999999997</v>
      </c>
      <c r="G210" s="90">
        <v>0.316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3.5249999999999999</v>
      </c>
      <c r="F211" s="90">
        <v>0.40699999999999997</v>
      </c>
      <c r="G211" s="90">
        <v>0.316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3.5249999999999999</v>
      </c>
      <c r="F212" s="90">
        <v>0.40699999999999997</v>
      </c>
      <c r="G212" s="90">
        <v>0.316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3.5249999999999999</v>
      </c>
      <c r="F213" s="90">
        <v>0.40699999999999997</v>
      </c>
      <c r="G213" s="90">
        <v>0.316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3.5249999999999999</v>
      </c>
      <c r="F214" s="90">
        <v>0.40699999999999997</v>
      </c>
      <c r="G214" s="90">
        <v>0.316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3.5249999999999999</v>
      </c>
      <c r="F215" s="90">
        <v>0.40699999999999997</v>
      </c>
      <c r="G215" s="90">
        <v>0.316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3.5249999999999999</v>
      </c>
      <c r="F216" s="90">
        <v>0.40699999999999997</v>
      </c>
      <c r="G216" s="90">
        <v>0.316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3.5249999999999999</v>
      </c>
      <c r="F217" s="90">
        <v>0.40699999999999997</v>
      </c>
      <c r="G217" s="90">
        <v>0.316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3.5249999999999999</v>
      </c>
      <c r="F218" s="90">
        <v>0.40699999999999997</v>
      </c>
      <c r="G218" s="90">
        <v>0.316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3.5249999999999999</v>
      </c>
      <c r="F219" s="90">
        <v>0.40699999999999997</v>
      </c>
      <c r="G219" s="90">
        <v>0.316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3.5249999999999999</v>
      </c>
      <c r="F220" s="90">
        <v>0.40699999999999997</v>
      </c>
      <c r="G220" s="90">
        <v>0.316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3.5249999999999999</v>
      </c>
      <c r="F221" s="90">
        <v>0.40699999999999997</v>
      </c>
      <c r="G221" s="90">
        <v>0.316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3.5249999999999999</v>
      </c>
      <c r="F222" s="90">
        <v>0.40699999999999997</v>
      </c>
      <c r="G222" s="90">
        <v>0.316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3.5249999999999999</v>
      </c>
      <c r="F223" s="90">
        <v>0.40699999999999997</v>
      </c>
      <c r="G223" s="90">
        <v>0.316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3.5249999999999999</v>
      </c>
      <c r="F224" s="90">
        <v>0.40699999999999997</v>
      </c>
      <c r="G224" s="90">
        <v>0.316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3.5249999999999999</v>
      </c>
      <c r="F225" s="90">
        <v>0.40699999999999997</v>
      </c>
      <c r="G225" s="90">
        <v>0.316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3.5249999999999999</v>
      </c>
      <c r="F226" s="90">
        <v>0.40699999999999997</v>
      </c>
      <c r="G226" s="90">
        <v>0.316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3.5249999999999999</v>
      </c>
      <c r="F227" s="90">
        <v>0.40699999999999997</v>
      </c>
      <c r="G227" s="90">
        <v>0.316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3.5249999999999999</v>
      </c>
      <c r="F228" s="90">
        <v>0.40699999999999997</v>
      </c>
      <c r="G228" s="90">
        <v>0.316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3.5249999999999999</v>
      </c>
      <c r="F229" s="90">
        <v>0.40699999999999997</v>
      </c>
      <c r="G229" s="90">
        <v>0.316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3.5249999999999999</v>
      </c>
      <c r="F230" s="90">
        <v>0.40699999999999997</v>
      </c>
      <c r="G230" s="90">
        <v>0.316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3.5249999999999999</v>
      </c>
      <c r="F231" s="90">
        <v>0.40699999999999997</v>
      </c>
      <c r="G231" s="90">
        <v>0.316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3.5249999999999999</v>
      </c>
      <c r="F232" s="90">
        <v>0.40699999999999997</v>
      </c>
      <c r="G232" s="90">
        <v>0.316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3.5249999999999999</v>
      </c>
      <c r="F233" s="90">
        <v>0.40699999999999997</v>
      </c>
      <c r="G233" s="90">
        <v>0.316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3.5249999999999999</v>
      </c>
      <c r="F234" s="90">
        <v>0.40699999999999997</v>
      </c>
      <c r="G234" s="90">
        <v>0.316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3.5249999999999999</v>
      </c>
      <c r="F235" s="90">
        <v>0.40699999999999997</v>
      </c>
      <c r="G235" s="90">
        <v>0.316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3.5249999999999999</v>
      </c>
      <c r="F236" s="90">
        <v>0.40699999999999997</v>
      </c>
      <c r="G236" s="90">
        <v>0.316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3.5249999999999999</v>
      </c>
      <c r="F237" s="90">
        <v>0.40699999999999997</v>
      </c>
      <c r="G237" s="90">
        <v>0.316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3.5249999999999999</v>
      </c>
      <c r="F238" s="90">
        <v>0.40699999999999997</v>
      </c>
      <c r="G238" s="90">
        <v>0.316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3.5249999999999999</v>
      </c>
      <c r="F239" s="90">
        <v>0.40699999999999997</v>
      </c>
      <c r="G239" s="90">
        <v>0.316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3.5249999999999999</v>
      </c>
      <c r="F240" s="90">
        <v>0.40699999999999997</v>
      </c>
      <c r="G240" s="90">
        <v>0.316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3.5249999999999999</v>
      </c>
      <c r="F241" s="90">
        <v>0.40699999999999997</v>
      </c>
      <c r="G241" s="90">
        <v>0.316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3.5249999999999999</v>
      </c>
      <c r="F242" s="90">
        <v>0.40699999999999997</v>
      </c>
      <c r="G242" s="90">
        <v>0.316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3.5249999999999999</v>
      </c>
      <c r="F243" s="90">
        <v>0.40699999999999997</v>
      </c>
      <c r="G243" s="90">
        <v>0.316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3.5249999999999999</v>
      </c>
      <c r="F244" s="90">
        <v>0.40699999999999997</v>
      </c>
      <c r="G244" s="90">
        <v>0.316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3.5249999999999999</v>
      </c>
      <c r="F245" s="90">
        <v>0.40699999999999997</v>
      </c>
      <c r="G245" s="90">
        <v>0.316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3.5249999999999999</v>
      </c>
      <c r="F246" s="90">
        <v>0.40699999999999997</v>
      </c>
      <c r="G246" s="90">
        <v>0.316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3.5249999999999999</v>
      </c>
      <c r="F247" s="90">
        <v>0.40699999999999997</v>
      </c>
      <c r="G247" s="90">
        <v>0.316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3.5249999999999999</v>
      </c>
      <c r="F248" s="90">
        <v>0.40699999999999997</v>
      </c>
      <c r="G248" s="90">
        <v>0.316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3.5249999999999999</v>
      </c>
      <c r="F249" s="90">
        <v>0.40699999999999997</v>
      </c>
      <c r="G249" s="90">
        <v>0.316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3.5249999999999999</v>
      </c>
      <c r="F250" s="90">
        <v>0.40699999999999997</v>
      </c>
      <c r="G250" s="90">
        <v>0.316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3.5249999999999999</v>
      </c>
      <c r="F251" s="90">
        <v>0.40699999999999997</v>
      </c>
      <c r="G251" s="90">
        <v>0.316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3.5249999999999999</v>
      </c>
      <c r="F252" s="90">
        <v>0.40699999999999997</v>
      </c>
      <c r="G252" s="90">
        <v>0.316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3.5249999999999999</v>
      </c>
      <c r="F253" s="90">
        <v>0.40699999999999997</v>
      </c>
      <c r="G253" s="90">
        <v>0.316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3.5249999999999999</v>
      </c>
      <c r="F254" s="90">
        <v>0.40699999999999997</v>
      </c>
      <c r="G254" s="90">
        <v>0.316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3.5249999999999999</v>
      </c>
      <c r="F255" s="90">
        <v>0.40699999999999997</v>
      </c>
      <c r="G255" s="90">
        <v>0.316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3.5249999999999999</v>
      </c>
      <c r="F256" s="90">
        <v>0.40699999999999997</v>
      </c>
      <c r="G256" s="90">
        <v>0.316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3.5249999999999999</v>
      </c>
      <c r="F257" s="90">
        <v>0.40699999999999997</v>
      </c>
      <c r="G257" s="90">
        <v>0.316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3.5249999999999999</v>
      </c>
      <c r="F258" s="90">
        <v>0.40699999999999997</v>
      </c>
      <c r="G258" s="90">
        <v>0.316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3.5249999999999999</v>
      </c>
      <c r="F259" s="90">
        <v>0.40699999999999997</v>
      </c>
      <c r="G259" s="90">
        <v>0.316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3.5249999999999999</v>
      </c>
      <c r="F260" s="90">
        <v>0.40699999999999997</v>
      </c>
      <c r="G260" s="90">
        <v>0.316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3.5249999999999999</v>
      </c>
      <c r="F261" s="90">
        <v>0.40699999999999997</v>
      </c>
      <c r="G261" s="90">
        <v>0.316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3.5249999999999999</v>
      </c>
      <c r="F262" s="90">
        <v>0.40699999999999997</v>
      </c>
      <c r="G262" s="90">
        <v>0.316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3.5249999999999999</v>
      </c>
      <c r="F263" s="90">
        <v>0.40699999999999997</v>
      </c>
      <c r="G263" s="90">
        <v>0.316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3.5249999999999999</v>
      </c>
      <c r="F264" s="90">
        <v>0.40699999999999997</v>
      </c>
      <c r="G264" s="90">
        <v>0.316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3.5249999999999999</v>
      </c>
      <c r="F265" s="90">
        <v>0.40699999999999997</v>
      </c>
      <c r="G265" s="90">
        <v>0.316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3.5249999999999999</v>
      </c>
      <c r="F266" s="90">
        <v>0.40699999999999997</v>
      </c>
      <c r="G266" s="90">
        <v>0.316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3.5249999999999999</v>
      </c>
      <c r="F267" s="90">
        <v>0.40699999999999997</v>
      </c>
      <c r="G267" s="90">
        <v>0.316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3.5249999999999999</v>
      </c>
      <c r="F268" s="90">
        <v>0.40699999999999997</v>
      </c>
      <c r="G268" s="90">
        <v>0.316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3.5249999999999999</v>
      </c>
      <c r="F269" s="90">
        <v>0.40699999999999997</v>
      </c>
      <c r="G269" s="90">
        <v>0.316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3.5249999999999999</v>
      </c>
      <c r="F270" s="90">
        <v>0.40699999999999997</v>
      </c>
      <c r="G270" s="90">
        <v>0.316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3.5249999999999999</v>
      </c>
      <c r="F271" s="90">
        <v>0.40699999999999997</v>
      </c>
      <c r="G271" s="90">
        <v>0.316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3.5249999999999999</v>
      </c>
      <c r="F272" s="90">
        <v>0.40699999999999997</v>
      </c>
      <c r="G272" s="90">
        <v>0.316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3.52</v>
      </c>
      <c r="F273" s="90">
        <v>0.40699999999999997</v>
      </c>
      <c r="G273" s="90">
        <v>0.316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3.52</v>
      </c>
      <c r="F274" s="90">
        <v>0.40699999999999997</v>
      </c>
      <c r="G274" s="90">
        <v>0.316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3.52</v>
      </c>
      <c r="F275" s="90">
        <v>0.40699999999999997</v>
      </c>
      <c r="G275" s="90">
        <v>0.316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1053668.2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435211.2</v>
      </c>
      <c r="D281" s="90">
        <v>307835.39</v>
      </c>
      <c r="E281" s="90">
        <v>127375.81</v>
      </c>
      <c r="F281" s="90">
        <v>0.71</v>
      </c>
      <c r="G281" s="90">
        <v>3.18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91982.27</v>
      </c>
      <c r="D282" s="90">
        <v>64295.4</v>
      </c>
      <c r="E282" s="90">
        <v>27686.87</v>
      </c>
      <c r="F282" s="90">
        <v>0.7</v>
      </c>
      <c r="G282" s="90">
        <v>3.42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164084.76</v>
      </c>
      <c r="D283" s="90">
        <v>118824.27</v>
      </c>
      <c r="E283" s="90">
        <v>45260.480000000003</v>
      </c>
      <c r="F283" s="90">
        <v>0.72</v>
      </c>
      <c r="G283" s="90">
        <v>3.51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12101.37</v>
      </c>
      <c r="D284" s="90">
        <v>8395.3799999999992</v>
      </c>
      <c r="E284" s="90">
        <v>3705.99</v>
      </c>
      <c r="F284" s="90">
        <v>0.69</v>
      </c>
      <c r="G284" s="90">
        <v>3.36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103980.49</v>
      </c>
      <c r="D285" s="90">
        <v>72136.91</v>
      </c>
      <c r="E285" s="90">
        <v>31843.57</v>
      </c>
      <c r="F285" s="90">
        <v>0.69</v>
      </c>
      <c r="G285" s="90">
        <v>3.4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242324.39</v>
      </c>
      <c r="D286" s="90">
        <v>193533.65</v>
      </c>
      <c r="E286" s="90">
        <v>48790.74</v>
      </c>
      <c r="F286" s="90">
        <v>0.8</v>
      </c>
      <c r="G286" s="90">
        <v>3.53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174754.46</v>
      </c>
      <c r="D287" s="90">
        <v>134134.91</v>
      </c>
      <c r="E287" s="90">
        <v>40619.550000000003</v>
      </c>
      <c r="F287" s="90">
        <v>0.77</v>
      </c>
      <c r="G287" s="90">
        <v>3.58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174581.68</v>
      </c>
      <c r="D288" s="90">
        <v>133896.18</v>
      </c>
      <c r="E288" s="90">
        <v>40685.5</v>
      </c>
      <c r="F288" s="90">
        <v>0.77</v>
      </c>
      <c r="G288" s="90">
        <v>3.58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186639.42</v>
      </c>
      <c r="D289" s="90">
        <v>143774.04999999999</v>
      </c>
      <c r="E289" s="90">
        <v>42865.37</v>
      </c>
      <c r="F289" s="90">
        <v>0.77</v>
      </c>
      <c r="G289" s="90">
        <v>3.59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8401.43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11007.83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5211.2299999999996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8069.84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5125.28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8030.04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5130.8599999999997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8052.87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4813.07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7720.17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4802.3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7723.68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4895.26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7776.9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3857.48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9932.7000000000007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3650.73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9874.32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3705.67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10021.18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30173.89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3672.76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7878.5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22877.66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36746.410000000003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9560.16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6846.37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10840.98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20561.96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10553.88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20488.310000000001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10562.25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24033.53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10534.46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18030.27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10554.74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18051.240000000002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10712.92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21803.200000000001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11055.7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21674.89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1150276.54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223879.93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460110.62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30413.599999999999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261327.5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109563.56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123242.26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123253.99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122890.94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0.57999999999999996</v>
      </c>
      <c r="D349" s="90">
        <v>1109.6500000000001</v>
      </c>
      <c r="E349" s="90">
        <v>4.05</v>
      </c>
      <c r="F349" s="90">
        <v>7725.96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0.52</v>
      </c>
      <c r="F351" s="90">
        <v>606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14.64</v>
      </c>
      <c r="F353" s="90">
        <v>24802.43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0.59</v>
      </c>
      <c r="D354" s="90">
        <v>1017.59</v>
      </c>
      <c r="E354" s="90">
        <v>9.66</v>
      </c>
      <c r="F354" s="90">
        <v>16625.72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0.59</v>
      </c>
      <c r="D355" s="90">
        <v>1017.59</v>
      </c>
      <c r="E355" s="90">
        <v>9.64</v>
      </c>
      <c r="F355" s="90">
        <v>16579.29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0.59</v>
      </c>
      <c r="D356" s="90">
        <v>1017.59</v>
      </c>
      <c r="E356" s="90">
        <v>10.41</v>
      </c>
      <c r="F356" s="90">
        <v>17902.490000000002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5801.95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274877.0784</v>
      </c>
      <c r="C366" s="90">
        <v>418.65140000000002</v>
      </c>
      <c r="D366" s="90">
        <v>916.66290000000004</v>
      </c>
      <c r="E366" s="90">
        <v>0</v>
      </c>
      <c r="F366" s="90">
        <v>3.7000000000000002E-3</v>
      </c>
      <c r="G366" s="90">
        <v>952786.12509999995</v>
      </c>
      <c r="H366" s="90">
        <v>111726.5494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242083.75899999999</v>
      </c>
      <c r="C367" s="90">
        <v>370.46379999999999</v>
      </c>
      <c r="D367" s="90">
        <v>816.82</v>
      </c>
      <c r="E367" s="90">
        <v>0</v>
      </c>
      <c r="F367" s="90">
        <v>3.3E-3</v>
      </c>
      <c r="G367" s="90">
        <v>849023.90480000002</v>
      </c>
      <c r="H367" s="90">
        <v>98569.841100000005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260848.79949999999</v>
      </c>
      <c r="C368" s="90">
        <v>412.24810000000002</v>
      </c>
      <c r="D368" s="90">
        <v>950.86580000000004</v>
      </c>
      <c r="E368" s="90">
        <v>0</v>
      </c>
      <c r="F368" s="90">
        <v>3.8E-3</v>
      </c>
      <c r="G368" s="90">
        <v>988466.902</v>
      </c>
      <c r="H368" s="90">
        <v>107492.27589999999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219382.59220000001</v>
      </c>
      <c r="C369" s="90">
        <v>361.96460000000002</v>
      </c>
      <c r="D369" s="90">
        <v>882.25109999999995</v>
      </c>
      <c r="E369" s="90">
        <v>0</v>
      </c>
      <c r="F369" s="90">
        <v>3.5000000000000001E-3</v>
      </c>
      <c r="G369" s="90">
        <v>917260.12239999999</v>
      </c>
      <c r="H369" s="90">
        <v>91900.479800000001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234620.8529</v>
      </c>
      <c r="C370" s="90">
        <v>395.64240000000001</v>
      </c>
      <c r="D370" s="90">
        <v>989.73230000000001</v>
      </c>
      <c r="E370" s="90">
        <v>0</v>
      </c>
      <c r="F370" s="90">
        <v>3.8999999999999998E-3</v>
      </c>
      <c r="G370" s="92">
        <v>1029070</v>
      </c>
      <c r="H370" s="90">
        <v>99121.139800000004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249313.0295</v>
      </c>
      <c r="C371" s="90">
        <v>430.61219999999997</v>
      </c>
      <c r="D371" s="90">
        <v>1106.8873000000001</v>
      </c>
      <c r="E371" s="90">
        <v>0</v>
      </c>
      <c r="F371" s="90">
        <v>4.3E-3</v>
      </c>
      <c r="G371" s="92">
        <v>1150950</v>
      </c>
      <c r="H371" s="90">
        <v>106328.1574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190184.1251</v>
      </c>
      <c r="C372" s="90">
        <v>331.42989999999998</v>
      </c>
      <c r="D372" s="90">
        <v>860.30849999999998</v>
      </c>
      <c r="E372" s="90">
        <v>0</v>
      </c>
      <c r="F372" s="90">
        <v>3.3999999999999998E-3</v>
      </c>
      <c r="G372" s="90">
        <v>894573.9571</v>
      </c>
      <c r="H372" s="90">
        <v>81399.445099999997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195866.8432</v>
      </c>
      <c r="C373" s="90">
        <v>340.83</v>
      </c>
      <c r="D373" s="90">
        <v>883.2921</v>
      </c>
      <c r="E373" s="90">
        <v>0</v>
      </c>
      <c r="F373" s="90">
        <v>3.3999999999999998E-3</v>
      </c>
      <c r="G373" s="90">
        <v>918469.78229999996</v>
      </c>
      <c r="H373" s="90">
        <v>83782.328999999998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226781.80970000001</v>
      </c>
      <c r="C374" s="90">
        <v>389.14299999999997</v>
      </c>
      <c r="D374" s="90">
        <v>993.03399999999999</v>
      </c>
      <c r="E374" s="90">
        <v>0</v>
      </c>
      <c r="F374" s="90">
        <v>3.8999999999999998E-3</v>
      </c>
      <c r="G374" s="92">
        <v>1032550</v>
      </c>
      <c r="H374" s="90">
        <v>96468.476599999995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228339.59580000001</v>
      </c>
      <c r="C375" s="90">
        <v>383.07960000000003</v>
      </c>
      <c r="D375" s="90">
        <v>952.56880000000001</v>
      </c>
      <c r="E375" s="90">
        <v>0</v>
      </c>
      <c r="F375" s="90">
        <v>3.8E-3</v>
      </c>
      <c r="G375" s="90">
        <v>990413.78969999996</v>
      </c>
      <c r="H375" s="90">
        <v>96274.168300000005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243307.9761</v>
      </c>
      <c r="C376" s="90">
        <v>384.625</v>
      </c>
      <c r="D376" s="90">
        <v>887.4579</v>
      </c>
      <c r="E376" s="90">
        <v>0</v>
      </c>
      <c r="F376" s="90">
        <v>3.5999999999999999E-3</v>
      </c>
      <c r="G376" s="90">
        <v>922552.39780000004</v>
      </c>
      <c r="H376" s="90">
        <v>100273.603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271120.7634</v>
      </c>
      <c r="C377" s="90">
        <v>411.00450000000001</v>
      </c>
      <c r="D377" s="90">
        <v>893.71249999999998</v>
      </c>
      <c r="E377" s="90">
        <v>0</v>
      </c>
      <c r="F377" s="90">
        <v>3.5999999999999999E-3</v>
      </c>
      <c r="G377" s="90">
        <v>928914.50690000004</v>
      </c>
      <c r="H377" s="90">
        <v>110010.84849999999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2836730</v>
      </c>
      <c r="C379" s="90">
        <v>4629.6945999999998</v>
      </c>
      <c r="D379" s="90">
        <v>11133.5931</v>
      </c>
      <c r="E379" s="90">
        <v>0</v>
      </c>
      <c r="F379" s="90">
        <v>4.4200000000000003E-2</v>
      </c>
      <c r="G379" s="92">
        <v>11575000</v>
      </c>
      <c r="H379" s="92">
        <v>1183350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190184.1251</v>
      </c>
      <c r="C380" s="90">
        <v>331.42989999999998</v>
      </c>
      <c r="D380" s="90">
        <v>816.82</v>
      </c>
      <c r="E380" s="90">
        <v>0</v>
      </c>
      <c r="F380" s="90">
        <v>3.3E-3</v>
      </c>
      <c r="G380" s="90">
        <v>849023.90480000002</v>
      </c>
      <c r="H380" s="90">
        <v>81399.445099999997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274877.0784</v>
      </c>
      <c r="C381" s="90">
        <v>430.61219999999997</v>
      </c>
      <c r="D381" s="90">
        <v>1106.8873000000001</v>
      </c>
      <c r="E381" s="90">
        <v>0</v>
      </c>
      <c r="F381" s="90">
        <v>4.3E-3</v>
      </c>
      <c r="G381" s="92">
        <v>1150950</v>
      </c>
      <c r="H381" s="90">
        <v>111726.5494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755380000000</v>
      </c>
      <c r="C384" s="90">
        <v>590083.78799999994</v>
      </c>
      <c r="D384" s="90" t="s">
        <v>984</v>
      </c>
      <c r="E384" s="90">
        <v>270589.05</v>
      </c>
      <c r="F384" s="90">
        <v>151653.867</v>
      </c>
      <c r="G384" s="90">
        <v>96818.898000000001</v>
      </c>
      <c r="H384" s="90">
        <v>0</v>
      </c>
      <c r="I384" s="90">
        <v>64123.216999999997</v>
      </c>
      <c r="J384" s="90">
        <v>0</v>
      </c>
      <c r="K384" s="90">
        <v>114.959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6783.7960000000003</v>
      </c>
      <c r="R384" s="90">
        <v>0</v>
      </c>
      <c r="S384" s="90">
        <v>0</v>
      </c>
    </row>
    <row r="385" spans="1:19">
      <c r="A385" s="90" t="s">
        <v>778</v>
      </c>
      <c r="B385" s="92">
        <v>673116000000</v>
      </c>
      <c r="C385" s="90">
        <v>572530.12399999995</v>
      </c>
      <c r="D385" s="90" t="s">
        <v>868</v>
      </c>
      <c r="E385" s="90">
        <v>270589.05</v>
      </c>
      <c r="F385" s="90">
        <v>145652.64300000001</v>
      </c>
      <c r="G385" s="90">
        <v>101139.216</v>
      </c>
      <c r="H385" s="90">
        <v>0</v>
      </c>
      <c r="I385" s="90">
        <v>50405.642999999996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4628.9040000000005</v>
      </c>
      <c r="R385" s="90">
        <v>0</v>
      </c>
      <c r="S385" s="90">
        <v>0</v>
      </c>
    </row>
    <row r="386" spans="1:19">
      <c r="A386" s="90" t="s">
        <v>779</v>
      </c>
      <c r="B386" s="92">
        <v>783668000000</v>
      </c>
      <c r="C386" s="90">
        <v>706130.63800000004</v>
      </c>
      <c r="D386" s="90" t="s">
        <v>869</v>
      </c>
      <c r="E386" s="90">
        <v>270589.05</v>
      </c>
      <c r="F386" s="90">
        <v>133019.06400000001</v>
      </c>
      <c r="G386" s="90">
        <v>114983.003</v>
      </c>
      <c r="H386" s="90">
        <v>0</v>
      </c>
      <c r="I386" s="90">
        <v>182651.318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4773.5349999999999</v>
      </c>
      <c r="R386" s="90">
        <v>0</v>
      </c>
      <c r="S386" s="90">
        <v>0</v>
      </c>
    </row>
    <row r="387" spans="1:19">
      <c r="A387" s="90" t="s">
        <v>780</v>
      </c>
      <c r="B387" s="92">
        <v>727215000000</v>
      </c>
      <c r="C387" s="90">
        <v>774961.35400000005</v>
      </c>
      <c r="D387" s="90" t="s">
        <v>870</v>
      </c>
      <c r="E387" s="90">
        <v>270589.05</v>
      </c>
      <c r="F387" s="90">
        <v>137835.54800000001</v>
      </c>
      <c r="G387" s="90">
        <v>117810.924</v>
      </c>
      <c r="H387" s="90">
        <v>0</v>
      </c>
      <c r="I387" s="90">
        <v>243460.90599999999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5150.2579999999998</v>
      </c>
      <c r="R387" s="90">
        <v>0</v>
      </c>
      <c r="S387" s="90">
        <v>0</v>
      </c>
    </row>
    <row r="388" spans="1:19">
      <c r="A388" s="90" t="s">
        <v>341</v>
      </c>
      <c r="B388" s="92">
        <v>815857000000</v>
      </c>
      <c r="C388" s="90">
        <v>863351.20700000005</v>
      </c>
      <c r="D388" s="90" t="s">
        <v>871</v>
      </c>
      <c r="E388" s="90">
        <v>270589.05</v>
      </c>
      <c r="F388" s="90">
        <v>133019.06400000001</v>
      </c>
      <c r="G388" s="90">
        <v>123596.09</v>
      </c>
      <c r="H388" s="90">
        <v>0</v>
      </c>
      <c r="I388" s="90">
        <v>330965.55699999997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5066.7780000000002</v>
      </c>
      <c r="R388" s="90">
        <v>0</v>
      </c>
      <c r="S388" s="90">
        <v>0</v>
      </c>
    </row>
    <row r="389" spans="1:19">
      <c r="A389" s="90" t="s">
        <v>781</v>
      </c>
      <c r="B389" s="92">
        <v>912486000000</v>
      </c>
      <c r="C389" s="90">
        <v>966690.74699999997</v>
      </c>
      <c r="D389" s="90" t="s">
        <v>872</v>
      </c>
      <c r="E389" s="90">
        <v>270589.05</v>
      </c>
      <c r="F389" s="90">
        <v>151653.867</v>
      </c>
      <c r="G389" s="90">
        <v>125596.524</v>
      </c>
      <c r="H389" s="90">
        <v>0</v>
      </c>
      <c r="I389" s="90">
        <v>413265.72499999998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5470.9129999999996</v>
      </c>
      <c r="R389" s="90">
        <v>0</v>
      </c>
      <c r="S389" s="90">
        <v>0</v>
      </c>
    </row>
    <row r="390" spans="1:19">
      <c r="A390" s="90" t="s">
        <v>782</v>
      </c>
      <c r="B390" s="92">
        <v>709229000000</v>
      </c>
      <c r="C390" s="90">
        <v>781564.978</v>
      </c>
      <c r="D390" s="90" t="s">
        <v>985</v>
      </c>
      <c r="E390" s="90">
        <v>150327.25</v>
      </c>
      <c r="F390" s="90">
        <v>84617.157999999996</v>
      </c>
      <c r="G390" s="90">
        <v>123753.993</v>
      </c>
      <c r="H390" s="90">
        <v>0</v>
      </c>
      <c r="I390" s="90">
        <v>417483.989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5267.92</v>
      </c>
      <c r="R390" s="90">
        <v>0</v>
      </c>
      <c r="S390" s="90">
        <v>0</v>
      </c>
    </row>
    <row r="391" spans="1:19">
      <c r="A391" s="90" t="s">
        <v>783</v>
      </c>
      <c r="B391" s="92">
        <v>728174000000</v>
      </c>
      <c r="C391" s="90">
        <v>799885.47699999996</v>
      </c>
      <c r="D391" s="90" t="s">
        <v>873</v>
      </c>
      <c r="E391" s="90">
        <v>150327.25</v>
      </c>
      <c r="F391" s="90">
        <v>84617.157999999996</v>
      </c>
      <c r="G391" s="90">
        <v>125572.268</v>
      </c>
      <c r="H391" s="90">
        <v>0</v>
      </c>
      <c r="I391" s="90">
        <v>434004.30699999997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5249.826</v>
      </c>
      <c r="R391" s="90">
        <v>0</v>
      </c>
      <c r="S391" s="90">
        <v>0</v>
      </c>
    </row>
    <row r="392" spans="1:19">
      <c r="A392" s="90" t="s">
        <v>784</v>
      </c>
      <c r="B392" s="92">
        <v>818616000000</v>
      </c>
      <c r="C392" s="90">
        <v>913658.61499999999</v>
      </c>
      <c r="D392" s="90" t="s">
        <v>904</v>
      </c>
      <c r="E392" s="90">
        <v>270589.05</v>
      </c>
      <c r="F392" s="90">
        <v>145652.64300000001</v>
      </c>
      <c r="G392" s="90">
        <v>124843.114</v>
      </c>
      <c r="H392" s="90">
        <v>0</v>
      </c>
      <c r="I392" s="90">
        <v>367024.77600000001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5434.3639999999996</v>
      </c>
      <c r="R392" s="90">
        <v>0</v>
      </c>
      <c r="S392" s="90">
        <v>0</v>
      </c>
    </row>
    <row r="393" spans="1:19">
      <c r="A393" s="90" t="s">
        <v>785</v>
      </c>
      <c r="B393" s="92">
        <v>785212000000</v>
      </c>
      <c r="C393" s="90">
        <v>836954.15500000003</v>
      </c>
      <c r="D393" s="90" t="s">
        <v>986</v>
      </c>
      <c r="E393" s="90">
        <v>270589.05</v>
      </c>
      <c r="F393" s="90">
        <v>133019.06400000001</v>
      </c>
      <c r="G393" s="90">
        <v>117244.61199999999</v>
      </c>
      <c r="H393" s="90">
        <v>0</v>
      </c>
      <c r="I393" s="90">
        <v>310937.61599999998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5049.1450000000004</v>
      </c>
      <c r="R393" s="90">
        <v>0</v>
      </c>
      <c r="S393" s="90">
        <v>0</v>
      </c>
    </row>
    <row r="394" spans="1:19">
      <c r="A394" s="90" t="s">
        <v>786</v>
      </c>
      <c r="B394" s="92">
        <v>731411000000</v>
      </c>
      <c r="C394" s="90">
        <v>652418.495</v>
      </c>
      <c r="D394" s="90" t="s">
        <v>874</v>
      </c>
      <c r="E394" s="90">
        <v>270589.05</v>
      </c>
      <c r="F394" s="90">
        <v>145652.64300000001</v>
      </c>
      <c r="G394" s="90">
        <v>105717.126</v>
      </c>
      <c r="H394" s="90">
        <v>0</v>
      </c>
      <c r="I394" s="90">
        <v>125365.74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4979.2669999999998</v>
      </c>
      <c r="R394" s="90">
        <v>0</v>
      </c>
      <c r="S394" s="90">
        <v>0</v>
      </c>
    </row>
    <row r="395" spans="1:19">
      <c r="A395" s="90" t="s">
        <v>787</v>
      </c>
      <c r="B395" s="92">
        <v>736455000000</v>
      </c>
      <c r="C395" s="90">
        <v>568105.38500000001</v>
      </c>
      <c r="D395" s="90" t="s">
        <v>987</v>
      </c>
      <c r="E395" s="90">
        <v>270589.05</v>
      </c>
      <c r="F395" s="90">
        <v>145652.64300000001</v>
      </c>
      <c r="G395" s="90">
        <v>99543.028999999995</v>
      </c>
      <c r="H395" s="90">
        <v>0</v>
      </c>
      <c r="I395" s="90">
        <v>47584.180999999997</v>
      </c>
      <c r="J395" s="90">
        <v>0</v>
      </c>
      <c r="K395" s="90">
        <v>114.66800000000001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4621.8140000000003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9176820000000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673116000000</v>
      </c>
      <c r="C398" s="90">
        <v>568105.38500000001</v>
      </c>
      <c r="D398" s="90"/>
      <c r="E398" s="90">
        <v>150327.25</v>
      </c>
      <c r="F398" s="90">
        <v>84617.157999999996</v>
      </c>
      <c r="G398" s="90">
        <v>96818.898000000001</v>
      </c>
      <c r="H398" s="90">
        <v>0</v>
      </c>
      <c r="I398" s="90">
        <v>47584.180999999997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4621.8140000000003</v>
      </c>
      <c r="R398" s="90">
        <v>0</v>
      </c>
      <c r="S398" s="90">
        <v>0</v>
      </c>
    </row>
    <row r="399" spans="1:19">
      <c r="A399" s="90" t="s">
        <v>790</v>
      </c>
      <c r="B399" s="92">
        <v>912486000000</v>
      </c>
      <c r="C399" s="90">
        <v>966690.74699999997</v>
      </c>
      <c r="D399" s="90"/>
      <c r="E399" s="90">
        <v>270589.05</v>
      </c>
      <c r="F399" s="90">
        <v>151653.867</v>
      </c>
      <c r="G399" s="90">
        <v>125596.524</v>
      </c>
      <c r="H399" s="90">
        <v>0</v>
      </c>
      <c r="I399" s="90">
        <v>434004.30699999997</v>
      </c>
      <c r="J399" s="90">
        <v>0</v>
      </c>
      <c r="K399" s="90">
        <v>114.959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6783.7960000000003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94325.75</v>
      </c>
      <c r="C402" s="90">
        <v>54698.09</v>
      </c>
      <c r="D402" s="90">
        <v>0</v>
      </c>
      <c r="E402" s="90">
        <v>149023.82999999999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4.8099999999999996</v>
      </c>
      <c r="C403" s="90">
        <v>2.79</v>
      </c>
      <c r="D403" s="90">
        <v>0</v>
      </c>
      <c r="E403" s="90">
        <v>7.61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4.8099999999999996</v>
      </c>
      <c r="C404" s="90">
        <v>2.79</v>
      </c>
      <c r="D404" s="90">
        <v>0</v>
      </c>
      <c r="E404" s="90">
        <v>7.61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23674.240000000002</v>
      </c>
      <c r="C2" s="90">
        <v>1208.3599999999999</v>
      </c>
      <c r="D2" s="90">
        <v>1208.3599999999999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23674.240000000002</v>
      </c>
      <c r="C3" s="90">
        <v>1208.3599999999999</v>
      </c>
      <c r="D3" s="90">
        <v>1208.3599999999999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47891.56</v>
      </c>
      <c r="C4" s="90">
        <v>2444.44</v>
      </c>
      <c r="D4" s="90">
        <v>2444.44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47891.56</v>
      </c>
      <c r="C5" s="90">
        <v>2444.44</v>
      </c>
      <c r="D5" s="90">
        <v>2444.44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13490.43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1064.06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175.95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1584.43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18.420000000000002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432.01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134.44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9398.42</v>
      </c>
      <c r="C28" s="90">
        <v>14275.83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0.82299999999999995</v>
      </c>
      <c r="E82" s="90">
        <v>0.93899999999999995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0.82299999999999995</v>
      </c>
      <c r="E83" s="90">
        <v>0.93899999999999995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0.82299999999999995</v>
      </c>
      <c r="E84" s="90">
        <v>0.93899999999999995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0.82299999999999995</v>
      </c>
      <c r="E85" s="90">
        <v>0.93899999999999995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0.33500000000000002</v>
      </c>
      <c r="E87" s="90">
        <v>0.35699999999999998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0.82299999999999995</v>
      </c>
      <c r="E88" s="90">
        <v>0.93899999999999995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0.82299999999999995</v>
      </c>
      <c r="E89" s="90">
        <v>0.93899999999999995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0.82299999999999995</v>
      </c>
      <c r="E90" s="90">
        <v>0.93899999999999995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0.82299999999999995</v>
      </c>
      <c r="E91" s="90">
        <v>0.93899999999999995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0.33500000000000002</v>
      </c>
      <c r="E93" s="90">
        <v>0.35699999999999998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0.82299999999999995</v>
      </c>
      <c r="E94" s="90">
        <v>0.93899999999999995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0.82299999999999995</v>
      </c>
      <c r="E95" s="90">
        <v>0.93899999999999995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0.82299999999999995</v>
      </c>
      <c r="E96" s="90">
        <v>0.93899999999999995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0.82299999999999995</v>
      </c>
      <c r="E98" s="90">
        <v>0.93899999999999995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0.82299999999999995</v>
      </c>
      <c r="E99" s="90">
        <v>0.93899999999999995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0.82299999999999995</v>
      </c>
      <c r="E100" s="90">
        <v>0.93899999999999995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0.33500000000000002</v>
      </c>
      <c r="E101" s="90">
        <v>0.35699999999999998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0.82299999999999995</v>
      </c>
      <c r="E102" s="90">
        <v>0.93899999999999995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0.82299999999999995</v>
      </c>
      <c r="E103" s="90">
        <v>0.93899999999999995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0.82299999999999995</v>
      </c>
      <c r="E105" s="90">
        <v>0.93899999999999995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0.82299999999999995</v>
      </c>
      <c r="E106" s="90">
        <v>0.93899999999999995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0.82299999999999995</v>
      </c>
      <c r="E108" s="90">
        <v>0.93899999999999995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0.82299999999999995</v>
      </c>
      <c r="E109" s="90">
        <v>0.93899999999999995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0.33500000000000002</v>
      </c>
      <c r="E110" s="90">
        <v>0.35699999999999998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0.82299999999999995</v>
      </c>
      <c r="E111" s="90">
        <v>0.93899999999999995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0.82299999999999995</v>
      </c>
      <c r="E112" s="90">
        <v>0.93899999999999995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0.82299999999999995</v>
      </c>
      <c r="E114" s="90">
        <v>0.93899999999999995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0.82299999999999995</v>
      </c>
      <c r="E115" s="90">
        <v>0.93899999999999995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0.33500000000000002</v>
      </c>
      <c r="E116" s="90">
        <v>0.35699999999999998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0.82299999999999995</v>
      </c>
      <c r="E117" s="90">
        <v>0.93899999999999995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0.82299999999999995</v>
      </c>
      <c r="E118" s="90">
        <v>0.93899999999999995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0.82299999999999995</v>
      </c>
      <c r="E120" s="90">
        <v>0.93899999999999995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0.82299999999999995</v>
      </c>
      <c r="E121" s="90">
        <v>0.93899999999999995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0.33500000000000002</v>
      </c>
      <c r="E122" s="90">
        <v>0.35699999999999998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0.82299999999999995</v>
      </c>
      <c r="E123" s="90">
        <v>0.93899999999999995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0.82299999999999995</v>
      </c>
      <c r="E124" s="90">
        <v>0.93899999999999995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0.82299999999999995</v>
      </c>
      <c r="E126" s="90">
        <v>0.93899999999999995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0.82299999999999995</v>
      </c>
      <c r="E127" s="90">
        <v>0.93899999999999995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0.33500000000000002</v>
      </c>
      <c r="E128" s="90">
        <v>0.35699999999999998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0.82299999999999995</v>
      </c>
      <c r="E129" s="90">
        <v>0.93899999999999995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0.82299999999999995</v>
      </c>
      <c r="E130" s="90">
        <v>0.93899999999999995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0.82299999999999995</v>
      </c>
      <c r="E132" s="90">
        <v>0.93899999999999995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0.82299999999999995</v>
      </c>
      <c r="E133" s="90">
        <v>0.93899999999999995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0.33500000000000002</v>
      </c>
      <c r="E134" s="90">
        <v>0.35699999999999998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0.82299999999999995</v>
      </c>
      <c r="E135" s="90">
        <v>0.93899999999999995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0.82299999999999995</v>
      </c>
      <c r="E136" s="90">
        <v>0.93899999999999995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0.82299999999999995</v>
      </c>
      <c r="E138" s="90">
        <v>0.93899999999999995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0.82299999999999995</v>
      </c>
      <c r="E139" s="90">
        <v>0.93899999999999995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0.33500000000000002</v>
      </c>
      <c r="E140" s="90">
        <v>0.35699999999999998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0.82299999999999995</v>
      </c>
      <c r="E141" s="90">
        <v>0.93899999999999995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0.82299999999999995</v>
      </c>
      <c r="E143" s="90">
        <v>0.93899999999999995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0.33500000000000002</v>
      </c>
      <c r="E144" s="90">
        <v>0.35699999999999998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0.82299999999999995</v>
      </c>
      <c r="E145" s="90">
        <v>0.93899999999999995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0.82299999999999995</v>
      </c>
      <c r="E147" s="90">
        <v>0.93899999999999995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0.33500000000000002</v>
      </c>
      <c r="E148" s="90">
        <v>0.35699999999999998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0.82299999999999995</v>
      </c>
      <c r="E149" s="90">
        <v>0.93899999999999995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0.82299999999999995</v>
      </c>
      <c r="E151" s="90">
        <v>0.93899999999999995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0.33500000000000002</v>
      </c>
      <c r="E152" s="90">
        <v>0.35699999999999998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0.33500000000000002</v>
      </c>
      <c r="E154" s="90">
        <v>0.35699999999999998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0.82299999999999995</v>
      </c>
      <c r="E155" s="90">
        <v>0.93899999999999995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0.82299999999999995</v>
      </c>
      <c r="E157" s="90">
        <v>0.93899999999999995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0.82299999999999995</v>
      </c>
      <c r="E158" s="90">
        <v>0.93899999999999995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0.33500000000000002</v>
      </c>
      <c r="E159" s="90">
        <v>0.35699999999999998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0.82299999999999995</v>
      </c>
      <c r="E160" s="90">
        <v>0.93899999999999995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0.82299999999999995</v>
      </c>
      <c r="E162" s="90">
        <v>0.93899999999999995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0.33500000000000002</v>
      </c>
      <c r="E163" s="90">
        <v>0.35699999999999998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0.82299999999999995</v>
      </c>
      <c r="E164" s="90">
        <v>0.93899999999999995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0.82299999999999995</v>
      </c>
      <c r="E165" s="90">
        <v>0.93899999999999995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0.82299999999999995</v>
      </c>
      <c r="E166" s="90">
        <v>0.93899999999999995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0.82299999999999995</v>
      </c>
      <c r="E168" s="90">
        <v>0.93899999999999995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0.82299999999999995</v>
      </c>
      <c r="E169" s="90">
        <v>0.93899999999999995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0.82299999999999995</v>
      </c>
      <c r="E170" s="90">
        <v>0.93899999999999995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0.33500000000000002</v>
      </c>
      <c r="E171" s="90">
        <v>0.35699999999999998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0.33500000000000002</v>
      </c>
      <c r="E173" s="90">
        <v>0.35699999999999998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0.82299999999999995</v>
      </c>
      <c r="E174" s="90">
        <v>0.93899999999999995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0.82299999999999995</v>
      </c>
      <c r="E176" s="90">
        <v>0.93899999999999995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0.33500000000000002</v>
      </c>
      <c r="E177" s="90">
        <v>0.35699999999999998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0.82299999999999995</v>
      </c>
      <c r="E178" s="90">
        <v>0.93899999999999995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0.82299999999999995</v>
      </c>
      <c r="E180" s="90">
        <v>0.93899999999999995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0.33500000000000002</v>
      </c>
      <c r="E181" s="90">
        <v>0.35699999999999998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0.82299999999999995</v>
      </c>
      <c r="E182" s="90">
        <v>0.93899999999999995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0.82299999999999995</v>
      </c>
      <c r="E184" s="90">
        <v>0.93899999999999995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0.33500000000000002</v>
      </c>
      <c r="E185" s="90">
        <v>0.35699999999999998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0.82299999999999995</v>
      </c>
      <c r="E186" s="90">
        <v>0.93899999999999995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0.82299999999999995</v>
      </c>
      <c r="E188" s="90">
        <v>0.93899999999999995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0.33500000000000002</v>
      </c>
      <c r="E189" s="90">
        <v>0.35699999999999998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0.82299999999999995</v>
      </c>
      <c r="E190" s="90">
        <v>0.93899999999999995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0.82299999999999995</v>
      </c>
      <c r="E192" s="90">
        <v>0.93899999999999995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0.33500000000000002</v>
      </c>
      <c r="E193" s="90">
        <v>0.35699999999999998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0.82299999999999995</v>
      </c>
      <c r="E194" s="90">
        <v>0.93899999999999995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0.82299999999999995</v>
      </c>
      <c r="E196" s="90">
        <v>0.93899999999999995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0.33500000000000002</v>
      </c>
      <c r="E197" s="90">
        <v>0.35699999999999998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0.82299999999999995</v>
      </c>
      <c r="E198" s="90">
        <v>0.93899999999999995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0.82299999999999995</v>
      </c>
      <c r="E199" s="90">
        <v>0.93899999999999995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0.82299999999999995</v>
      </c>
      <c r="E201" s="90">
        <v>0.93899999999999995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0.82299999999999995</v>
      </c>
      <c r="E202" s="90">
        <v>0.93899999999999995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0.33500000000000002</v>
      </c>
      <c r="E203" s="90">
        <v>0.35699999999999998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3.5249999999999999</v>
      </c>
      <c r="F206" s="90">
        <v>0.40699999999999997</v>
      </c>
      <c r="G206" s="90">
        <v>0.316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3.5249999999999999</v>
      </c>
      <c r="F207" s="90">
        <v>0.40699999999999997</v>
      </c>
      <c r="G207" s="90">
        <v>0.316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3.5249999999999999</v>
      </c>
      <c r="F208" s="90">
        <v>0.40699999999999997</v>
      </c>
      <c r="G208" s="90">
        <v>0.316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3.5249999999999999</v>
      </c>
      <c r="F209" s="90">
        <v>0.40699999999999997</v>
      </c>
      <c r="G209" s="90">
        <v>0.316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3.5249999999999999</v>
      </c>
      <c r="F210" s="90">
        <v>0.40699999999999997</v>
      </c>
      <c r="G210" s="90">
        <v>0.316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3.5249999999999999</v>
      </c>
      <c r="F211" s="90">
        <v>0.40699999999999997</v>
      </c>
      <c r="G211" s="90">
        <v>0.316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3.5249999999999999</v>
      </c>
      <c r="F212" s="90">
        <v>0.40699999999999997</v>
      </c>
      <c r="G212" s="90">
        <v>0.316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3.5249999999999999</v>
      </c>
      <c r="F213" s="90">
        <v>0.40699999999999997</v>
      </c>
      <c r="G213" s="90">
        <v>0.316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3.5249999999999999</v>
      </c>
      <c r="F214" s="90">
        <v>0.40699999999999997</v>
      </c>
      <c r="G214" s="90">
        <v>0.316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3.5249999999999999</v>
      </c>
      <c r="F215" s="90">
        <v>0.40699999999999997</v>
      </c>
      <c r="G215" s="90">
        <v>0.316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3.5249999999999999</v>
      </c>
      <c r="F216" s="90">
        <v>0.40699999999999997</v>
      </c>
      <c r="G216" s="90">
        <v>0.316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3.5249999999999999</v>
      </c>
      <c r="F217" s="90">
        <v>0.40699999999999997</v>
      </c>
      <c r="G217" s="90">
        <v>0.316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3.5249999999999999</v>
      </c>
      <c r="F218" s="90">
        <v>0.40699999999999997</v>
      </c>
      <c r="G218" s="90">
        <v>0.316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3.5249999999999999</v>
      </c>
      <c r="F219" s="90">
        <v>0.40699999999999997</v>
      </c>
      <c r="G219" s="90">
        <v>0.316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3.5249999999999999</v>
      </c>
      <c r="F220" s="90">
        <v>0.40699999999999997</v>
      </c>
      <c r="G220" s="90">
        <v>0.316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3.5249999999999999</v>
      </c>
      <c r="F221" s="90">
        <v>0.40699999999999997</v>
      </c>
      <c r="G221" s="90">
        <v>0.316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3.5249999999999999</v>
      </c>
      <c r="F222" s="90">
        <v>0.40699999999999997</v>
      </c>
      <c r="G222" s="90">
        <v>0.316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3.5249999999999999</v>
      </c>
      <c r="F223" s="90">
        <v>0.40699999999999997</v>
      </c>
      <c r="G223" s="90">
        <v>0.316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3.5249999999999999</v>
      </c>
      <c r="F224" s="90">
        <v>0.40699999999999997</v>
      </c>
      <c r="G224" s="90">
        <v>0.316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3.5249999999999999</v>
      </c>
      <c r="F225" s="90">
        <v>0.40699999999999997</v>
      </c>
      <c r="G225" s="90">
        <v>0.316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3.5249999999999999</v>
      </c>
      <c r="F226" s="90">
        <v>0.40699999999999997</v>
      </c>
      <c r="G226" s="90">
        <v>0.316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3.5249999999999999</v>
      </c>
      <c r="F227" s="90">
        <v>0.40699999999999997</v>
      </c>
      <c r="G227" s="90">
        <v>0.316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3.5249999999999999</v>
      </c>
      <c r="F228" s="90">
        <v>0.40699999999999997</v>
      </c>
      <c r="G228" s="90">
        <v>0.316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3.5249999999999999</v>
      </c>
      <c r="F229" s="90">
        <v>0.40699999999999997</v>
      </c>
      <c r="G229" s="90">
        <v>0.316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3.5249999999999999</v>
      </c>
      <c r="F230" s="90">
        <v>0.40699999999999997</v>
      </c>
      <c r="G230" s="90">
        <v>0.316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3.5249999999999999</v>
      </c>
      <c r="F231" s="90">
        <v>0.40699999999999997</v>
      </c>
      <c r="G231" s="90">
        <v>0.316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3.5249999999999999</v>
      </c>
      <c r="F232" s="90">
        <v>0.40699999999999997</v>
      </c>
      <c r="G232" s="90">
        <v>0.316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3.5249999999999999</v>
      </c>
      <c r="F233" s="90">
        <v>0.40699999999999997</v>
      </c>
      <c r="G233" s="90">
        <v>0.316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3.5249999999999999</v>
      </c>
      <c r="F234" s="90">
        <v>0.40699999999999997</v>
      </c>
      <c r="G234" s="90">
        <v>0.316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3.5249999999999999</v>
      </c>
      <c r="F235" s="90">
        <v>0.40699999999999997</v>
      </c>
      <c r="G235" s="90">
        <v>0.316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3.5249999999999999</v>
      </c>
      <c r="F236" s="90">
        <v>0.40699999999999997</v>
      </c>
      <c r="G236" s="90">
        <v>0.316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3.5249999999999999</v>
      </c>
      <c r="F237" s="90">
        <v>0.40699999999999997</v>
      </c>
      <c r="G237" s="90">
        <v>0.316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3.5249999999999999</v>
      </c>
      <c r="F238" s="90">
        <v>0.40699999999999997</v>
      </c>
      <c r="G238" s="90">
        <v>0.316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3.5249999999999999</v>
      </c>
      <c r="F239" s="90">
        <v>0.40699999999999997</v>
      </c>
      <c r="G239" s="90">
        <v>0.316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3.5249999999999999</v>
      </c>
      <c r="F240" s="90">
        <v>0.40699999999999997</v>
      </c>
      <c r="G240" s="90">
        <v>0.316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3.5249999999999999</v>
      </c>
      <c r="F241" s="90">
        <v>0.40699999999999997</v>
      </c>
      <c r="G241" s="90">
        <v>0.316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3.5249999999999999</v>
      </c>
      <c r="F242" s="90">
        <v>0.40699999999999997</v>
      </c>
      <c r="G242" s="90">
        <v>0.316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3.5249999999999999</v>
      </c>
      <c r="F243" s="90">
        <v>0.40699999999999997</v>
      </c>
      <c r="G243" s="90">
        <v>0.316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3.5249999999999999</v>
      </c>
      <c r="F244" s="90">
        <v>0.40699999999999997</v>
      </c>
      <c r="G244" s="90">
        <v>0.316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3.5249999999999999</v>
      </c>
      <c r="F245" s="90">
        <v>0.40699999999999997</v>
      </c>
      <c r="G245" s="90">
        <v>0.316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3.5249999999999999</v>
      </c>
      <c r="F246" s="90">
        <v>0.40699999999999997</v>
      </c>
      <c r="G246" s="90">
        <v>0.316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3.5249999999999999</v>
      </c>
      <c r="F247" s="90">
        <v>0.40699999999999997</v>
      </c>
      <c r="G247" s="90">
        <v>0.316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3.5249999999999999</v>
      </c>
      <c r="F248" s="90">
        <v>0.40699999999999997</v>
      </c>
      <c r="G248" s="90">
        <v>0.316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3.5249999999999999</v>
      </c>
      <c r="F249" s="90">
        <v>0.40699999999999997</v>
      </c>
      <c r="G249" s="90">
        <v>0.316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3.5249999999999999</v>
      </c>
      <c r="F250" s="90">
        <v>0.40699999999999997</v>
      </c>
      <c r="G250" s="90">
        <v>0.316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3.5249999999999999</v>
      </c>
      <c r="F251" s="90">
        <v>0.40699999999999997</v>
      </c>
      <c r="G251" s="90">
        <v>0.316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3.5249999999999999</v>
      </c>
      <c r="F252" s="90">
        <v>0.40699999999999997</v>
      </c>
      <c r="G252" s="90">
        <v>0.316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3.5249999999999999</v>
      </c>
      <c r="F253" s="90">
        <v>0.40699999999999997</v>
      </c>
      <c r="G253" s="90">
        <v>0.316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3.5249999999999999</v>
      </c>
      <c r="F254" s="90">
        <v>0.40699999999999997</v>
      </c>
      <c r="G254" s="90">
        <v>0.316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3.5249999999999999</v>
      </c>
      <c r="F255" s="90">
        <v>0.40699999999999997</v>
      </c>
      <c r="G255" s="90">
        <v>0.316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3.5249999999999999</v>
      </c>
      <c r="F256" s="90">
        <v>0.40699999999999997</v>
      </c>
      <c r="G256" s="90">
        <v>0.316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3.5249999999999999</v>
      </c>
      <c r="F257" s="90">
        <v>0.40699999999999997</v>
      </c>
      <c r="G257" s="90">
        <v>0.316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3.5249999999999999</v>
      </c>
      <c r="F258" s="90">
        <v>0.40699999999999997</v>
      </c>
      <c r="G258" s="90">
        <v>0.316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3.5249999999999999</v>
      </c>
      <c r="F259" s="90">
        <v>0.40699999999999997</v>
      </c>
      <c r="G259" s="90">
        <v>0.316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3.5249999999999999</v>
      </c>
      <c r="F260" s="90">
        <v>0.40699999999999997</v>
      </c>
      <c r="G260" s="90">
        <v>0.316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3.5249999999999999</v>
      </c>
      <c r="F261" s="90">
        <v>0.40699999999999997</v>
      </c>
      <c r="G261" s="90">
        <v>0.316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3.5249999999999999</v>
      </c>
      <c r="F262" s="90">
        <v>0.40699999999999997</v>
      </c>
      <c r="G262" s="90">
        <v>0.316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3.5249999999999999</v>
      </c>
      <c r="F263" s="90">
        <v>0.40699999999999997</v>
      </c>
      <c r="G263" s="90">
        <v>0.316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3.5249999999999999</v>
      </c>
      <c r="F264" s="90">
        <v>0.40699999999999997</v>
      </c>
      <c r="G264" s="90">
        <v>0.316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3.5249999999999999</v>
      </c>
      <c r="F265" s="90">
        <v>0.40699999999999997</v>
      </c>
      <c r="G265" s="90">
        <v>0.316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3.5249999999999999</v>
      </c>
      <c r="F266" s="90">
        <v>0.40699999999999997</v>
      </c>
      <c r="G266" s="90">
        <v>0.316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3.5249999999999999</v>
      </c>
      <c r="F267" s="90">
        <v>0.40699999999999997</v>
      </c>
      <c r="G267" s="90">
        <v>0.316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3.5249999999999999</v>
      </c>
      <c r="F268" s="90">
        <v>0.40699999999999997</v>
      </c>
      <c r="G268" s="90">
        <v>0.316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3.5249999999999999</v>
      </c>
      <c r="F269" s="90">
        <v>0.40699999999999997</v>
      </c>
      <c r="G269" s="90">
        <v>0.316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3.5249999999999999</v>
      </c>
      <c r="F270" s="90">
        <v>0.40699999999999997</v>
      </c>
      <c r="G270" s="90">
        <v>0.316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3.5249999999999999</v>
      </c>
      <c r="F271" s="90">
        <v>0.40699999999999997</v>
      </c>
      <c r="G271" s="90">
        <v>0.316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3.5249999999999999</v>
      </c>
      <c r="F272" s="90">
        <v>0.40699999999999997</v>
      </c>
      <c r="G272" s="90">
        <v>0.316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3.52</v>
      </c>
      <c r="F273" s="90">
        <v>0.40699999999999997</v>
      </c>
      <c r="G273" s="90">
        <v>0.316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3.52</v>
      </c>
      <c r="F274" s="90">
        <v>0.40699999999999997</v>
      </c>
      <c r="G274" s="90">
        <v>0.316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3.52</v>
      </c>
      <c r="F275" s="90">
        <v>0.40699999999999997</v>
      </c>
      <c r="G275" s="90">
        <v>0.316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1408336.45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103624.02</v>
      </c>
      <c r="D282" s="90">
        <v>70058.460000000006</v>
      </c>
      <c r="E282" s="90">
        <v>33565.56</v>
      </c>
      <c r="F282" s="90">
        <v>0.68</v>
      </c>
      <c r="G282" s="90">
        <v>3.33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14194.49</v>
      </c>
      <c r="D284" s="90">
        <v>9596.66</v>
      </c>
      <c r="E284" s="90">
        <v>4597.83</v>
      </c>
      <c r="F284" s="90">
        <v>0.68</v>
      </c>
      <c r="G284" s="90">
        <v>3.32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349093.89</v>
      </c>
      <c r="D286" s="90">
        <v>236563.85</v>
      </c>
      <c r="E286" s="90">
        <v>112530.04</v>
      </c>
      <c r="F286" s="90">
        <v>0.68</v>
      </c>
      <c r="G286" s="90">
        <v>3.1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242156.25</v>
      </c>
      <c r="D287" s="90">
        <v>163717.78</v>
      </c>
      <c r="E287" s="90">
        <v>78438.47</v>
      </c>
      <c r="F287" s="90">
        <v>0.68</v>
      </c>
      <c r="G287" s="90">
        <v>3.1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242079.51</v>
      </c>
      <c r="D288" s="90">
        <v>163665.89000000001</v>
      </c>
      <c r="E288" s="90">
        <v>78413.61</v>
      </c>
      <c r="F288" s="90">
        <v>0.68</v>
      </c>
      <c r="G288" s="90">
        <v>3.1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259223.78</v>
      </c>
      <c r="D289" s="90">
        <v>175256.85</v>
      </c>
      <c r="E289" s="90">
        <v>83966.93</v>
      </c>
      <c r="F289" s="90">
        <v>0.68</v>
      </c>
      <c r="G289" s="90">
        <v>3.1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10209.02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12801.4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6635.32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9006.2900000000009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6548.72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8966.6299999999992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6553.11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8987.25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6036.71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8488.93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6027.71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8492.89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6116.21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8541.4500000000007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5307.94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10137.16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4548.07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10065.77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4613.91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10216.85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31359.47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4638.6099999999997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8897.74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27706.080000000002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38479.949999999997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10613.34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6521.31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14875.03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23978.91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15990.64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23805.94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16054.98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27296.87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13831.19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19988.95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13852.07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20011.97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14000.12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23754.880000000001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16050.55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24010.62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1531107.56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299881.96000000002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612443.02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44291.48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347847.23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160999.04999999999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172331.95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172333.89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172866.19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0.57999999999999996</v>
      </c>
      <c r="D349" s="90">
        <v>1109.6500000000001</v>
      </c>
      <c r="E349" s="90">
        <v>4.17</v>
      </c>
      <c r="F349" s="90">
        <v>7959.59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0.56999999999999995</v>
      </c>
      <c r="F351" s="90">
        <v>663.02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14.15</v>
      </c>
      <c r="F353" s="90">
        <v>23970.75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0.59</v>
      </c>
      <c r="D354" s="90">
        <v>1017.59</v>
      </c>
      <c r="E354" s="90">
        <v>9.75</v>
      </c>
      <c r="F354" s="90">
        <v>16776.3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0.59</v>
      </c>
      <c r="D355" s="90">
        <v>1017.59</v>
      </c>
      <c r="E355" s="90">
        <v>9.75</v>
      </c>
      <c r="F355" s="90">
        <v>16770.990000000002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0.59</v>
      </c>
      <c r="D356" s="90">
        <v>1017.59</v>
      </c>
      <c r="E356" s="90">
        <v>10.44</v>
      </c>
      <c r="F356" s="90">
        <v>17958.72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7754.9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346396.39380000002</v>
      </c>
      <c r="C366" s="90">
        <v>469.09649999999999</v>
      </c>
      <c r="D366" s="90">
        <v>505.2296</v>
      </c>
      <c r="E366" s="90">
        <v>0</v>
      </c>
      <c r="F366" s="90">
        <v>4.1000000000000003E-3</v>
      </c>
      <c r="G366" s="90">
        <v>331509.15590000001</v>
      </c>
      <c r="H366" s="90">
        <v>134672.8365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285047.79479999997</v>
      </c>
      <c r="C367" s="90">
        <v>396.62290000000002</v>
      </c>
      <c r="D367" s="90">
        <v>450.28489999999999</v>
      </c>
      <c r="E367" s="90">
        <v>0</v>
      </c>
      <c r="F367" s="90">
        <v>3.5999999999999999E-3</v>
      </c>
      <c r="G367" s="90">
        <v>295537.14030000003</v>
      </c>
      <c r="H367" s="90">
        <v>111835.35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263114.2267</v>
      </c>
      <c r="C368" s="90">
        <v>394.39049999999997</v>
      </c>
      <c r="D368" s="90">
        <v>507.74250000000001</v>
      </c>
      <c r="E368" s="90">
        <v>0</v>
      </c>
      <c r="F368" s="90">
        <v>3.8999999999999998E-3</v>
      </c>
      <c r="G368" s="90">
        <v>333445.98599999998</v>
      </c>
      <c r="H368" s="90">
        <v>105933.7767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190129.4186</v>
      </c>
      <c r="C369" s="90">
        <v>313.55450000000002</v>
      </c>
      <c r="D369" s="90">
        <v>459.90750000000003</v>
      </c>
      <c r="E369" s="90">
        <v>0</v>
      </c>
      <c r="F369" s="90">
        <v>3.3999999999999998E-3</v>
      </c>
      <c r="G369" s="90">
        <v>302194.86229999998</v>
      </c>
      <c r="H369" s="90">
        <v>79279.258300000001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205498.5129</v>
      </c>
      <c r="C370" s="90">
        <v>360.92599999999999</v>
      </c>
      <c r="D370" s="90">
        <v>568.80219999999997</v>
      </c>
      <c r="E370" s="90">
        <v>0</v>
      </c>
      <c r="F370" s="90">
        <v>4.1999999999999997E-3</v>
      </c>
      <c r="G370" s="90">
        <v>373847.59570000001</v>
      </c>
      <c r="H370" s="90">
        <v>87793.122499999998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234821.1955</v>
      </c>
      <c r="C371" s="90">
        <v>423.71510000000001</v>
      </c>
      <c r="D371" s="90">
        <v>686.72149999999999</v>
      </c>
      <c r="E371" s="90">
        <v>0</v>
      </c>
      <c r="F371" s="90">
        <v>5.0000000000000001E-3</v>
      </c>
      <c r="G371" s="90">
        <v>451395.51360000001</v>
      </c>
      <c r="H371" s="90">
        <v>101399.3796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166954.48620000001</v>
      </c>
      <c r="C372" s="90">
        <v>302.12639999999999</v>
      </c>
      <c r="D372" s="90">
        <v>491.0856</v>
      </c>
      <c r="E372" s="90">
        <v>0</v>
      </c>
      <c r="F372" s="90">
        <v>3.5999999999999999E-3</v>
      </c>
      <c r="G372" s="90">
        <v>322803.45760000002</v>
      </c>
      <c r="H372" s="90">
        <v>72176.763999999996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176379.2432</v>
      </c>
      <c r="C373" s="90">
        <v>319.06259999999997</v>
      </c>
      <c r="D373" s="90">
        <v>518.41989999999998</v>
      </c>
      <c r="E373" s="90">
        <v>0</v>
      </c>
      <c r="F373" s="90">
        <v>3.8E-3</v>
      </c>
      <c r="G373" s="90">
        <v>340770.59</v>
      </c>
      <c r="H373" s="90">
        <v>76239.829700000002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183847.22150000001</v>
      </c>
      <c r="C374" s="90">
        <v>326.41039999999998</v>
      </c>
      <c r="D374" s="90">
        <v>520.30740000000003</v>
      </c>
      <c r="E374" s="90">
        <v>0</v>
      </c>
      <c r="F374" s="90">
        <v>3.8E-3</v>
      </c>
      <c r="G374" s="90">
        <v>341988.17570000002</v>
      </c>
      <c r="H374" s="90">
        <v>78878.907999999996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200343.62950000001</v>
      </c>
      <c r="C375" s="90">
        <v>330.21140000000003</v>
      </c>
      <c r="D375" s="90">
        <v>484.00279999999998</v>
      </c>
      <c r="E375" s="90">
        <v>0</v>
      </c>
      <c r="F375" s="90">
        <v>3.5999999999999999E-3</v>
      </c>
      <c r="G375" s="90">
        <v>318026.50579999998</v>
      </c>
      <c r="H375" s="90">
        <v>83520.365399999995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246454.22330000001</v>
      </c>
      <c r="C376" s="90">
        <v>371.399</v>
      </c>
      <c r="D376" s="90">
        <v>482.04250000000002</v>
      </c>
      <c r="E376" s="90">
        <v>0</v>
      </c>
      <c r="F376" s="90">
        <v>3.7000000000000002E-3</v>
      </c>
      <c r="G376" s="90">
        <v>316579.52870000002</v>
      </c>
      <c r="H376" s="90">
        <v>99415.535699999993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304917.22120000003</v>
      </c>
      <c r="C377" s="90">
        <v>427.09800000000001</v>
      </c>
      <c r="D377" s="90">
        <v>490.8818</v>
      </c>
      <c r="E377" s="90">
        <v>0</v>
      </c>
      <c r="F377" s="90">
        <v>3.8999999999999998E-3</v>
      </c>
      <c r="G377" s="90">
        <v>322201.94449999998</v>
      </c>
      <c r="H377" s="90">
        <v>119901.24860000001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2803900</v>
      </c>
      <c r="C379" s="90">
        <v>4434.6134000000002</v>
      </c>
      <c r="D379" s="90">
        <v>6165.4281000000001</v>
      </c>
      <c r="E379" s="90">
        <v>0</v>
      </c>
      <c r="F379" s="90">
        <v>4.65E-2</v>
      </c>
      <c r="G379" s="92">
        <v>4050300</v>
      </c>
      <c r="H379" s="92">
        <v>1151050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166954.48620000001</v>
      </c>
      <c r="C380" s="90">
        <v>302.12639999999999</v>
      </c>
      <c r="D380" s="90">
        <v>450.28489999999999</v>
      </c>
      <c r="E380" s="90">
        <v>0</v>
      </c>
      <c r="F380" s="90">
        <v>3.3999999999999998E-3</v>
      </c>
      <c r="G380" s="90">
        <v>295537.14030000003</v>
      </c>
      <c r="H380" s="90">
        <v>72176.763999999996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346396.39380000002</v>
      </c>
      <c r="C381" s="90">
        <v>469.09649999999999</v>
      </c>
      <c r="D381" s="90">
        <v>686.72149999999999</v>
      </c>
      <c r="E381" s="90">
        <v>0</v>
      </c>
      <c r="F381" s="90">
        <v>5.0000000000000001E-3</v>
      </c>
      <c r="G381" s="90">
        <v>451395.51360000001</v>
      </c>
      <c r="H381" s="90">
        <v>134672.8365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769242000000</v>
      </c>
      <c r="C384" s="90">
        <v>522748.71299999999</v>
      </c>
      <c r="D384" s="90" t="s">
        <v>988</v>
      </c>
      <c r="E384" s="90">
        <v>270589.05</v>
      </c>
      <c r="F384" s="90">
        <v>151653.867</v>
      </c>
      <c r="G384" s="90">
        <v>89384.490999999995</v>
      </c>
      <c r="H384" s="90">
        <v>0</v>
      </c>
      <c r="I384" s="90">
        <v>0</v>
      </c>
      <c r="J384" s="90">
        <v>0</v>
      </c>
      <c r="K384" s="90">
        <v>5225.1930000000002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5896.1130000000003</v>
      </c>
      <c r="R384" s="90">
        <v>0</v>
      </c>
      <c r="S384" s="90">
        <v>0</v>
      </c>
    </row>
    <row r="385" spans="1:19">
      <c r="A385" s="90" t="s">
        <v>778</v>
      </c>
      <c r="B385" s="92">
        <v>685772000000</v>
      </c>
      <c r="C385" s="90">
        <v>519895.25900000002</v>
      </c>
      <c r="D385" s="90" t="s">
        <v>909</v>
      </c>
      <c r="E385" s="90">
        <v>270589.05</v>
      </c>
      <c r="F385" s="90">
        <v>151653.867</v>
      </c>
      <c r="G385" s="90">
        <v>89384.490999999995</v>
      </c>
      <c r="H385" s="90">
        <v>0</v>
      </c>
      <c r="I385" s="90">
        <v>0</v>
      </c>
      <c r="J385" s="90">
        <v>0</v>
      </c>
      <c r="K385" s="90">
        <v>2366.0569999999998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5901.7939999999999</v>
      </c>
      <c r="R385" s="90">
        <v>0</v>
      </c>
      <c r="S385" s="90">
        <v>0</v>
      </c>
    </row>
    <row r="386" spans="1:19">
      <c r="A386" s="90" t="s">
        <v>779</v>
      </c>
      <c r="B386" s="92">
        <v>773736000000</v>
      </c>
      <c r="C386" s="90">
        <v>587377.36300000001</v>
      </c>
      <c r="D386" s="90" t="s">
        <v>875</v>
      </c>
      <c r="E386" s="90">
        <v>270589.05</v>
      </c>
      <c r="F386" s="90">
        <v>145652.64300000001</v>
      </c>
      <c r="G386" s="90">
        <v>94456.932000000001</v>
      </c>
      <c r="H386" s="90">
        <v>0</v>
      </c>
      <c r="I386" s="90">
        <v>71836.163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4727.9070000000002</v>
      </c>
      <c r="R386" s="90">
        <v>0</v>
      </c>
      <c r="S386" s="90">
        <v>0</v>
      </c>
    </row>
    <row r="387" spans="1:19">
      <c r="A387" s="90" t="s">
        <v>780</v>
      </c>
      <c r="B387" s="92">
        <v>701220000000</v>
      </c>
      <c r="C387" s="90">
        <v>701163.48300000001</v>
      </c>
      <c r="D387" s="90" t="s">
        <v>827</v>
      </c>
      <c r="E387" s="90">
        <v>270589.05</v>
      </c>
      <c r="F387" s="90">
        <v>133019.06400000001</v>
      </c>
      <c r="G387" s="90">
        <v>102349.856</v>
      </c>
      <c r="H387" s="90">
        <v>0</v>
      </c>
      <c r="I387" s="90">
        <v>190326.42300000001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4764.4219999999996</v>
      </c>
      <c r="R387" s="90">
        <v>0</v>
      </c>
      <c r="S387" s="90">
        <v>0</v>
      </c>
    </row>
    <row r="388" spans="1:19">
      <c r="A388" s="90" t="s">
        <v>341</v>
      </c>
      <c r="B388" s="92">
        <v>867485000000</v>
      </c>
      <c r="C388" s="90">
        <v>1024668.593</v>
      </c>
      <c r="D388" s="90" t="s">
        <v>876</v>
      </c>
      <c r="E388" s="90">
        <v>270589.05</v>
      </c>
      <c r="F388" s="90">
        <v>151653.867</v>
      </c>
      <c r="G388" s="90">
        <v>112157.658</v>
      </c>
      <c r="H388" s="90">
        <v>0</v>
      </c>
      <c r="I388" s="90">
        <v>484765.61300000001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5387.7380000000003</v>
      </c>
      <c r="R388" s="90">
        <v>0</v>
      </c>
      <c r="S388" s="90">
        <v>0</v>
      </c>
    </row>
    <row r="389" spans="1:19">
      <c r="A389" s="90" t="s">
        <v>781</v>
      </c>
      <c r="B389" s="92">
        <v>1047430000000</v>
      </c>
      <c r="C389" s="90">
        <v>1148407.172</v>
      </c>
      <c r="D389" s="90" t="s">
        <v>859</v>
      </c>
      <c r="E389" s="90">
        <v>270589.05</v>
      </c>
      <c r="F389" s="90">
        <v>145652.64300000001</v>
      </c>
      <c r="G389" s="90">
        <v>128789.92200000001</v>
      </c>
      <c r="H389" s="90">
        <v>0</v>
      </c>
      <c r="I389" s="90">
        <v>597777.147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5483.7420000000002</v>
      </c>
      <c r="R389" s="90">
        <v>0</v>
      </c>
      <c r="S389" s="90">
        <v>0</v>
      </c>
    </row>
    <row r="390" spans="1:19">
      <c r="A390" s="90" t="s">
        <v>782</v>
      </c>
      <c r="B390" s="92">
        <v>749041000000</v>
      </c>
      <c r="C390" s="90">
        <v>947933.22699999996</v>
      </c>
      <c r="D390" s="90" t="s">
        <v>989</v>
      </c>
      <c r="E390" s="90">
        <v>150327.25</v>
      </c>
      <c r="F390" s="90">
        <v>78000.308000000005</v>
      </c>
      <c r="G390" s="90">
        <v>119295.276</v>
      </c>
      <c r="H390" s="90">
        <v>0</v>
      </c>
      <c r="I390" s="90">
        <v>594976.55799999996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5219.1679999999997</v>
      </c>
      <c r="R390" s="90">
        <v>0</v>
      </c>
      <c r="S390" s="90">
        <v>0</v>
      </c>
    </row>
    <row r="391" spans="1:19">
      <c r="A391" s="90" t="s">
        <v>783</v>
      </c>
      <c r="B391" s="92">
        <v>790732000000</v>
      </c>
      <c r="C391" s="90">
        <v>927646.62600000005</v>
      </c>
      <c r="D391" s="90" t="s">
        <v>877</v>
      </c>
      <c r="E391" s="90">
        <v>150327.25</v>
      </c>
      <c r="F391" s="90">
        <v>73183.823999999993</v>
      </c>
      <c r="G391" s="90">
        <v>121459.261</v>
      </c>
      <c r="H391" s="90">
        <v>0</v>
      </c>
      <c r="I391" s="90">
        <v>577544.554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5017.0690000000004</v>
      </c>
      <c r="R391" s="90">
        <v>0</v>
      </c>
      <c r="S391" s="90">
        <v>0</v>
      </c>
    </row>
    <row r="392" spans="1:19">
      <c r="A392" s="90" t="s">
        <v>784</v>
      </c>
      <c r="B392" s="92">
        <v>793558000000</v>
      </c>
      <c r="C392" s="90">
        <v>1015724.363</v>
      </c>
      <c r="D392" s="90" t="s">
        <v>878</v>
      </c>
      <c r="E392" s="90">
        <v>270589.05</v>
      </c>
      <c r="F392" s="90">
        <v>137835.54800000001</v>
      </c>
      <c r="G392" s="90">
        <v>118837.757</v>
      </c>
      <c r="H392" s="90">
        <v>0</v>
      </c>
      <c r="I392" s="90">
        <v>482988.55699999997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5358.7830000000004</v>
      </c>
      <c r="R392" s="90">
        <v>0</v>
      </c>
      <c r="S392" s="90">
        <v>0</v>
      </c>
    </row>
    <row r="393" spans="1:19">
      <c r="A393" s="90" t="s">
        <v>785</v>
      </c>
      <c r="B393" s="92">
        <v>737957000000</v>
      </c>
      <c r="C393" s="90">
        <v>749468.45799999998</v>
      </c>
      <c r="D393" s="90" t="s">
        <v>879</v>
      </c>
      <c r="E393" s="90">
        <v>270589.05</v>
      </c>
      <c r="F393" s="90">
        <v>137835.54800000001</v>
      </c>
      <c r="G393" s="90">
        <v>103948.17600000001</v>
      </c>
      <c r="H393" s="90">
        <v>0</v>
      </c>
      <c r="I393" s="90">
        <v>231913.891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5067.1260000000002</v>
      </c>
      <c r="R393" s="90">
        <v>0</v>
      </c>
      <c r="S393" s="90">
        <v>0</v>
      </c>
    </row>
    <row r="394" spans="1:19">
      <c r="A394" s="90" t="s">
        <v>786</v>
      </c>
      <c r="B394" s="92">
        <v>734599000000</v>
      </c>
      <c r="C394" s="90">
        <v>641531.99</v>
      </c>
      <c r="D394" s="90" t="s">
        <v>880</v>
      </c>
      <c r="E394" s="90">
        <v>270589.05</v>
      </c>
      <c r="F394" s="90">
        <v>137835.54800000001</v>
      </c>
      <c r="G394" s="90">
        <v>101143.693</v>
      </c>
      <c r="H394" s="90">
        <v>0</v>
      </c>
      <c r="I394" s="90">
        <v>127016.47900000001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4832.5529999999999</v>
      </c>
      <c r="R394" s="90">
        <v>0</v>
      </c>
      <c r="S394" s="90">
        <v>0</v>
      </c>
    </row>
    <row r="395" spans="1:19">
      <c r="A395" s="90" t="s">
        <v>787</v>
      </c>
      <c r="B395" s="92">
        <v>747645000000</v>
      </c>
      <c r="C395" s="90">
        <v>519481.15500000003</v>
      </c>
      <c r="D395" s="90" t="s">
        <v>990</v>
      </c>
      <c r="E395" s="90">
        <v>270589.05</v>
      </c>
      <c r="F395" s="90">
        <v>151653.867</v>
      </c>
      <c r="G395" s="90">
        <v>89384.490999999995</v>
      </c>
      <c r="H395" s="90">
        <v>0</v>
      </c>
      <c r="I395" s="90">
        <v>0</v>
      </c>
      <c r="J395" s="90">
        <v>0</v>
      </c>
      <c r="K395" s="90">
        <v>1949.4880000000001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5904.259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9398420000000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685772000000</v>
      </c>
      <c r="C398" s="90">
        <v>519481.15500000003</v>
      </c>
      <c r="D398" s="90"/>
      <c r="E398" s="90">
        <v>150327.25</v>
      </c>
      <c r="F398" s="90">
        <v>73183.823999999993</v>
      </c>
      <c r="G398" s="90">
        <v>89384.490999999995</v>
      </c>
      <c r="H398" s="90">
        <v>0</v>
      </c>
      <c r="I398" s="90">
        <v>0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4727.9070000000002</v>
      </c>
      <c r="R398" s="90">
        <v>0</v>
      </c>
      <c r="S398" s="90">
        <v>0</v>
      </c>
    </row>
    <row r="399" spans="1:19">
      <c r="A399" s="90" t="s">
        <v>790</v>
      </c>
      <c r="B399" s="92">
        <v>1047430000000</v>
      </c>
      <c r="C399" s="90">
        <v>1148407.172</v>
      </c>
      <c r="D399" s="90"/>
      <c r="E399" s="90">
        <v>270589.05</v>
      </c>
      <c r="F399" s="90">
        <v>151653.867</v>
      </c>
      <c r="G399" s="90">
        <v>128789.92200000001</v>
      </c>
      <c r="H399" s="90">
        <v>0</v>
      </c>
      <c r="I399" s="90">
        <v>597777.147</v>
      </c>
      <c r="J399" s="90">
        <v>0</v>
      </c>
      <c r="K399" s="90">
        <v>5225.1930000000002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5904.259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168149.81</v>
      </c>
      <c r="C402" s="90">
        <v>112459.6</v>
      </c>
      <c r="D402" s="90">
        <v>0</v>
      </c>
      <c r="E402" s="90">
        <v>280609.40999999997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8.58</v>
      </c>
      <c r="C403" s="90">
        <v>5.74</v>
      </c>
      <c r="D403" s="90">
        <v>0</v>
      </c>
      <c r="E403" s="90">
        <v>14.32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8.58</v>
      </c>
      <c r="C404" s="90">
        <v>5.74</v>
      </c>
      <c r="D404" s="90">
        <v>0</v>
      </c>
      <c r="E404" s="90">
        <v>14.32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20198.46</v>
      </c>
      <c r="C2" s="90">
        <v>1030.95</v>
      </c>
      <c r="D2" s="90">
        <v>1030.95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20198.46</v>
      </c>
      <c r="C3" s="90">
        <v>1030.95</v>
      </c>
      <c r="D3" s="90">
        <v>1030.95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43041.24</v>
      </c>
      <c r="C4" s="90">
        <v>2196.88</v>
      </c>
      <c r="D4" s="90">
        <v>2196.88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43041.24</v>
      </c>
      <c r="C5" s="90">
        <v>2196.88</v>
      </c>
      <c r="D5" s="90">
        <v>2196.88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10607.56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488.39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175.91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1569.71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15.08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435.27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132.04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8802.23</v>
      </c>
      <c r="C28" s="90">
        <v>11396.23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0.82299999999999995</v>
      </c>
      <c r="E82" s="90">
        <v>0.93899999999999995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0.82299999999999995</v>
      </c>
      <c r="E83" s="90">
        <v>0.93899999999999995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0.82299999999999995</v>
      </c>
      <c r="E84" s="90">
        <v>0.93899999999999995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0.82299999999999995</v>
      </c>
      <c r="E85" s="90">
        <v>0.93899999999999995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0.33500000000000002</v>
      </c>
      <c r="E87" s="90">
        <v>0.35699999999999998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0.82299999999999995</v>
      </c>
      <c r="E88" s="90">
        <v>0.93899999999999995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0.82299999999999995</v>
      </c>
      <c r="E89" s="90">
        <v>0.93899999999999995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0.82299999999999995</v>
      </c>
      <c r="E90" s="90">
        <v>0.93899999999999995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0.82299999999999995</v>
      </c>
      <c r="E91" s="90">
        <v>0.93899999999999995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0.33500000000000002</v>
      </c>
      <c r="E93" s="90">
        <v>0.35699999999999998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0.82299999999999995</v>
      </c>
      <c r="E94" s="90">
        <v>0.93899999999999995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0.82299999999999995</v>
      </c>
      <c r="E95" s="90">
        <v>0.93899999999999995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0.82299999999999995</v>
      </c>
      <c r="E96" s="90">
        <v>0.93899999999999995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0.82299999999999995</v>
      </c>
      <c r="E98" s="90">
        <v>0.93899999999999995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0.82299999999999995</v>
      </c>
      <c r="E99" s="90">
        <v>0.93899999999999995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0.82299999999999995</v>
      </c>
      <c r="E100" s="90">
        <v>0.93899999999999995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0.33500000000000002</v>
      </c>
      <c r="E101" s="90">
        <v>0.35699999999999998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0.82299999999999995</v>
      </c>
      <c r="E102" s="90">
        <v>0.93899999999999995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0.82299999999999995</v>
      </c>
      <c r="E103" s="90">
        <v>0.93899999999999995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0.82299999999999995</v>
      </c>
      <c r="E105" s="90">
        <v>0.93899999999999995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0.82299999999999995</v>
      </c>
      <c r="E106" s="90">
        <v>0.93899999999999995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0.82299999999999995</v>
      </c>
      <c r="E108" s="90">
        <v>0.93899999999999995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0.82299999999999995</v>
      </c>
      <c r="E109" s="90">
        <v>0.93899999999999995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0.33500000000000002</v>
      </c>
      <c r="E110" s="90">
        <v>0.35699999999999998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0.82299999999999995</v>
      </c>
      <c r="E111" s="90">
        <v>0.93899999999999995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0.82299999999999995</v>
      </c>
      <c r="E112" s="90">
        <v>0.93899999999999995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0.82299999999999995</v>
      </c>
      <c r="E114" s="90">
        <v>0.93899999999999995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0.82299999999999995</v>
      </c>
      <c r="E115" s="90">
        <v>0.93899999999999995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0.33500000000000002</v>
      </c>
      <c r="E116" s="90">
        <v>0.35699999999999998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0.82299999999999995</v>
      </c>
      <c r="E117" s="90">
        <v>0.93899999999999995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0.82299999999999995</v>
      </c>
      <c r="E118" s="90">
        <v>0.93899999999999995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0.82299999999999995</v>
      </c>
      <c r="E120" s="90">
        <v>0.93899999999999995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0.82299999999999995</v>
      </c>
      <c r="E121" s="90">
        <v>0.93899999999999995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0.33500000000000002</v>
      </c>
      <c r="E122" s="90">
        <v>0.35699999999999998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0.82299999999999995</v>
      </c>
      <c r="E123" s="90">
        <v>0.93899999999999995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0.82299999999999995</v>
      </c>
      <c r="E124" s="90">
        <v>0.93899999999999995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0.82299999999999995</v>
      </c>
      <c r="E126" s="90">
        <v>0.93899999999999995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0.82299999999999995</v>
      </c>
      <c r="E127" s="90">
        <v>0.93899999999999995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0.33500000000000002</v>
      </c>
      <c r="E128" s="90">
        <v>0.35699999999999998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0.82299999999999995</v>
      </c>
      <c r="E129" s="90">
        <v>0.93899999999999995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0.82299999999999995</v>
      </c>
      <c r="E130" s="90">
        <v>0.93899999999999995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0.82299999999999995</v>
      </c>
      <c r="E132" s="90">
        <v>0.93899999999999995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0.82299999999999995</v>
      </c>
      <c r="E133" s="90">
        <v>0.93899999999999995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0.33500000000000002</v>
      </c>
      <c r="E134" s="90">
        <v>0.35699999999999998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0.82299999999999995</v>
      </c>
      <c r="E135" s="90">
        <v>0.93899999999999995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0.82299999999999995</v>
      </c>
      <c r="E136" s="90">
        <v>0.93899999999999995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0.82299999999999995</v>
      </c>
      <c r="E138" s="90">
        <v>0.93899999999999995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0.82299999999999995</v>
      </c>
      <c r="E139" s="90">
        <v>0.93899999999999995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0.33500000000000002</v>
      </c>
      <c r="E140" s="90">
        <v>0.35699999999999998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0.82299999999999995</v>
      </c>
      <c r="E141" s="90">
        <v>0.93899999999999995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0.82299999999999995</v>
      </c>
      <c r="E143" s="90">
        <v>0.93899999999999995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0.33500000000000002</v>
      </c>
      <c r="E144" s="90">
        <v>0.35699999999999998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0.82299999999999995</v>
      </c>
      <c r="E145" s="90">
        <v>0.93899999999999995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0.82299999999999995</v>
      </c>
      <c r="E147" s="90">
        <v>0.93899999999999995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0.33500000000000002</v>
      </c>
      <c r="E148" s="90">
        <v>0.35699999999999998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0.82299999999999995</v>
      </c>
      <c r="E149" s="90">
        <v>0.93899999999999995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0.82299999999999995</v>
      </c>
      <c r="E151" s="90">
        <v>0.93899999999999995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0.33500000000000002</v>
      </c>
      <c r="E152" s="90">
        <v>0.35699999999999998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0.33500000000000002</v>
      </c>
      <c r="E154" s="90">
        <v>0.35699999999999998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0.82299999999999995</v>
      </c>
      <c r="E155" s="90">
        <v>0.93899999999999995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0.82299999999999995</v>
      </c>
      <c r="E157" s="90">
        <v>0.93899999999999995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0.82299999999999995</v>
      </c>
      <c r="E158" s="90">
        <v>0.93899999999999995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0.33500000000000002</v>
      </c>
      <c r="E159" s="90">
        <v>0.35699999999999998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0.82299999999999995</v>
      </c>
      <c r="E160" s="90">
        <v>0.93899999999999995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0.82299999999999995</v>
      </c>
      <c r="E162" s="90">
        <v>0.93899999999999995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0.33500000000000002</v>
      </c>
      <c r="E163" s="90">
        <v>0.35699999999999998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0.82299999999999995</v>
      </c>
      <c r="E164" s="90">
        <v>0.93899999999999995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0.82299999999999995</v>
      </c>
      <c r="E165" s="90">
        <v>0.93899999999999995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0.82299999999999995</v>
      </c>
      <c r="E166" s="90">
        <v>0.93899999999999995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0.82299999999999995</v>
      </c>
      <c r="E168" s="90">
        <v>0.93899999999999995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0.82299999999999995</v>
      </c>
      <c r="E169" s="90">
        <v>0.93899999999999995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0.82299999999999995</v>
      </c>
      <c r="E170" s="90">
        <v>0.93899999999999995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0.33500000000000002</v>
      </c>
      <c r="E171" s="90">
        <v>0.35699999999999998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0.33500000000000002</v>
      </c>
      <c r="E173" s="90">
        <v>0.35699999999999998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0.82299999999999995</v>
      </c>
      <c r="E174" s="90">
        <v>0.93899999999999995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0.82299999999999995</v>
      </c>
      <c r="E176" s="90">
        <v>0.93899999999999995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0.33500000000000002</v>
      </c>
      <c r="E177" s="90">
        <v>0.35699999999999998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0.82299999999999995</v>
      </c>
      <c r="E178" s="90">
        <v>0.93899999999999995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0.82299999999999995</v>
      </c>
      <c r="E180" s="90">
        <v>0.93899999999999995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0.33500000000000002</v>
      </c>
      <c r="E181" s="90">
        <v>0.35699999999999998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0.82299999999999995</v>
      </c>
      <c r="E182" s="90">
        <v>0.93899999999999995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0.82299999999999995</v>
      </c>
      <c r="E184" s="90">
        <v>0.93899999999999995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0.33500000000000002</v>
      </c>
      <c r="E185" s="90">
        <v>0.35699999999999998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0.82299999999999995</v>
      </c>
      <c r="E186" s="90">
        <v>0.93899999999999995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0.82299999999999995</v>
      </c>
      <c r="E188" s="90">
        <v>0.93899999999999995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0.33500000000000002</v>
      </c>
      <c r="E189" s="90">
        <v>0.35699999999999998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0.82299999999999995</v>
      </c>
      <c r="E190" s="90">
        <v>0.93899999999999995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0.82299999999999995</v>
      </c>
      <c r="E192" s="90">
        <v>0.93899999999999995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0.33500000000000002</v>
      </c>
      <c r="E193" s="90">
        <v>0.35699999999999998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0.82299999999999995</v>
      </c>
      <c r="E194" s="90">
        <v>0.93899999999999995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0.82299999999999995</v>
      </c>
      <c r="E196" s="90">
        <v>0.93899999999999995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0.33500000000000002</v>
      </c>
      <c r="E197" s="90">
        <v>0.35699999999999998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0.82299999999999995</v>
      </c>
      <c r="E198" s="90">
        <v>0.93899999999999995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0.82299999999999995</v>
      </c>
      <c r="E199" s="90">
        <v>0.93899999999999995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0.82299999999999995</v>
      </c>
      <c r="E201" s="90">
        <v>0.93899999999999995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0.82299999999999995</v>
      </c>
      <c r="E202" s="90">
        <v>0.93899999999999995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0.33500000000000002</v>
      </c>
      <c r="E203" s="90">
        <v>0.35699999999999998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3.5249999999999999</v>
      </c>
      <c r="F206" s="90">
        <v>0.40699999999999997</v>
      </c>
      <c r="G206" s="90">
        <v>0.316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3.5249999999999999</v>
      </c>
      <c r="F207" s="90">
        <v>0.40699999999999997</v>
      </c>
      <c r="G207" s="90">
        <v>0.316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3.5249999999999999</v>
      </c>
      <c r="F208" s="90">
        <v>0.40699999999999997</v>
      </c>
      <c r="G208" s="90">
        <v>0.316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3.5249999999999999</v>
      </c>
      <c r="F209" s="90">
        <v>0.40699999999999997</v>
      </c>
      <c r="G209" s="90">
        <v>0.316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3.5249999999999999</v>
      </c>
      <c r="F210" s="90">
        <v>0.40699999999999997</v>
      </c>
      <c r="G210" s="90">
        <v>0.316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3.5249999999999999</v>
      </c>
      <c r="F211" s="90">
        <v>0.40699999999999997</v>
      </c>
      <c r="G211" s="90">
        <v>0.316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3.5249999999999999</v>
      </c>
      <c r="F212" s="90">
        <v>0.40699999999999997</v>
      </c>
      <c r="G212" s="90">
        <v>0.316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3.5249999999999999</v>
      </c>
      <c r="F213" s="90">
        <v>0.40699999999999997</v>
      </c>
      <c r="G213" s="90">
        <v>0.316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3.5249999999999999</v>
      </c>
      <c r="F214" s="90">
        <v>0.40699999999999997</v>
      </c>
      <c r="G214" s="90">
        <v>0.316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3.5249999999999999</v>
      </c>
      <c r="F215" s="90">
        <v>0.40699999999999997</v>
      </c>
      <c r="G215" s="90">
        <v>0.316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3.5249999999999999</v>
      </c>
      <c r="F216" s="90">
        <v>0.40699999999999997</v>
      </c>
      <c r="G216" s="90">
        <v>0.316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3.5249999999999999</v>
      </c>
      <c r="F217" s="90">
        <v>0.40699999999999997</v>
      </c>
      <c r="G217" s="90">
        <v>0.316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3.5249999999999999</v>
      </c>
      <c r="F218" s="90">
        <v>0.40699999999999997</v>
      </c>
      <c r="G218" s="90">
        <v>0.316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3.5249999999999999</v>
      </c>
      <c r="F219" s="90">
        <v>0.40699999999999997</v>
      </c>
      <c r="G219" s="90">
        <v>0.316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3.5249999999999999</v>
      </c>
      <c r="F220" s="90">
        <v>0.40699999999999997</v>
      </c>
      <c r="G220" s="90">
        <v>0.316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3.5249999999999999</v>
      </c>
      <c r="F221" s="90">
        <v>0.40699999999999997</v>
      </c>
      <c r="G221" s="90">
        <v>0.316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3.5249999999999999</v>
      </c>
      <c r="F222" s="90">
        <v>0.40699999999999997</v>
      </c>
      <c r="G222" s="90">
        <v>0.316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3.5249999999999999</v>
      </c>
      <c r="F223" s="90">
        <v>0.40699999999999997</v>
      </c>
      <c r="G223" s="90">
        <v>0.316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3.5249999999999999</v>
      </c>
      <c r="F224" s="90">
        <v>0.40699999999999997</v>
      </c>
      <c r="G224" s="90">
        <v>0.316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3.5249999999999999</v>
      </c>
      <c r="F225" s="90">
        <v>0.40699999999999997</v>
      </c>
      <c r="G225" s="90">
        <v>0.316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3.5249999999999999</v>
      </c>
      <c r="F226" s="90">
        <v>0.40699999999999997</v>
      </c>
      <c r="G226" s="90">
        <v>0.316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3.5249999999999999</v>
      </c>
      <c r="F227" s="90">
        <v>0.40699999999999997</v>
      </c>
      <c r="G227" s="90">
        <v>0.316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3.5249999999999999</v>
      </c>
      <c r="F228" s="90">
        <v>0.40699999999999997</v>
      </c>
      <c r="G228" s="90">
        <v>0.316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3.5249999999999999</v>
      </c>
      <c r="F229" s="90">
        <v>0.40699999999999997</v>
      </c>
      <c r="G229" s="90">
        <v>0.316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3.5249999999999999</v>
      </c>
      <c r="F230" s="90">
        <v>0.40699999999999997</v>
      </c>
      <c r="G230" s="90">
        <v>0.316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3.5249999999999999</v>
      </c>
      <c r="F231" s="90">
        <v>0.40699999999999997</v>
      </c>
      <c r="G231" s="90">
        <v>0.316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3.5249999999999999</v>
      </c>
      <c r="F232" s="90">
        <v>0.40699999999999997</v>
      </c>
      <c r="G232" s="90">
        <v>0.316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3.5249999999999999</v>
      </c>
      <c r="F233" s="90">
        <v>0.40699999999999997</v>
      </c>
      <c r="G233" s="90">
        <v>0.316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3.5249999999999999</v>
      </c>
      <c r="F234" s="90">
        <v>0.40699999999999997</v>
      </c>
      <c r="G234" s="90">
        <v>0.316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3.5249999999999999</v>
      </c>
      <c r="F235" s="90">
        <v>0.40699999999999997</v>
      </c>
      <c r="G235" s="90">
        <v>0.316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3.5249999999999999</v>
      </c>
      <c r="F236" s="90">
        <v>0.40699999999999997</v>
      </c>
      <c r="G236" s="90">
        <v>0.316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3.5249999999999999</v>
      </c>
      <c r="F237" s="90">
        <v>0.40699999999999997</v>
      </c>
      <c r="G237" s="90">
        <v>0.316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3.5249999999999999</v>
      </c>
      <c r="F238" s="90">
        <v>0.40699999999999997</v>
      </c>
      <c r="G238" s="90">
        <v>0.316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3.5249999999999999</v>
      </c>
      <c r="F239" s="90">
        <v>0.40699999999999997</v>
      </c>
      <c r="G239" s="90">
        <v>0.316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3.5249999999999999</v>
      </c>
      <c r="F240" s="90">
        <v>0.40699999999999997</v>
      </c>
      <c r="G240" s="90">
        <v>0.316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3.5249999999999999</v>
      </c>
      <c r="F241" s="90">
        <v>0.40699999999999997</v>
      </c>
      <c r="G241" s="90">
        <v>0.316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3.5249999999999999</v>
      </c>
      <c r="F242" s="90">
        <v>0.40699999999999997</v>
      </c>
      <c r="G242" s="90">
        <v>0.316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3.5249999999999999</v>
      </c>
      <c r="F243" s="90">
        <v>0.40699999999999997</v>
      </c>
      <c r="G243" s="90">
        <v>0.316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3.5249999999999999</v>
      </c>
      <c r="F244" s="90">
        <v>0.40699999999999997</v>
      </c>
      <c r="G244" s="90">
        <v>0.316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3.5249999999999999</v>
      </c>
      <c r="F245" s="90">
        <v>0.40699999999999997</v>
      </c>
      <c r="G245" s="90">
        <v>0.316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3.5249999999999999</v>
      </c>
      <c r="F246" s="90">
        <v>0.40699999999999997</v>
      </c>
      <c r="G246" s="90">
        <v>0.316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3.5249999999999999</v>
      </c>
      <c r="F247" s="90">
        <v>0.40699999999999997</v>
      </c>
      <c r="G247" s="90">
        <v>0.316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3.5249999999999999</v>
      </c>
      <c r="F248" s="90">
        <v>0.40699999999999997</v>
      </c>
      <c r="G248" s="90">
        <v>0.316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3.5249999999999999</v>
      </c>
      <c r="F249" s="90">
        <v>0.40699999999999997</v>
      </c>
      <c r="G249" s="90">
        <v>0.316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3.5249999999999999</v>
      </c>
      <c r="F250" s="90">
        <v>0.40699999999999997</v>
      </c>
      <c r="G250" s="90">
        <v>0.316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3.5249999999999999</v>
      </c>
      <c r="F251" s="90">
        <v>0.40699999999999997</v>
      </c>
      <c r="G251" s="90">
        <v>0.316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3.5249999999999999</v>
      </c>
      <c r="F252" s="90">
        <v>0.40699999999999997</v>
      </c>
      <c r="G252" s="90">
        <v>0.316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3.5249999999999999</v>
      </c>
      <c r="F253" s="90">
        <v>0.40699999999999997</v>
      </c>
      <c r="G253" s="90">
        <v>0.316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3.5249999999999999</v>
      </c>
      <c r="F254" s="90">
        <v>0.40699999999999997</v>
      </c>
      <c r="G254" s="90">
        <v>0.316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3.5249999999999999</v>
      </c>
      <c r="F255" s="90">
        <v>0.40699999999999997</v>
      </c>
      <c r="G255" s="90">
        <v>0.316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3.5249999999999999</v>
      </c>
      <c r="F256" s="90">
        <v>0.40699999999999997</v>
      </c>
      <c r="G256" s="90">
        <v>0.316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3.5249999999999999</v>
      </c>
      <c r="F257" s="90">
        <v>0.40699999999999997</v>
      </c>
      <c r="G257" s="90">
        <v>0.316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3.5249999999999999</v>
      </c>
      <c r="F258" s="90">
        <v>0.40699999999999997</v>
      </c>
      <c r="G258" s="90">
        <v>0.316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3.5249999999999999</v>
      </c>
      <c r="F259" s="90">
        <v>0.40699999999999997</v>
      </c>
      <c r="G259" s="90">
        <v>0.316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3.5249999999999999</v>
      </c>
      <c r="F260" s="90">
        <v>0.40699999999999997</v>
      </c>
      <c r="G260" s="90">
        <v>0.316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3.5249999999999999</v>
      </c>
      <c r="F261" s="90">
        <v>0.40699999999999997</v>
      </c>
      <c r="G261" s="90">
        <v>0.316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3.5249999999999999</v>
      </c>
      <c r="F262" s="90">
        <v>0.40699999999999997</v>
      </c>
      <c r="G262" s="90">
        <v>0.316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3.5249999999999999</v>
      </c>
      <c r="F263" s="90">
        <v>0.40699999999999997</v>
      </c>
      <c r="G263" s="90">
        <v>0.316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3.5249999999999999</v>
      </c>
      <c r="F264" s="90">
        <v>0.40699999999999997</v>
      </c>
      <c r="G264" s="90">
        <v>0.316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3.5249999999999999</v>
      </c>
      <c r="F265" s="90">
        <v>0.40699999999999997</v>
      </c>
      <c r="G265" s="90">
        <v>0.316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3.5249999999999999</v>
      </c>
      <c r="F266" s="90">
        <v>0.40699999999999997</v>
      </c>
      <c r="G266" s="90">
        <v>0.316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3.5249999999999999</v>
      </c>
      <c r="F267" s="90">
        <v>0.40699999999999997</v>
      </c>
      <c r="G267" s="90">
        <v>0.316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3.5249999999999999</v>
      </c>
      <c r="F268" s="90">
        <v>0.40699999999999997</v>
      </c>
      <c r="G268" s="90">
        <v>0.316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3.5249999999999999</v>
      </c>
      <c r="F269" s="90">
        <v>0.40699999999999997</v>
      </c>
      <c r="G269" s="90">
        <v>0.316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3.5249999999999999</v>
      </c>
      <c r="F270" s="90">
        <v>0.40699999999999997</v>
      </c>
      <c r="G270" s="90">
        <v>0.316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3.5249999999999999</v>
      </c>
      <c r="F271" s="90">
        <v>0.40699999999999997</v>
      </c>
      <c r="G271" s="90">
        <v>0.316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3.5249999999999999</v>
      </c>
      <c r="F272" s="90">
        <v>0.40699999999999997</v>
      </c>
      <c r="G272" s="90">
        <v>0.316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3.52</v>
      </c>
      <c r="F273" s="90">
        <v>0.40699999999999997</v>
      </c>
      <c r="G273" s="90">
        <v>0.316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3.52</v>
      </c>
      <c r="F274" s="90">
        <v>0.40699999999999997</v>
      </c>
      <c r="G274" s="90">
        <v>0.316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3.52</v>
      </c>
      <c r="F275" s="90">
        <v>0.40699999999999997</v>
      </c>
      <c r="G275" s="90">
        <v>0.316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1289399.1399999999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327098.15999999997</v>
      </c>
      <c r="D281" s="90">
        <v>261238.67</v>
      </c>
      <c r="E281" s="90">
        <v>65859.490000000005</v>
      </c>
      <c r="F281" s="90">
        <v>0.8</v>
      </c>
      <c r="G281" s="90">
        <v>3.52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91187.38</v>
      </c>
      <c r="D282" s="90">
        <v>67159.429999999993</v>
      </c>
      <c r="E282" s="90">
        <v>24027.95</v>
      </c>
      <c r="F282" s="90">
        <v>0.74</v>
      </c>
      <c r="G282" s="90">
        <v>3.59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130839.27</v>
      </c>
      <c r="D283" s="90">
        <v>104495.47</v>
      </c>
      <c r="E283" s="90">
        <v>26343.8</v>
      </c>
      <c r="F283" s="90">
        <v>0.8</v>
      </c>
      <c r="G283" s="90">
        <v>3.89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10031.4</v>
      </c>
      <c r="D284" s="90">
        <v>7432.73</v>
      </c>
      <c r="E284" s="90">
        <v>2598.67</v>
      </c>
      <c r="F284" s="90">
        <v>0.74</v>
      </c>
      <c r="G284" s="90">
        <v>3.47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88148.52</v>
      </c>
      <c r="D285" s="90">
        <v>65313.34</v>
      </c>
      <c r="E285" s="90">
        <v>22835.19</v>
      </c>
      <c r="F285" s="90">
        <v>0.74</v>
      </c>
      <c r="G285" s="90">
        <v>3.61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248207.38</v>
      </c>
      <c r="D286" s="90">
        <v>198232.13</v>
      </c>
      <c r="E286" s="90">
        <v>49975.25</v>
      </c>
      <c r="F286" s="90">
        <v>0.8</v>
      </c>
      <c r="G286" s="90">
        <v>3.53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151339.78</v>
      </c>
      <c r="D287" s="90">
        <v>120868.31</v>
      </c>
      <c r="E287" s="90">
        <v>30471.47</v>
      </c>
      <c r="F287" s="90">
        <v>0.8</v>
      </c>
      <c r="G287" s="90">
        <v>3.89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151696.18</v>
      </c>
      <c r="D288" s="90">
        <v>121152.95</v>
      </c>
      <c r="E288" s="90">
        <v>30543.23</v>
      </c>
      <c r="F288" s="90">
        <v>0.8</v>
      </c>
      <c r="G288" s="90">
        <v>3.89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163718.39999999999</v>
      </c>
      <c r="D289" s="90">
        <v>130754.56</v>
      </c>
      <c r="E289" s="90">
        <v>32963.839999999997</v>
      </c>
      <c r="F289" s="90">
        <v>0.8</v>
      </c>
      <c r="G289" s="90">
        <v>3.72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9791.86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12508.99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5424.25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7900.09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5340.42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7860.92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5345.72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7883.25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5052.49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7247.29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5057.12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7250.4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5072.47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7303.37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4153.04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8837.4599999999991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4375.66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8840.61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4427.33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8874.09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27039.74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4511.34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8741.2199999999993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26908.44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38021.870000000003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9399.7099999999991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6319.41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13712.49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21070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13439.02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20976.44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13446.63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24501.5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13310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17317.66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13331.17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17323.46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13484.5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20185.3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13002.75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21098.71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1395210.11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281161.49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558084.04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36071.910000000003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316973.14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147199.63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157055.10999999999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157096.57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158112.18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0.57999999999999996</v>
      </c>
      <c r="D349" s="90">
        <v>1109.6500000000001</v>
      </c>
      <c r="E349" s="90">
        <v>4.58</v>
      </c>
      <c r="F349" s="90">
        <v>8730.9500000000007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0.51</v>
      </c>
      <c r="F351" s="90">
        <v>592.57000000000005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14.99</v>
      </c>
      <c r="F353" s="90">
        <v>25404.57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0.59</v>
      </c>
      <c r="D354" s="90">
        <v>1109.6500000000001</v>
      </c>
      <c r="E354" s="90">
        <v>9.14</v>
      </c>
      <c r="F354" s="90">
        <v>17151.12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0.59</v>
      </c>
      <c r="D355" s="90">
        <v>1109.6500000000001</v>
      </c>
      <c r="E355" s="90">
        <v>9.16</v>
      </c>
      <c r="F355" s="90">
        <v>17191.509999999998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0.59</v>
      </c>
      <c r="D356" s="90">
        <v>1017.59</v>
      </c>
      <c r="E356" s="90">
        <v>9.89</v>
      </c>
      <c r="F356" s="90">
        <v>17014.740000000002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7099.98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304243.39840000001</v>
      </c>
      <c r="C366" s="90">
        <v>432.81580000000002</v>
      </c>
      <c r="D366" s="90">
        <v>567.91790000000003</v>
      </c>
      <c r="E366" s="90">
        <v>0</v>
      </c>
      <c r="F366" s="90">
        <v>4.1999999999999997E-3</v>
      </c>
      <c r="G366" s="92">
        <v>13457800</v>
      </c>
      <c r="H366" s="90">
        <v>120441.7108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252298.24410000001</v>
      </c>
      <c r="C367" s="90">
        <v>369.2593</v>
      </c>
      <c r="D367" s="90">
        <v>508.35059999999999</v>
      </c>
      <c r="E367" s="90">
        <v>0</v>
      </c>
      <c r="F367" s="90">
        <v>3.7000000000000002E-3</v>
      </c>
      <c r="G367" s="92">
        <v>12048700</v>
      </c>
      <c r="H367" s="90">
        <v>100877.5868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250216.6599</v>
      </c>
      <c r="C368" s="90">
        <v>387.29390000000001</v>
      </c>
      <c r="D368" s="90">
        <v>580.39660000000003</v>
      </c>
      <c r="E368" s="90">
        <v>0</v>
      </c>
      <c r="F368" s="90">
        <v>4.1999999999999997E-3</v>
      </c>
      <c r="G368" s="92">
        <v>13760900</v>
      </c>
      <c r="H368" s="90">
        <v>102083.08319999999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207604.85750000001</v>
      </c>
      <c r="C369" s="90">
        <v>330.3107</v>
      </c>
      <c r="D369" s="90">
        <v>514.00549999999998</v>
      </c>
      <c r="E369" s="90">
        <v>0</v>
      </c>
      <c r="F369" s="90">
        <v>3.7000000000000002E-3</v>
      </c>
      <c r="G369" s="92">
        <v>12188600</v>
      </c>
      <c r="H369" s="90">
        <v>85565.721099999995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205904.3677</v>
      </c>
      <c r="C370" s="90">
        <v>345.88170000000002</v>
      </c>
      <c r="D370" s="90">
        <v>575.89250000000004</v>
      </c>
      <c r="E370" s="90">
        <v>0</v>
      </c>
      <c r="F370" s="90">
        <v>4.0000000000000001E-3</v>
      </c>
      <c r="G370" s="92">
        <v>13659300</v>
      </c>
      <c r="H370" s="90">
        <v>86631.532500000001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215185.1869</v>
      </c>
      <c r="C371" s="90">
        <v>372.28059999999999</v>
      </c>
      <c r="D371" s="90">
        <v>640.93970000000002</v>
      </c>
      <c r="E371" s="90">
        <v>0</v>
      </c>
      <c r="F371" s="90">
        <v>4.4999999999999997E-3</v>
      </c>
      <c r="G371" s="92">
        <v>15203900</v>
      </c>
      <c r="H371" s="90">
        <v>91581.127699999997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153368.8511</v>
      </c>
      <c r="C372" s="90">
        <v>269.26819999999998</v>
      </c>
      <c r="D372" s="90">
        <v>471.03960000000001</v>
      </c>
      <c r="E372" s="90">
        <v>0</v>
      </c>
      <c r="F372" s="90">
        <v>3.3E-3</v>
      </c>
      <c r="G372" s="92">
        <v>11174200</v>
      </c>
      <c r="H372" s="90">
        <v>65652.738200000007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155133.1513</v>
      </c>
      <c r="C373" s="90">
        <v>269.33319999999998</v>
      </c>
      <c r="D373" s="90">
        <v>465.4914</v>
      </c>
      <c r="E373" s="90">
        <v>0</v>
      </c>
      <c r="F373" s="90">
        <v>3.2000000000000002E-3</v>
      </c>
      <c r="G373" s="92">
        <v>11042200</v>
      </c>
      <c r="H373" s="90">
        <v>66114.853099999993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192733.97630000001</v>
      </c>
      <c r="C374" s="90">
        <v>329.7801</v>
      </c>
      <c r="D374" s="90">
        <v>560.83550000000002</v>
      </c>
      <c r="E374" s="90">
        <v>0</v>
      </c>
      <c r="F374" s="90">
        <v>3.8999999999999998E-3</v>
      </c>
      <c r="G374" s="92">
        <v>13303200</v>
      </c>
      <c r="H374" s="90">
        <v>81672.392699999997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207676.66889999999</v>
      </c>
      <c r="C375" s="90">
        <v>340.6114</v>
      </c>
      <c r="D375" s="90">
        <v>551.02239999999995</v>
      </c>
      <c r="E375" s="90">
        <v>0</v>
      </c>
      <c r="F375" s="90">
        <v>3.8999999999999998E-3</v>
      </c>
      <c r="G375" s="92">
        <v>13068100</v>
      </c>
      <c r="H375" s="90">
        <v>86579.972099999999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240279.7806</v>
      </c>
      <c r="C376" s="90">
        <v>368.2731</v>
      </c>
      <c r="D376" s="90">
        <v>544.1825</v>
      </c>
      <c r="E376" s="90">
        <v>0</v>
      </c>
      <c r="F376" s="90">
        <v>3.8999999999999998E-3</v>
      </c>
      <c r="G376" s="92">
        <v>12901600</v>
      </c>
      <c r="H376" s="90">
        <v>97677.173299999995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287305.31939999998</v>
      </c>
      <c r="C377" s="90">
        <v>412.94920000000002</v>
      </c>
      <c r="D377" s="90">
        <v>551.596</v>
      </c>
      <c r="E377" s="90">
        <v>0</v>
      </c>
      <c r="F377" s="90">
        <v>4.1000000000000003E-3</v>
      </c>
      <c r="G377" s="92">
        <v>13072000</v>
      </c>
      <c r="H377" s="90">
        <v>114145.2166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2671950</v>
      </c>
      <c r="C379" s="90">
        <v>4228.0572000000002</v>
      </c>
      <c r="D379" s="90">
        <v>6531.6701999999996</v>
      </c>
      <c r="E379" s="90">
        <v>0</v>
      </c>
      <c r="F379" s="90">
        <v>4.65E-2</v>
      </c>
      <c r="G379" s="92">
        <v>154881000</v>
      </c>
      <c r="H379" s="92">
        <v>1099020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153368.8511</v>
      </c>
      <c r="C380" s="90">
        <v>269.26819999999998</v>
      </c>
      <c r="D380" s="90">
        <v>465.4914</v>
      </c>
      <c r="E380" s="90">
        <v>0</v>
      </c>
      <c r="F380" s="90">
        <v>3.2000000000000002E-3</v>
      </c>
      <c r="G380" s="92">
        <v>11042200</v>
      </c>
      <c r="H380" s="90">
        <v>65652.738200000007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304243.39840000001</v>
      </c>
      <c r="C381" s="90">
        <v>432.81580000000002</v>
      </c>
      <c r="D381" s="90">
        <v>640.93970000000002</v>
      </c>
      <c r="E381" s="90">
        <v>0</v>
      </c>
      <c r="F381" s="90">
        <v>4.4999999999999997E-3</v>
      </c>
      <c r="G381" s="92">
        <v>15203900</v>
      </c>
      <c r="H381" s="90">
        <v>120441.7108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764840000000</v>
      </c>
      <c r="C384" s="90">
        <v>528842.49199999997</v>
      </c>
      <c r="D384" s="90" t="s">
        <v>905</v>
      </c>
      <c r="E384" s="90">
        <v>270589.05</v>
      </c>
      <c r="F384" s="90">
        <v>145652.64300000001</v>
      </c>
      <c r="G384" s="90">
        <v>91011.582999999999</v>
      </c>
      <c r="H384" s="90">
        <v>0</v>
      </c>
      <c r="I384" s="90">
        <v>0</v>
      </c>
      <c r="J384" s="90">
        <v>11207</v>
      </c>
      <c r="K384" s="90">
        <v>6501.4949999999999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3880.72</v>
      </c>
      <c r="R384" s="90">
        <v>0</v>
      </c>
      <c r="S384" s="90">
        <v>0</v>
      </c>
    </row>
    <row r="385" spans="1:19">
      <c r="A385" s="90" t="s">
        <v>778</v>
      </c>
      <c r="B385" s="92">
        <v>684757000000</v>
      </c>
      <c r="C385" s="90">
        <v>583949.125</v>
      </c>
      <c r="D385" s="90" t="s">
        <v>881</v>
      </c>
      <c r="E385" s="90">
        <v>270589.05</v>
      </c>
      <c r="F385" s="90">
        <v>145652.64300000001</v>
      </c>
      <c r="G385" s="90">
        <v>96120.994000000006</v>
      </c>
      <c r="H385" s="90">
        <v>0</v>
      </c>
      <c r="I385" s="90">
        <v>66664.907000000007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4806.8630000000003</v>
      </c>
      <c r="R385" s="90">
        <v>0</v>
      </c>
      <c r="S385" s="90">
        <v>0</v>
      </c>
    </row>
    <row r="386" spans="1:19">
      <c r="A386" s="90" t="s">
        <v>779</v>
      </c>
      <c r="B386" s="92">
        <v>782067000000</v>
      </c>
      <c r="C386" s="90">
        <v>644310.65500000003</v>
      </c>
      <c r="D386" s="90" t="s">
        <v>869</v>
      </c>
      <c r="E386" s="90">
        <v>270589.05</v>
      </c>
      <c r="F386" s="90">
        <v>133019.06400000001</v>
      </c>
      <c r="G386" s="90">
        <v>111260.694</v>
      </c>
      <c r="H386" s="90">
        <v>0</v>
      </c>
      <c r="I386" s="90">
        <v>124632.12699999999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4695.0519999999997</v>
      </c>
      <c r="R386" s="90">
        <v>0</v>
      </c>
      <c r="S386" s="90">
        <v>0</v>
      </c>
    </row>
    <row r="387" spans="1:19">
      <c r="A387" s="90" t="s">
        <v>780</v>
      </c>
      <c r="B387" s="92">
        <v>692704000000</v>
      </c>
      <c r="C387" s="90">
        <v>610342.09299999999</v>
      </c>
      <c r="D387" s="90" t="s">
        <v>882</v>
      </c>
      <c r="E387" s="90">
        <v>270589.05</v>
      </c>
      <c r="F387" s="90">
        <v>133019.06400000001</v>
      </c>
      <c r="G387" s="90">
        <v>102816.85400000001</v>
      </c>
      <c r="H387" s="90">
        <v>0</v>
      </c>
      <c r="I387" s="90">
        <v>99181.322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4621.1350000000002</v>
      </c>
      <c r="R387" s="90">
        <v>0</v>
      </c>
      <c r="S387" s="90">
        <v>0</v>
      </c>
    </row>
    <row r="388" spans="1:19">
      <c r="A388" s="90" t="s">
        <v>341</v>
      </c>
      <c r="B388" s="92">
        <v>776292000000</v>
      </c>
      <c r="C388" s="90">
        <v>738005.99300000002</v>
      </c>
      <c r="D388" s="90" t="s">
        <v>883</v>
      </c>
      <c r="E388" s="90">
        <v>270589.05</v>
      </c>
      <c r="F388" s="90">
        <v>133019.06400000001</v>
      </c>
      <c r="G388" s="90">
        <v>115694.851</v>
      </c>
      <c r="H388" s="90">
        <v>0</v>
      </c>
      <c r="I388" s="90">
        <v>213699.34299999999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4889.0169999999998</v>
      </c>
      <c r="R388" s="90">
        <v>0</v>
      </c>
      <c r="S388" s="90">
        <v>0</v>
      </c>
    </row>
    <row r="389" spans="1:19">
      <c r="A389" s="90" t="s">
        <v>781</v>
      </c>
      <c r="B389" s="92">
        <v>864072000000</v>
      </c>
      <c r="C389" s="90">
        <v>913838.353</v>
      </c>
      <c r="D389" s="90" t="s">
        <v>991</v>
      </c>
      <c r="E389" s="90">
        <v>270589.05</v>
      </c>
      <c r="F389" s="90">
        <v>145652.64300000001</v>
      </c>
      <c r="G389" s="90">
        <v>132035.65299999999</v>
      </c>
      <c r="H389" s="90">
        <v>0</v>
      </c>
      <c r="I389" s="90">
        <v>359885.16499999998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5561.174</v>
      </c>
      <c r="R389" s="90">
        <v>0</v>
      </c>
      <c r="S389" s="90">
        <v>0</v>
      </c>
    </row>
    <row r="390" spans="1:19">
      <c r="A390" s="90" t="s">
        <v>782</v>
      </c>
      <c r="B390" s="92">
        <v>635057000000</v>
      </c>
      <c r="C390" s="90">
        <v>699604.86199999996</v>
      </c>
      <c r="D390" s="90" t="s">
        <v>992</v>
      </c>
      <c r="E390" s="90">
        <v>150327.25</v>
      </c>
      <c r="F390" s="90">
        <v>78000.308000000005</v>
      </c>
      <c r="G390" s="90">
        <v>127621.88800000001</v>
      </c>
      <c r="H390" s="90">
        <v>0</v>
      </c>
      <c r="I390" s="90">
        <v>338389.29800000001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5151.45</v>
      </c>
      <c r="R390" s="90">
        <v>0</v>
      </c>
      <c r="S390" s="90">
        <v>0</v>
      </c>
    </row>
    <row r="391" spans="1:19">
      <c r="A391" s="90" t="s">
        <v>783</v>
      </c>
      <c r="B391" s="92">
        <v>627552000000</v>
      </c>
      <c r="C391" s="90">
        <v>654552.01699999999</v>
      </c>
      <c r="D391" s="90" t="s">
        <v>885</v>
      </c>
      <c r="E391" s="90">
        <v>150327.25</v>
      </c>
      <c r="F391" s="90">
        <v>73183.823999999993</v>
      </c>
      <c r="G391" s="90">
        <v>110883.058</v>
      </c>
      <c r="H391" s="90">
        <v>0</v>
      </c>
      <c r="I391" s="90">
        <v>315139.62699999998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4903.5889999999999</v>
      </c>
      <c r="R391" s="90">
        <v>0</v>
      </c>
      <c r="S391" s="90">
        <v>0</v>
      </c>
    </row>
    <row r="392" spans="1:19">
      <c r="A392" s="90" t="s">
        <v>784</v>
      </c>
      <c r="B392" s="92">
        <v>756050000000</v>
      </c>
      <c r="C392" s="90">
        <v>797941.174</v>
      </c>
      <c r="D392" s="90" t="s">
        <v>906</v>
      </c>
      <c r="E392" s="90">
        <v>270589.05</v>
      </c>
      <c r="F392" s="90">
        <v>145652.64300000001</v>
      </c>
      <c r="G392" s="90">
        <v>126239.48</v>
      </c>
      <c r="H392" s="90">
        <v>0</v>
      </c>
      <c r="I392" s="90">
        <v>250065.454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5279.8789999999999</v>
      </c>
      <c r="R392" s="90">
        <v>0</v>
      </c>
      <c r="S392" s="90">
        <v>0</v>
      </c>
    </row>
    <row r="393" spans="1:19">
      <c r="A393" s="90" t="s">
        <v>785</v>
      </c>
      <c r="B393" s="92">
        <v>742694000000</v>
      </c>
      <c r="C393" s="90">
        <v>701828.85400000005</v>
      </c>
      <c r="D393" s="90" t="s">
        <v>886</v>
      </c>
      <c r="E393" s="90">
        <v>270589.05</v>
      </c>
      <c r="F393" s="90">
        <v>133019.06400000001</v>
      </c>
      <c r="G393" s="90">
        <v>116023.955</v>
      </c>
      <c r="H393" s="90">
        <v>0</v>
      </c>
      <c r="I393" s="90">
        <v>177269.83199999999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4812.2849999999999</v>
      </c>
      <c r="R393" s="90">
        <v>0</v>
      </c>
      <c r="S393" s="90">
        <v>0</v>
      </c>
    </row>
    <row r="394" spans="1:19">
      <c r="A394" s="90" t="s">
        <v>786</v>
      </c>
      <c r="B394" s="92">
        <v>733230000000</v>
      </c>
      <c r="C394" s="90">
        <v>543791.495</v>
      </c>
      <c r="D394" s="90" t="s">
        <v>993</v>
      </c>
      <c r="E394" s="90">
        <v>270589.05</v>
      </c>
      <c r="F394" s="90">
        <v>151653.867</v>
      </c>
      <c r="G394" s="90">
        <v>92031.790999999997</v>
      </c>
      <c r="H394" s="90">
        <v>0</v>
      </c>
      <c r="I394" s="90">
        <v>24790.385999999999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4611.7330000000002</v>
      </c>
      <c r="R394" s="90">
        <v>0</v>
      </c>
      <c r="S394" s="90">
        <v>0</v>
      </c>
    </row>
    <row r="395" spans="1:19">
      <c r="A395" s="90" t="s">
        <v>787</v>
      </c>
      <c r="B395" s="92">
        <v>742915000000</v>
      </c>
      <c r="C395" s="90">
        <v>528748.83400000003</v>
      </c>
      <c r="D395" s="90" t="s">
        <v>907</v>
      </c>
      <c r="E395" s="90">
        <v>270589.05</v>
      </c>
      <c r="F395" s="90">
        <v>145652.64300000001</v>
      </c>
      <c r="G395" s="90">
        <v>91011.582999999999</v>
      </c>
      <c r="H395" s="90">
        <v>0</v>
      </c>
      <c r="I395" s="90">
        <v>0</v>
      </c>
      <c r="J395" s="90">
        <v>11207</v>
      </c>
      <c r="K395" s="90">
        <v>6424.5140000000001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3864.0450000000001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8802230000000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627552000000</v>
      </c>
      <c r="C398" s="90">
        <v>528748.83400000003</v>
      </c>
      <c r="D398" s="90"/>
      <c r="E398" s="90">
        <v>150327.25</v>
      </c>
      <c r="F398" s="90">
        <v>73183.823999999993</v>
      </c>
      <c r="G398" s="90">
        <v>91011.582999999999</v>
      </c>
      <c r="H398" s="90">
        <v>0</v>
      </c>
      <c r="I398" s="90">
        <v>0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3864.0450000000001</v>
      </c>
      <c r="R398" s="90">
        <v>0</v>
      </c>
      <c r="S398" s="90">
        <v>0</v>
      </c>
    </row>
    <row r="399" spans="1:19">
      <c r="A399" s="90" t="s">
        <v>790</v>
      </c>
      <c r="B399" s="92">
        <v>864072000000</v>
      </c>
      <c r="C399" s="90">
        <v>913838.353</v>
      </c>
      <c r="D399" s="90"/>
      <c r="E399" s="90">
        <v>270589.05</v>
      </c>
      <c r="F399" s="90">
        <v>151653.867</v>
      </c>
      <c r="G399" s="90">
        <v>132035.65299999999</v>
      </c>
      <c r="H399" s="90">
        <v>0</v>
      </c>
      <c r="I399" s="90">
        <v>359885.16499999998</v>
      </c>
      <c r="J399" s="90">
        <v>11207</v>
      </c>
      <c r="K399" s="90">
        <v>6501.4949999999999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5561.174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190075.65</v>
      </c>
      <c r="C402" s="90">
        <v>92896.79</v>
      </c>
      <c r="D402" s="90">
        <v>0</v>
      </c>
      <c r="E402" s="90">
        <v>282972.44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9.6999999999999993</v>
      </c>
      <c r="C403" s="90">
        <v>4.74</v>
      </c>
      <c r="D403" s="90">
        <v>0</v>
      </c>
      <c r="E403" s="90">
        <v>14.44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9.6999999999999993</v>
      </c>
      <c r="C404" s="90">
        <v>4.74</v>
      </c>
      <c r="D404" s="90">
        <v>0</v>
      </c>
      <c r="E404" s="90">
        <v>14.44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25997.46</v>
      </c>
      <c r="C2" s="90">
        <v>1326.94</v>
      </c>
      <c r="D2" s="90">
        <v>1326.94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25997.46</v>
      </c>
      <c r="C3" s="90">
        <v>1326.94</v>
      </c>
      <c r="D3" s="90">
        <v>1326.94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48828.58</v>
      </c>
      <c r="C4" s="90">
        <v>2492.27</v>
      </c>
      <c r="D4" s="90">
        <v>2492.27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48828.58</v>
      </c>
      <c r="C5" s="90">
        <v>2492.27</v>
      </c>
      <c r="D5" s="90">
        <v>2492.27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16442.68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390.61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175.8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1575.51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23.51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485.25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129.59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8716.14</v>
      </c>
      <c r="C28" s="90">
        <v>17281.32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0.77200000000000002</v>
      </c>
      <c r="E82" s="90">
        <v>0.873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0.77200000000000002</v>
      </c>
      <c r="E83" s="90">
        <v>0.873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0.77200000000000002</v>
      </c>
      <c r="E84" s="90">
        <v>0.873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0.77200000000000002</v>
      </c>
      <c r="E85" s="90">
        <v>0.873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0.34100000000000003</v>
      </c>
      <c r="E87" s="90">
        <v>0.36499999999999999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0.77200000000000002</v>
      </c>
      <c r="E88" s="90">
        <v>0.873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0.77200000000000002</v>
      </c>
      <c r="E89" s="90">
        <v>0.873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0.77200000000000002</v>
      </c>
      <c r="E90" s="90">
        <v>0.873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0.77200000000000002</v>
      </c>
      <c r="E91" s="90">
        <v>0.873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0.34100000000000003</v>
      </c>
      <c r="E93" s="90">
        <v>0.36499999999999999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0.77200000000000002</v>
      </c>
      <c r="E94" s="90">
        <v>0.873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0.77200000000000002</v>
      </c>
      <c r="E95" s="90">
        <v>0.873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0.77200000000000002</v>
      </c>
      <c r="E96" s="90">
        <v>0.873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0.77200000000000002</v>
      </c>
      <c r="E98" s="90">
        <v>0.873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0.77200000000000002</v>
      </c>
      <c r="E99" s="90">
        <v>0.873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0.77200000000000002</v>
      </c>
      <c r="E100" s="90">
        <v>0.873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0.34100000000000003</v>
      </c>
      <c r="E101" s="90">
        <v>0.36499999999999999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0.77200000000000002</v>
      </c>
      <c r="E102" s="90">
        <v>0.873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0.77200000000000002</v>
      </c>
      <c r="E103" s="90">
        <v>0.873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0.77200000000000002</v>
      </c>
      <c r="E105" s="90">
        <v>0.873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0.77200000000000002</v>
      </c>
      <c r="E106" s="90">
        <v>0.873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0.77200000000000002</v>
      </c>
      <c r="E108" s="90">
        <v>0.873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0.77200000000000002</v>
      </c>
      <c r="E109" s="90">
        <v>0.873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0.34100000000000003</v>
      </c>
      <c r="E110" s="90">
        <v>0.36499999999999999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0.77200000000000002</v>
      </c>
      <c r="E111" s="90">
        <v>0.873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0.77200000000000002</v>
      </c>
      <c r="E112" s="90">
        <v>0.873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0.77200000000000002</v>
      </c>
      <c r="E114" s="90">
        <v>0.873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0.77200000000000002</v>
      </c>
      <c r="E115" s="90">
        <v>0.873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0.34100000000000003</v>
      </c>
      <c r="E116" s="90">
        <v>0.36499999999999999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0.77200000000000002</v>
      </c>
      <c r="E117" s="90">
        <v>0.873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0.77200000000000002</v>
      </c>
      <c r="E118" s="90">
        <v>0.873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0.77200000000000002</v>
      </c>
      <c r="E120" s="90">
        <v>0.873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0.77200000000000002</v>
      </c>
      <c r="E121" s="90">
        <v>0.873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0.34100000000000003</v>
      </c>
      <c r="E122" s="90">
        <v>0.36499999999999999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0.77200000000000002</v>
      </c>
      <c r="E123" s="90">
        <v>0.873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0.77200000000000002</v>
      </c>
      <c r="E124" s="90">
        <v>0.873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0.77200000000000002</v>
      </c>
      <c r="E126" s="90">
        <v>0.873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0.77200000000000002</v>
      </c>
      <c r="E127" s="90">
        <v>0.873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0.34100000000000003</v>
      </c>
      <c r="E128" s="90">
        <v>0.36499999999999999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0.77200000000000002</v>
      </c>
      <c r="E129" s="90">
        <v>0.873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0.77200000000000002</v>
      </c>
      <c r="E130" s="90">
        <v>0.873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0.77200000000000002</v>
      </c>
      <c r="E132" s="90">
        <v>0.873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0.77200000000000002</v>
      </c>
      <c r="E133" s="90">
        <v>0.873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0.34100000000000003</v>
      </c>
      <c r="E134" s="90">
        <v>0.36499999999999999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0.77200000000000002</v>
      </c>
      <c r="E135" s="90">
        <v>0.873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0.77200000000000002</v>
      </c>
      <c r="E136" s="90">
        <v>0.873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0.77200000000000002</v>
      </c>
      <c r="E138" s="90">
        <v>0.873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0.77200000000000002</v>
      </c>
      <c r="E139" s="90">
        <v>0.873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0.34100000000000003</v>
      </c>
      <c r="E140" s="90">
        <v>0.36499999999999999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0.77200000000000002</v>
      </c>
      <c r="E141" s="90">
        <v>0.873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0.77200000000000002</v>
      </c>
      <c r="E143" s="90">
        <v>0.873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0.34100000000000003</v>
      </c>
      <c r="E144" s="90">
        <v>0.36499999999999999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0.77200000000000002</v>
      </c>
      <c r="E145" s="90">
        <v>0.873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0.77200000000000002</v>
      </c>
      <c r="E147" s="90">
        <v>0.873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0.34100000000000003</v>
      </c>
      <c r="E148" s="90">
        <v>0.36499999999999999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0.77200000000000002</v>
      </c>
      <c r="E149" s="90">
        <v>0.873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0.77200000000000002</v>
      </c>
      <c r="E151" s="90">
        <v>0.873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0.34100000000000003</v>
      </c>
      <c r="E152" s="90">
        <v>0.36499999999999999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0.34100000000000003</v>
      </c>
      <c r="E154" s="90">
        <v>0.36499999999999999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0.77200000000000002</v>
      </c>
      <c r="E155" s="90">
        <v>0.873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0.77200000000000002</v>
      </c>
      <c r="E157" s="90">
        <v>0.873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0.77200000000000002</v>
      </c>
      <c r="E158" s="90">
        <v>0.873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0.34100000000000003</v>
      </c>
      <c r="E159" s="90">
        <v>0.36499999999999999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0.77200000000000002</v>
      </c>
      <c r="E160" s="90">
        <v>0.873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0.77200000000000002</v>
      </c>
      <c r="E162" s="90">
        <v>0.873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0.34100000000000003</v>
      </c>
      <c r="E163" s="90">
        <v>0.36499999999999999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0.77200000000000002</v>
      </c>
      <c r="E164" s="90">
        <v>0.873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0.77200000000000002</v>
      </c>
      <c r="E165" s="90">
        <v>0.873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0.77200000000000002</v>
      </c>
      <c r="E166" s="90">
        <v>0.873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0.77200000000000002</v>
      </c>
      <c r="E168" s="90">
        <v>0.873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0.77200000000000002</v>
      </c>
      <c r="E169" s="90">
        <v>0.873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0.77200000000000002</v>
      </c>
      <c r="E170" s="90">
        <v>0.873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0.34100000000000003</v>
      </c>
      <c r="E171" s="90">
        <v>0.36499999999999999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0.34100000000000003</v>
      </c>
      <c r="E173" s="90">
        <v>0.36499999999999999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0.77200000000000002</v>
      </c>
      <c r="E174" s="90">
        <v>0.873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0.77200000000000002</v>
      </c>
      <c r="E176" s="90">
        <v>0.873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0.34100000000000003</v>
      </c>
      <c r="E177" s="90">
        <v>0.36499999999999999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0.77200000000000002</v>
      </c>
      <c r="E178" s="90">
        <v>0.873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0.77200000000000002</v>
      </c>
      <c r="E180" s="90">
        <v>0.873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0.34100000000000003</v>
      </c>
      <c r="E181" s="90">
        <v>0.36499999999999999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0.77200000000000002</v>
      </c>
      <c r="E182" s="90">
        <v>0.873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0.77200000000000002</v>
      </c>
      <c r="E184" s="90">
        <v>0.873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0.34100000000000003</v>
      </c>
      <c r="E185" s="90">
        <v>0.36499999999999999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0.77200000000000002</v>
      </c>
      <c r="E186" s="90">
        <v>0.873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0.77200000000000002</v>
      </c>
      <c r="E188" s="90">
        <v>0.873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0.34100000000000003</v>
      </c>
      <c r="E189" s="90">
        <v>0.36499999999999999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0.77200000000000002</v>
      </c>
      <c r="E190" s="90">
        <v>0.873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0.77200000000000002</v>
      </c>
      <c r="E192" s="90">
        <v>0.873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0.34100000000000003</v>
      </c>
      <c r="E193" s="90">
        <v>0.36499999999999999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0.77200000000000002</v>
      </c>
      <c r="E194" s="90">
        <v>0.873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0.77200000000000002</v>
      </c>
      <c r="E196" s="90">
        <v>0.873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0.34100000000000003</v>
      </c>
      <c r="E197" s="90">
        <v>0.36499999999999999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0.77200000000000002</v>
      </c>
      <c r="E198" s="90">
        <v>0.873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0.77200000000000002</v>
      </c>
      <c r="E199" s="90">
        <v>0.873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0.77200000000000002</v>
      </c>
      <c r="E201" s="90">
        <v>0.873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0.77200000000000002</v>
      </c>
      <c r="E202" s="90">
        <v>0.873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0.34100000000000003</v>
      </c>
      <c r="E203" s="90">
        <v>0.36499999999999999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3.5249999999999999</v>
      </c>
      <c r="F206" s="90">
        <v>0.40699999999999997</v>
      </c>
      <c r="G206" s="90">
        <v>0.316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3.5249999999999999</v>
      </c>
      <c r="F207" s="90">
        <v>0.40699999999999997</v>
      </c>
      <c r="G207" s="90">
        <v>0.316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3.5249999999999999</v>
      </c>
      <c r="F208" s="90">
        <v>0.40699999999999997</v>
      </c>
      <c r="G208" s="90">
        <v>0.316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3.5249999999999999</v>
      </c>
      <c r="F209" s="90">
        <v>0.40699999999999997</v>
      </c>
      <c r="G209" s="90">
        <v>0.316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3.5249999999999999</v>
      </c>
      <c r="F210" s="90">
        <v>0.40699999999999997</v>
      </c>
      <c r="G210" s="90">
        <v>0.316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3.5249999999999999</v>
      </c>
      <c r="F211" s="90">
        <v>0.40699999999999997</v>
      </c>
      <c r="G211" s="90">
        <v>0.316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3.5249999999999999</v>
      </c>
      <c r="F212" s="90">
        <v>0.40699999999999997</v>
      </c>
      <c r="G212" s="90">
        <v>0.316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3.5249999999999999</v>
      </c>
      <c r="F213" s="90">
        <v>0.40699999999999997</v>
      </c>
      <c r="G213" s="90">
        <v>0.316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3.5249999999999999</v>
      </c>
      <c r="F214" s="90">
        <v>0.40699999999999997</v>
      </c>
      <c r="G214" s="90">
        <v>0.316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3.5249999999999999</v>
      </c>
      <c r="F215" s="90">
        <v>0.40699999999999997</v>
      </c>
      <c r="G215" s="90">
        <v>0.316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3.5249999999999999</v>
      </c>
      <c r="F216" s="90">
        <v>0.40699999999999997</v>
      </c>
      <c r="G216" s="90">
        <v>0.316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3.5249999999999999</v>
      </c>
      <c r="F217" s="90">
        <v>0.40699999999999997</v>
      </c>
      <c r="G217" s="90">
        <v>0.316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3.5249999999999999</v>
      </c>
      <c r="F218" s="90">
        <v>0.40699999999999997</v>
      </c>
      <c r="G218" s="90">
        <v>0.316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3.5249999999999999</v>
      </c>
      <c r="F219" s="90">
        <v>0.40699999999999997</v>
      </c>
      <c r="G219" s="90">
        <v>0.316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3.5249999999999999</v>
      </c>
      <c r="F220" s="90">
        <v>0.40699999999999997</v>
      </c>
      <c r="G220" s="90">
        <v>0.316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3.5249999999999999</v>
      </c>
      <c r="F221" s="90">
        <v>0.40699999999999997</v>
      </c>
      <c r="G221" s="90">
        <v>0.316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3.5249999999999999</v>
      </c>
      <c r="F222" s="90">
        <v>0.40699999999999997</v>
      </c>
      <c r="G222" s="90">
        <v>0.316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3.5249999999999999</v>
      </c>
      <c r="F223" s="90">
        <v>0.40699999999999997</v>
      </c>
      <c r="G223" s="90">
        <v>0.316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3.5249999999999999</v>
      </c>
      <c r="F224" s="90">
        <v>0.40699999999999997</v>
      </c>
      <c r="G224" s="90">
        <v>0.316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3.5249999999999999</v>
      </c>
      <c r="F225" s="90">
        <v>0.40699999999999997</v>
      </c>
      <c r="G225" s="90">
        <v>0.316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3.5249999999999999</v>
      </c>
      <c r="F226" s="90">
        <v>0.40699999999999997</v>
      </c>
      <c r="G226" s="90">
        <v>0.316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3.5249999999999999</v>
      </c>
      <c r="F227" s="90">
        <v>0.40699999999999997</v>
      </c>
      <c r="G227" s="90">
        <v>0.316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3.5249999999999999</v>
      </c>
      <c r="F228" s="90">
        <v>0.40699999999999997</v>
      </c>
      <c r="G228" s="90">
        <v>0.316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3.5249999999999999</v>
      </c>
      <c r="F229" s="90">
        <v>0.40699999999999997</v>
      </c>
      <c r="G229" s="90">
        <v>0.316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3.5249999999999999</v>
      </c>
      <c r="F230" s="90">
        <v>0.40699999999999997</v>
      </c>
      <c r="G230" s="90">
        <v>0.316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3.5249999999999999</v>
      </c>
      <c r="F231" s="90">
        <v>0.40699999999999997</v>
      </c>
      <c r="G231" s="90">
        <v>0.316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3.5249999999999999</v>
      </c>
      <c r="F232" s="90">
        <v>0.40699999999999997</v>
      </c>
      <c r="G232" s="90">
        <v>0.316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3.5249999999999999</v>
      </c>
      <c r="F233" s="90">
        <v>0.40699999999999997</v>
      </c>
      <c r="G233" s="90">
        <v>0.316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3.5249999999999999</v>
      </c>
      <c r="F234" s="90">
        <v>0.40699999999999997</v>
      </c>
      <c r="G234" s="90">
        <v>0.316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3.5249999999999999</v>
      </c>
      <c r="F235" s="90">
        <v>0.40699999999999997</v>
      </c>
      <c r="G235" s="90">
        <v>0.316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3.5249999999999999</v>
      </c>
      <c r="F236" s="90">
        <v>0.40699999999999997</v>
      </c>
      <c r="G236" s="90">
        <v>0.316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3.5249999999999999</v>
      </c>
      <c r="F237" s="90">
        <v>0.40699999999999997</v>
      </c>
      <c r="G237" s="90">
        <v>0.316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3.5249999999999999</v>
      </c>
      <c r="F238" s="90">
        <v>0.40699999999999997</v>
      </c>
      <c r="G238" s="90">
        <v>0.316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3.5249999999999999</v>
      </c>
      <c r="F239" s="90">
        <v>0.40699999999999997</v>
      </c>
      <c r="G239" s="90">
        <v>0.316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3.5249999999999999</v>
      </c>
      <c r="F240" s="90">
        <v>0.40699999999999997</v>
      </c>
      <c r="G240" s="90">
        <v>0.316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3.5249999999999999</v>
      </c>
      <c r="F241" s="90">
        <v>0.40699999999999997</v>
      </c>
      <c r="G241" s="90">
        <v>0.316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3.5249999999999999</v>
      </c>
      <c r="F242" s="90">
        <v>0.40699999999999997</v>
      </c>
      <c r="G242" s="90">
        <v>0.316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3.5249999999999999</v>
      </c>
      <c r="F243" s="90">
        <v>0.40699999999999997</v>
      </c>
      <c r="G243" s="90">
        <v>0.316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3.5249999999999999</v>
      </c>
      <c r="F244" s="90">
        <v>0.40699999999999997</v>
      </c>
      <c r="G244" s="90">
        <v>0.316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3.5249999999999999</v>
      </c>
      <c r="F245" s="90">
        <v>0.40699999999999997</v>
      </c>
      <c r="G245" s="90">
        <v>0.316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3.5249999999999999</v>
      </c>
      <c r="F246" s="90">
        <v>0.40699999999999997</v>
      </c>
      <c r="G246" s="90">
        <v>0.316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3.5249999999999999</v>
      </c>
      <c r="F247" s="90">
        <v>0.40699999999999997</v>
      </c>
      <c r="G247" s="90">
        <v>0.316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3.5249999999999999</v>
      </c>
      <c r="F248" s="90">
        <v>0.40699999999999997</v>
      </c>
      <c r="G248" s="90">
        <v>0.316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3.5249999999999999</v>
      </c>
      <c r="F249" s="90">
        <v>0.40699999999999997</v>
      </c>
      <c r="G249" s="90">
        <v>0.316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3.5249999999999999</v>
      </c>
      <c r="F250" s="90">
        <v>0.40699999999999997</v>
      </c>
      <c r="G250" s="90">
        <v>0.316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3.5249999999999999</v>
      </c>
      <c r="F251" s="90">
        <v>0.40699999999999997</v>
      </c>
      <c r="G251" s="90">
        <v>0.316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3.5249999999999999</v>
      </c>
      <c r="F252" s="90">
        <v>0.40699999999999997</v>
      </c>
      <c r="G252" s="90">
        <v>0.316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3.5249999999999999</v>
      </c>
      <c r="F253" s="90">
        <v>0.40699999999999997</v>
      </c>
      <c r="G253" s="90">
        <v>0.316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3.5249999999999999</v>
      </c>
      <c r="F254" s="90">
        <v>0.40699999999999997</v>
      </c>
      <c r="G254" s="90">
        <v>0.316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3.5249999999999999</v>
      </c>
      <c r="F255" s="90">
        <v>0.40699999999999997</v>
      </c>
      <c r="G255" s="90">
        <v>0.316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3.5249999999999999</v>
      </c>
      <c r="F256" s="90">
        <v>0.40699999999999997</v>
      </c>
      <c r="G256" s="90">
        <v>0.316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3.5249999999999999</v>
      </c>
      <c r="F257" s="90">
        <v>0.40699999999999997</v>
      </c>
      <c r="G257" s="90">
        <v>0.316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3.5249999999999999</v>
      </c>
      <c r="F258" s="90">
        <v>0.40699999999999997</v>
      </c>
      <c r="G258" s="90">
        <v>0.316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3.5249999999999999</v>
      </c>
      <c r="F259" s="90">
        <v>0.40699999999999997</v>
      </c>
      <c r="G259" s="90">
        <v>0.316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3.5249999999999999</v>
      </c>
      <c r="F260" s="90">
        <v>0.40699999999999997</v>
      </c>
      <c r="G260" s="90">
        <v>0.316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3.5249999999999999</v>
      </c>
      <c r="F261" s="90">
        <v>0.40699999999999997</v>
      </c>
      <c r="G261" s="90">
        <v>0.316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3.5249999999999999</v>
      </c>
      <c r="F262" s="90">
        <v>0.40699999999999997</v>
      </c>
      <c r="G262" s="90">
        <v>0.316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3.5249999999999999</v>
      </c>
      <c r="F263" s="90">
        <v>0.40699999999999997</v>
      </c>
      <c r="G263" s="90">
        <v>0.316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3.5249999999999999</v>
      </c>
      <c r="F264" s="90">
        <v>0.40699999999999997</v>
      </c>
      <c r="G264" s="90">
        <v>0.316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3.5249999999999999</v>
      </c>
      <c r="F265" s="90">
        <v>0.40699999999999997</v>
      </c>
      <c r="G265" s="90">
        <v>0.316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3.5249999999999999</v>
      </c>
      <c r="F266" s="90">
        <v>0.40699999999999997</v>
      </c>
      <c r="G266" s="90">
        <v>0.316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3.5249999999999999</v>
      </c>
      <c r="F267" s="90">
        <v>0.40699999999999997</v>
      </c>
      <c r="G267" s="90">
        <v>0.316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3.5249999999999999</v>
      </c>
      <c r="F268" s="90">
        <v>0.40699999999999997</v>
      </c>
      <c r="G268" s="90">
        <v>0.316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3.5249999999999999</v>
      </c>
      <c r="F269" s="90">
        <v>0.40699999999999997</v>
      </c>
      <c r="G269" s="90">
        <v>0.316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3.5249999999999999</v>
      </c>
      <c r="F270" s="90">
        <v>0.40699999999999997</v>
      </c>
      <c r="G270" s="90">
        <v>0.316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3.5249999999999999</v>
      </c>
      <c r="F271" s="90">
        <v>0.40699999999999997</v>
      </c>
      <c r="G271" s="90">
        <v>0.316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3.5249999999999999</v>
      </c>
      <c r="F272" s="90">
        <v>0.40699999999999997</v>
      </c>
      <c r="G272" s="90">
        <v>0.316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3.52</v>
      </c>
      <c r="F273" s="90">
        <v>0.40699999999999997</v>
      </c>
      <c r="G273" s="90">
        <v>0.316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3.52</v>
      </c>
      <c r="F274" s="90">
        <v>0.40699999999999997</v>
      </c>
      <c r="G274" s="90">
        <v>0.316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3.52</v>
      </c>
      <c r="F275" s="90">
        <v>0.40699999999999997</v>
      </c>
      <c r="G275" s="90">
        <v>0.316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1436276.6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112036.05</v>
      </c>
      <c r="D282" s="90">
        <v>75745.69</v>
      </c>
      <c r="E282" s="90">
        <v>36290.36</v>
      </c>
      <c r="F282" s="90">
        <v>0.68</v>
      </c>
      <c r="G282" s="90">
        <v>3.33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12183.35</v>
      </c>
      <c r="D284" s="90">
        <v>8236.9599999999991</v>
      </c>
      <c r="E284" s="90">
        <v>3946.39</v>
      </c>
      <c r="F284" s="90">
        <v>0.68</v>
      </c>
      <c r="G284" s="90">
        <v>3.32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323571.59999999998</v>
      </c>
      <c r="D286" s="90">
        <v>228138.59</v>
      </c>
      <c r="E286" s="90">
        <v>95433.01</v>
      </c>
      <c r="F286" s="90">
        <v>0.71</v>
      </c>
      <c r="G286" s="90">
        <v>3.18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223754.26</v>
      </c>
      <c r="D287" s="90">
        <v>151276.5</v>
      </c>
      <c r="E287" s="90">
        <v>72477.759999999995</v>
      </c>
      <c r="F287" s="90">
        <v>0.68</v>
      </c>
      <c r="G287" s="90">
        <v>3.17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223585.79</v>
      </c>
      <c r="D288" s="90">
        <v>151162.6</v>
      </c>
      <c r="E288" s="90">
        <v>72423.19</v>
      </c>
      <c r="F288" s="90">
        <v>0.68</v>
      </c>
      <c r="G288" s="90">
        <v>3.17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229699.29</v>
      </c>
      <c r="D289" s="90">
        <v>155295.82999999999</v>
      </c>
      <c r="E289" s="90">
        <v>74403.45</v>
      </c>
      <c r="F289" s="90">
        <v>0.68</v>
      </c>
      <c r="G289" s="90">
        <v>3.17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10550.83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13301.34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5590.89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8062.25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5580.35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8023.06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5581.91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8044.7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5555.81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7438.18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5560.39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7441.11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5574.46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7492.69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4455.41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9152.75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4682.3999999999996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9155.18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4730.9799999999996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9203.2099999999991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27552.080000000002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4884.83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9233.52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28547.34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39809.68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9258.3700000000008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6410.89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15042.44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21625.200000000001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14779.28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21505.89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14786.26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25010.83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14644.33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18773.62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14665.25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18779.060000000001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14809.39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20725.84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14279.81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21474.54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1567205.23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313930.12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626882.09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38912.33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356048.14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168563.59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177169.73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177157.31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177723.56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0.57999999999999996</v>
      </c>
      <c r="D349" s="90">
        <v>1109.6500000000001</v>
      </c>
      <c r="E349" s="90">
        <v>4.51</v>
      </c>
      <c r="F349" s="90">
        <v>8605.74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0.49</v>
      </c>
      <c r="F351" s="90">
        <v>569.08000000000004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14.57</v>
      </c>
      <c r="F353" s="90">
        <v>24687.57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0.59</v>
      </c>
      <c r="D354" s="90">
        <v>1109.6500000000001</v>
      </c>
      <c r="E354" s="90">
        <v>9.01</v>
      </c>
      <c r="F354" s="90">
        <v>16903.759999999998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0.59</v>
      </c>
      <c r="D355" s="90">
        <v>1109.6500000000001</v>
      </c>
      <c r="E355" s="90">
        <v>9</v>
      </c>
      <c r="F355" s="90">
        <v>16891.04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0.59</v>
      </c>
      <c r="D356" s="90">
        <v>1109.6500000000001</v>
      </c>
      <c r="E356" s="90">
        <v>9.25</v>
      </c>
      <c r="F356" s="90">
        <v>17352.89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7908.75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351082.68089999998</v>
      </c>
      <c r="C366" s="90">
        <v>474.27510000000001</v>
      </c>
      <c r="D366" s="90">
        <v>508.26240000000001</v>
      </c>
      <c r="E366" s="90">
        <v>0</v>
      </c>
      <c r="F366" s="90">
        <v>4.1000000000000003E-3</v>
      </c>
      <c r="G366" s="90">
        <v>333490.35399999999</v>
      </c>
      <c r="H366" s="90">
        <v>136383.16579999999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297921.71220000001</v>
      </c>
      <c r="C367" s="90">
        <v>409.91539999999998</v>
      </c>
      <c r="D367" s="90">
        <v>455.57639999999998</v>
      </c>
      <c r="E367" s="90">
        <v>0</v>
      </c>
      <c r="F367" s="90">
        <v>3.5999999999999999E-3</v>
      </c>
      <c r="G367" s="90">
        <v>298977.86070000002</v>
      </c>
      <c r="H367" s="90">
        <v>116444.6275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295829.4621</v>
      </c>
      <c r="C368" s="90">
        <v>426.68369999999999</v>
      </c>
      <c r="D368" s="90">
        <v>516.351</v>
      </c>
      <c r="E368" s="90">
        <v>0</v>
      </c>
      <c r="F368" s="90">
        <v>4.0000000000000001E-3</v>
      </c>
      <c r="G368" s="90">
        <v>339003.63449999999</v>
      </c>
      <c r="H368" s="90">
        <v>117504.8541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213663.1856</v>
      </c>
      <c r="C369" s="90">
        <v>334.40530000000001</v>
      </c>
      <c r="D369" s="90">
        <v>458.35219999999998</v>
      </c>
      <c r="E369" s="90">
        <v>0</v>
      </c>
      <c r="F369" s="90">
        <v>3.5000000000000001E-3</v>
      </c>
      <c r="G369" s="90">
        <v>301091.01770000003</v>
      </c>
      <c r="H369" s="90">
        <v>87375.493600000002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200104.39120000001</v>
      </c>
      <c r="C370" s="90">
        <v>332.44510000000002</v>
      </c>
      <c r="D370" s="90">
        <v>491.98180000000002</v>
      </c>
      <c r="E370" s="90">
        <v>0</v>
      </c>
      <c r="F370" s="90">
        <v>3.7000000000000002E-3</v>
      </c>
      <c r="G370" s="90">
        <v>323281.29499999998</v>
      </c>
      <c r="H370" s="90">
        <v>83671.824800000002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195505.565</v>
      </c>
      <c r="C371" s="90">
        <v>347.49549999999999</v>
      </c>
      <c r="D371" s="90">
        <v>554.5598</v>
      </c>
      <c r="E371" s="90">
        <v>0</v>
      </c>
      <c r="F371" s="90">
        <v>4.1000000000000003E-3</v>
      </c>
      <c r="G371" s="90">
        <v>364503.11680000002</v>
      </c>
      <c r="H371" s="90">
        <v>83917.802899999995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141550.57769999999</v>
      </c>
      <c r="C372" s="90">
        <v>253.95060000000001</v>
      </c>
      <c r="D372" s="90">
        <v>409.18509999999998</v>
      </c>
      <c r="E372" s="90">
        <v>0</v>
      </c>
      <c r="F372" s="90">
        <v>3.0000000000000001E-3</v>
      </c>
      <c r="G372" s="90">
        <v>268959.8456</v>
      </c>
      <c r="H372" s="90">
        <v>60983.625399999997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142944.07829999999</v>
      </c>
      <c r="C373" s="90">
        <v>250.5283</v>
      </c>
      <c r="D373" s="90">
        <v>393.92899999999997</v>
      </c>
      <c r="E373" s="90">
        <v>0</v>
      </c>
      <c r="F373" s="90">
        <v>2.8999999999999998E-3</v>
      </c>
      <c r="G373" s="90">
        <v>258909.35449999999</v>
      </c>
      <c r="H373" s="90">
        <v>61017.878799999999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180604.69630000001</v>
      </c>
      <c r="C374" s="90">
        <v>307.99430000000001</v>
      </c>
      <c r="D374" s="90">
        <v>469.91019999999997</v>
      </c>
      <c r="E374" s="90">
        <v>0</v>
      </c>
      <c r="F374" s="90">
        <v>3.5000000000000001E-3</v>
      </c>
      <c r="G374" s="90">
        <v>308813.7353</v>
      </c>
      <c r="H374" s="90">
        <v>76277.662599999996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211368.2899</v>
      </c>
      <c r="C375" s="90">
        <v>338.71949999999998</v>
      </c>
      <c r="D375" s="90">
        <v>479.17239999999998</v>
      </c>
      <c r="E375" s="90">
        <v>0</v>
      </c>
      <c r="F375" s="90">
        <v>3.5999999999999999E-3</v>
      </c>
      <c r="G375" s="90">
        <v>314808.43550000002</v>
      </c>
      <c r="H375" s="90">
        <v>87192.727100000004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258802.6758</v>
      </c>
      <c r="C376" s="90">
        <v>383.79180000000002</v>
      </c>
      <c r="D376" s="90">
        <v>485.95510000000002</v>
      </c>
      <c r="E376" s="90">
        <v>0</v>
      </c>
      <c r="F376" s="90">
        <v>3.7000000000000002E-3</v>
      </c>
      <c r="G376" s="90">
        <v>319114.02620000002</v>
      </c>
      <c r="H376" s="90">
        <v>103802.54029999999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321557.96950000001</v>
      </c>
      <c r="C377" s="90">
        <v>443.65879999999999</v>
      </c>
      <c r="D377" s="90">
        <v>495.69909999999999</v>
      </c>
      <c r="E377" s="90">
        <v>0</v>
      </c>
      <c r="F377" s="90">
        <v>3.8999999999999998E-3</v>
      </c>
      <c r="G377" s="90">
        <v>325317.72720000002</v>
      </c>
      <c r="H377" s="90">
        <v>125799.8057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2810940</v>
      </c>
      <c r="C379" s="90">
        <v>4303.8635000000004</v>
      </c>
      <c r="D379" s="90">
        <v>5718.9344000000001</v>
      </c>
      <c r="E379" s="90">
        <v>0</v>
      </c>
      <c r="F379" s="90">
        <v>4.36E-2</v>
      </c>
      <c r="G379" s="92">
        <v>3756270</v>
      </c>
      <c r="H379" s="92">
        <v>1140370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141550.57769999999</v>
      </c>
      <c r="C380" s="90">
        <v>250.5283</v>
      </c>
      <c r="D380" s="90">
        <v>393.92899999999997</v>
      </c>
      <c r="E380" s="90">
        <v>0</v>
      </c>
      <c r="F380" s="90">
        <v>2.8999999999999998E-3</v>
      </c>
      <c r="G380" s="90">
        <v>258909.35449999999</v>
      </c>
      <c r="H380" s="90">
        <v>60983.625399999997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351082.68089999998</v>
      </c>
      <c r="C381" s="90">
        <v>474.27510000000001</v>
      </c>
      <c r="D381" s="90">
        <v>554.5598</v>
      </c>
      <c r="E381" s="90">
        <v>0</v>
      </c>
      <c r="F381" s="90">
        <v>4.1000000000000003E-3</v>
      </c>
      <c r="G381" s="90">
        <v>364503.11680000002</v>
      </c>
      <c r="H381" s="90">
        <v>136383.16579999999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773839000000</v>
      </c>
      <c r="C384" s="90">
        <v>525142.59400000004</v>
      </c>
      <c r="D384" s="90" t="s">
        <v>908</v>
      </c>
      <c r="E384" s="90">
        <v>270589.05</v>
      </c>
      <c r="F384" s="90">
        <v>151653.867</v>
      </c>
      <c r="G384" s="90">
        <v>90369.642000000007</v>
      </c>
      <c r="H384" s="90">
        <v>0</v>
      </c>
      <c r="I384" s="90">
        <v>0</v>
      </c>
      <c r="J384" s="90">
        <v>0</v>
      </c>
      <c r="K384" s="90">
        <v>6654.3980000000001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5875.6379999999999</v>
      </c>
      <c r="R384" s="90">
        <v>0</v>
      </c>
      <c r="S384" s="90">
        <v>0</v>
      </c>
    </row>
    <row r="385" spans="1:19">
      <c r="A385" s="90" t="s">
        <v>778</v>
      </c>
      <c r="B385" s="92">
        <v>693756000000</v>
      </c>
      <c r="C385" s="90">
        <v>523101.42300000001</v>
      </c>
      <c r="D385" s="90" t="s">
        <v>994</v>
      </c>
      <c r="E385" s="90">
        <v>270589.05</v>
      </c>
      <c r="F385" s="90">
        <v>151653.867</v>
      </c>
      <c r="G385" s="90">
        <v>90369.642000000007</v>
      </c>
      <c r="H385" s="90">
        <v>0</v>
      </c>
      <c r="I385" s="90">
        <v>0</v>
      </c>
      <c r="J385" s="90">
        <v>0</v>
      </c>
      <c r="K385" s="90">
        <v>6502.6109999999999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3986.2530000000002</v>
      </c>
      <c r="R385" s="90">
        <v>0</v>
      </c>
      <c r="S385" s="90">
        <v>0</v>
      </c>
    </row>
    <row r="386" spans="1:19">
      <c r="A386" s="90" t="s">
        <v>779</v>
      </c>
      <c r="B386" s="92">
        <v>786632000000</v>
      </c>
      <c r="C386" s="90">
        <v>520529.19699999999</v>
      </c>
      <c r="D386" s="90" t="s">
        <v>995</v>
      </c>
      <c r="E386" s="90">
        <v>270589.05</v>
      </c>
      <c r="F386" s="90">
        <v>151653.867</v>
      </c>
      <c r="G386" s="90">
        <v>90369.642000000007</v>
      </c>
      <c r="H386" s="90">
        <v>0</v>
      </c>
      <c r="I386" s="90">
        <v>0</v>
      </c>
      <c r="J386" s="90">
        <v>0</v>
      </c>
      <c r="K386" s="90">
        <v>1992.028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5924.61</v>
      </c>
      <c r="R386" s="90">
        <v>0</v>
      </c>
      <c r="S386" s="90">
        <v>0</v>
      </c>
    </row>
    <row r="387" spans="1:19">
      <c r="A387" s="90" t="s">
        <v>780</v>
      </c>
      <c r="B387" s="92">
        <v>698659000000</v>
      </c>
      <c r="C387" s="90">
        <v>586172.30900000001</v>
      </c>
      <c r="D387" s="90" t="s">
        <v>887</v>
      </c>
      <c r="E387" s="90">
        <v>270589.05</v>
      </c>
      <c r="F387" s="90">
        <v>137835.54800000001</v>
      </c>
      <c r="G387" s="90">
        <v>95549.592999999993</v>
      </c>
      <c r="H387" s="90">
        <v>0</v>
      </c>
      <c r="I387" s="90">
        <v>77369.237999999998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4714.2129999999997</v>
      </c>
      <c r="R387" s="90">
        <v>0</v>
      </c>
      <c r="S387" s="90">
        <v>0</v>
      </c>
    </row>
    <row r="388" spans="1:19">
      <c r="A388" s="90" t="s">
        <v>341</v>
      </c>
      <c r="B388" s="92">
        <v>750150000000</v>
      </c>
      <c r="C388" s="90">
        <v>764422.576</v>
      </c>
      <c r="D388" s="90" t="s">
        <v>828</v>
      </c>
      <c r="E388" s="90">
        <v>270589.05</v>
      </c>
      <c r="F388" s="90">
        <v>133019.06400000001</v>
      </c>
      <c r="G388" s="90">
        <v>111648.978</v>
      </c>
      <c r="H388" s="90">
        <v>0</v>
      </c>
      <c r="I388" s="90">
        <v>244211.217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4839.5990000000002</v>
      </c>
      <c r="R388" s="90">
        <v>0</v>
      </c>
      <c r="S388" s="90">
        <v>0</v>
      </c>
    </row>
    <row r="389" spans="1:19">
      <c r="A389" s="90" t="s">
        <v>781</v>
      </c>
      <c r="B389" s="92">
        <v>845802000000</v>
      </c>
      <c r="C389" s="90">
        <v>1015822.931</v>
      </c>
      <c r="D389" s="90" t="s">
        <v>910</v>
      </c>
      <c r="E389" s="90">
        <v>270589.05</v>
      </c>
      <c r="F389" s="90">
        <v>133019.06400000001</v>
      </c>
      <c r="G389" s="90">
        <v>124996.27899999999</v>
      </c>
      <c r="H389" s="90">
        <v>0</v>
      </c>
      <c r="I389" s="90">
        <v>481777.22700000001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5326.643</v>
      </c>
      <c r="R389" s="90">
        <v>0</v>
      </c>
      <c r="S389" s="90">
        <v>0</v>
      </c>
    </row>
    <row r="390" spans="1:19">
      <c r="A390" s="90" t="s">
        <v>782</v>
      </c>
      <c r="B390" s="92">
        <v>624101000000</v>
      </c>
      <c r="C390" s="90">
        <v>824545.25100000005</v>
      </c>
      <c r="D390" s="90" t="s">
        <v>888</v>
      </c>
      <c r="E390" s="90">
        <v>150327.25</v>
      </c>
      <c r="F390" s="90">
        <v>78000.308000000005</v>
      </c>
      <c r="G390" s="90">
        <v>106267.2</v>
      </c>
      <c r="H390" s="90">
        <v>0</v>
      </c>
      <c r="I390" s="90">
        <v>484677.20899999997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5158.6170000000002</v>
      </c>
      <c r="R390" s="90">
        <v>0</v>
      </c>
      <c r="S390" s="90">
        <v>0</v>
      </c>
    </row>
    <row r="391" spans="1:19">
      <c r="A391" s="90" t="s">
        <v>783</v>
      </c>
      <c r="B391" s="92">
        <v>600780000000</v>
      </c>
      <c r="C391" s="90">
        <v>765674.56200000003</v>
      </c>
      <c r="D391" s="90" t="s">
        <v>889</v>
      </c>
      <c r="E391" s="90">
        <v>150327.25</v>
      </c>
      <c r="F391" s="90">
        <v>78000.308000000005</v>
      </c>
      <c r="G391" s="90">
        <v>100971.209</v>
      </c>
      <c r="H391" s="90">
        <v>0</v>
      </c>
      <c r="I391" s="90">
        <v>431173.62699999998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5087.5</v>
      </c>
      <c r="R391" s="90">
        <v>0</v>
      </c>
      <c r="S391" s="90">
        <v>0</v>
      </c>
    </row>
    <row r="392" spans="1:19">
      <c r="A392" s="90" t="s">
        <v>784</v>
      </c>
      <c r="B392" s="92">
        <v>716579000000</v>
      </c>
      <c r="C392" s="90">
        <v>908323.66099999996</v>
      </c>
      <c r="D392" s="90" t="s">
        <v>890</v>
      </c>
      <c r="E392" s="90">
        <v>270589.05</v>
      </c>
      <c r="F392" s="90">
        <v>137835.54800000001</v>
      </c>
      <c r="G392" s="90">
        <v>114869.776</v>
      </c>
      <c r="H392" s="90">
        <v>0</v>
      </c>
      <c r="I392" s="90">
        <v>379690.092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5224.527</v>
      </c>
      <c r="R392" s="90">
        <v>0</v>
      </c>
      <c r="S392" s="90">
        <v>0</v>
      </c>
    </row>
    <row r="393" spans="1:19">
      <c r="A393" s="90" t="s">
        <v>785</v>
      </c>
      <c r="B393" s="92">
        <v>730489000000</v>
      </c>
      <c r="C393" s="90">
        <v>618288.58799999999</v>
      </c>
      <c r="D393" s="90" t="s">
        <v>879</v>
      </c>
      <c r="E393" s="90">
        <v>270589.05</v>
      </c>
      <c r="F393" s="90">
        <v>137835.54800000001</v>
      </c>
      <c r="G393" s="90">
        <v>102473.12</v>
      </c>
      <c r="H393" s="90">
        <v>0</v>
      </c>
      <c r="I393" s="90">
        <v>102504.03200000001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4772.1719999999996</v>
      </c>
      <c r="R393" s="90">
        <v>0</v>
      </c>
      <c r="S393" s="90">
        <v>0</v>
      </c>
    </row>
    <row r="394" spans="1:19">
      <c r="A394" s="90" t="s">
        <v>786</v>
      </c>
      <c r="B394" s="92">
        <v>740480000000</v>
      </c>
      <c r="C394" s="90">
        <v>532022.07700000005</v>
      </c>
      <c r="D394" s="90" t="s">
        <v>996</v>
      </c>
      <c r="E394" s="90">
        <v>270589.05</v>
      </c>
      <c r="F394" s="90">
        <v>151653.867</v>
      </c>
      <c r="G394" s="90">
        <v>93926.290999999997</v>
      </c>
      <c r="H394" s="90">
        <v>0</v>
      </c>
      <c r="I394" s="90">
        <v>11119.681</v>
      </c>
      <c r="J394" s="90">
        <v>0</v>
      </c>
      <c r="K394" s="90">
        <v>138.56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4594.6279999999997</v>
      </c>
      <c r="R394" s="90">
        <v>0</v>
      </c>
      <c r="S394" s="90">
        <v>0</v>
      </c>
    </row>
    <row r="395" spans="1:19">
      <c r="A395" s="90" t="s">
        <v>787</v>
      </c>
      <c r="B395" s="92">
        <v>754875000000</v>
      </c>
      <c r="C395" s="90">
        <v>522081.41700000002</v>
      </c>
      <c r="D395" s="90" t="s">
        <v>997</v>
      </c>
      <c r="E395" s="90">
        <v>270589.05</v>
      </c>
      <c r="F395" s="90">
        <v>151653.867</v>
      </c>
      <c r="G395" s="90">
        <v>90369.642000000007</v>
      </c>
      <c r="H395" s="90">
        <v>0</v>
      </c>
      <c r="I395" s="90">
        <v>0</v>
      </c>
      <c r="J395" s="90">
        <v>0</v>
      </c>
      <c r="K395" s="90">
        <v>5503.72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3965.1379999999999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8716140000000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600780000000</v>
      </c>
      <c r="C398" s="90">
        <v>520529.19699999999</v>
      </c>
      <c r="D398" s="90"/>
      <c r="E398" s="90">
        <v>150327.25</v>
      </c>
      <c r="F398" s="90">
        <v>78000.308000000005</v>
      </c>
      <c r="G398" s="90">
        <v>90369.642000000007</v>
      </c>
      <c r="H398" s="90">
        <v>0</v>
      </c>
      <c r="I398" s="90">
        <v>0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3965.1379999999999</v>
      </c>
      <c r="R398" s="90">
        <v>0</v>
      </c>
      <c r="S398" s="90">
        <v>0</v>
      </c>
    </row>
    <row r="399" spans="1:19">
      <c r="A399" s="90" t="s">
        <v>790</v>
      </c>
      <c r="B399" s="92">
        <v>845802000000</v>
      </c>
      <c r="C399" s="90">
        <v>1015822.931</v>
      </c>
      <c r="D399" s="90"/>
      <c r="E399" s="90">
        <v>270589.05</v>
      </c>
      <c r="F399" s="90">
        <v>151653.867</v>
      </c>
      <c r="G399" s="90">
        <v>124996.27899999999</v>
      </c>
      <c r="H399" s="90">
        <v>0</v>
      </c>
      <c r="I399" s="90">
        <v>484677.20899999997</v>
      </c>
      <c r="J399" s="90">
        <v>0</v>
      </c>
      <c r="K399" s="90">
        <v>6654.3980000000001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5924.61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151564.92000000001</v>
      </c>
      <c r="C402" s="90">
        <v>136057.57</v>
      </c>
      <c r="D402" s="90">
        <v>0</v>
      </c>
      <c r="E402" s="90">
        <v>287622.49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7.74</v>
      </c>
      <c r="C403" s="90">
        <v>6.94</v>
      </c>
      <c r="D403" s="90">
        <v>0</v>
      </c>
      <c r="E403" s="90">
        <v>14.68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7.74</v>
      </c>
      <c r="C404" s="90">
        <v>6.94</v>
      </c>
      <c r="D404" s="90">
        <v>0</v>
      </c>
      <c r="E404" s="90">
        <v>14.68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38470.36</v>
      </c>
      <c r="C2" s="90">
        <v>1963.57</v>
      </c>
      <c r="D2" s="90">
        <v>1963.57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38470.36</v>
      </c>
      <c r="C3" s="90">
        <v>1963.57</v>
      </c>
      <c r="D3" s="90">
        <v>1963.57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63640.35</v>
      </c>
      <c r="C4" s="90">
        <v>3248.28</v>
      </c>
      <c r="D4" s="90">
        <v>3248.28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63640.35</v>
      </c>
      <c r="C5" s="90">
        <v>3248.28</v>
      </c>
      <c r="D5" s="90">
        <v>3248.28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28846.62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157.34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174.73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1789.74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53.36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548.27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125.78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8722.06</v>
      </c>
      <c r="C28" s="90">
        <v>29748.29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0.71</v>
      </c>
      <c r="E82" s="90">
        <v>0.79400000000000004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0.71</v>
      </c>
      <c r="E83" s="90">
        <v>0.79400000000000004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0.71</v>
      </c>
      <c r="E84" s="90">
        <v>0.79400000000000004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0.71</v>
      </c>
      <c r="E85" s="90">
        <v>0.79400000000000004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0.33500000000000002</v>
      </c>
      <c r="E87" s="90">
        <v>0.35699999999999998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0.71</v>
      </c>
      <c r="E88" s="90">
        <v>0.79400000000000004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0.71</v>
      </c>
      <c r="E89" s="90">
        <v>0.79400000000000004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0.71</v>
      </c>
      <c r="E90" s="90">
        <v>0.79400000000000004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0.71</v>
      </c>
      <c r="E91" s="90">
        <v>0.79400000000000004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0.33500000000000002</v>
      </c>
      <c r="E93" s="90">
        <v>0.35699999999999998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0.71</v>
      </c>
      <c r="E94" s="90">
        <v>0.79400000000000004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0.71</v>
      </c>
      <c r="E95" s="90">
        <v>0.79400000000000004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0.71</v>
      </c>
      <c r="E96" s="90">
        <v>0.79400000000000004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0.71</v>
      </c>
      <c r="E98" s="90">
        <v>0.79400000000000004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0.71</v>
      </c>
      <c r="E99" s="90">
        <v>0.79400000000000004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0.71</v>
      </c>
      <c r="E100" s="90">
        <v>0.79400000000000004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0.33500000000000002</v>
      </c>
      <c r="E101" s="90">
        <v>0.35699999999999998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0.71</v>
      </c>
      <c r="E102" s="90">
        <v>0.79400000000000004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0.71</v>
      </c>
      <c r="E103" s="90">
        <v>0.79400000000000004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0.71</v>
      </c>
      <c r="E105" s="90">
        <v>0.79400000000000004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0.71</v>
      </c>
      <c r="E106" s="90">
        <v>0.79400000000000004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0.71</v>
      </c>
      <c r="E108" s="90">
        <v>0.79400000000000004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0.71</v>
      </c>
      <c r="E109" s="90">
        <v>0.79400000000000004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0.33500000000000002</v>
      </c>
      <c r="E110" s="90">
        <v>0.35699999999999998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0.71</v>
      </c>
      <c r="E111" s="90">
        <v>0.79400000000000004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0.71</v>
      </c>
      <c r="E112" s="90">
        <v>0.79400000000000004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0.71</v>
      </c>
      <c r="E114" s="90">
        <v>0.79400000000000004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0.71</v>
      </c>
      <c r="E115" s="90">
        <v>0.79400000000000004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0.33500000000000002</v>
      </c>
      <c r="E116" s="90">
        <v>0.35699999999999998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0.71</v>
      </c>
      <c r="E117" s="90">
        <v>0.79400000000000004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0.71</v>
      </c>
      <c r="E118" s="90">
        <v>0.79400000000000004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0.71</v>
      </c>
      <c r="E120" s="90">
        <v>0.79400000000000004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0.71</v>
      </c>
      <c r="E121" s="90">
        <v>0.79400000000000004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0.33500000000000002</v>
      </c>
      <c r="E122" s="90">
        <v>0.35699999999999998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0.71</v>
      </c>
      <c r="E123" s="90">
        <v>0.79400000000000004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0.71</v>
      </c>
      <c r="E124" s="90">
        <v>0.79400000000000004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0.71</v>
      </c>
      <c r="E126" s="90">
        <v>0.79400000000000004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0.71</v>
      </c>
      <c r="E127" s="90">
        <v>0.79400000000000004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0.33500000000000002</v>
      </c>
      <c r="E128" s="90">
        <v>0.35699999999999998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0.71</v>
      </c>
      <c r="E129" s="90">
        <v>0.79400000000000004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0.71</v>
      </c>
      <c r="E130" s="90">
        <v>0.79400000000000004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0.71</v>
      </c>
      <c r="E132" s="90">
        <v>0.79400000000000004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0.71</v>
      </c>
      <c r="E133" s="90">
        <v>0.79400000000000004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0.33500000000000002</v>
      </c>
      <c r="E134" s="90">
        <v>0.35699999999999998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0.71</v>
      </c>
      <c r="E135" s="90">
        <v>0.79400000000000004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0.71</v>
      </c>
      <c r="E136" s="90">
        <v>0.79400000000000004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0.71</v>
      </c>
      <c r="E138" s="90">
        <v>0.79400000000000004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0.71</v>
      </c>
      <c r="E139" s="90">
        <v>0.79400000000000004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0.33500000000000002</v>
      </c>
      <c r="E140" s="90">
        <v>0.35699999999999998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0.71</v>
      </c>
      <c r="E141" s="90">
        <v>0.79400000000000004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0.71</v>
      </c>
      <c r="E143" s="90">
        <v>0.79400000000000004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0.33500000000000002</v>
      </c>
      <c r="E144" s="90">
        <v>0.35699999999999998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0.71</v>
      </c>
      <c r="E145" s="90">
        <v>0.79400000000000004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0.71</v>
      </c>
      <c r="E147" s="90">
        <v>0.79400000000000004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0.33500000000000002</v>
      </c>
      <c r="E148" s="90">
        <v>0.35699999999999998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0.71</v>
      </c>
      <c r="E149" s="90">
        <v>0.79400000000000004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0.71</v>
      </c>
      <c r="E151" s="90">
        <v>0.79400000000000004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0.33500000000000002</v>
      </c>
      <c r="E152" s="90">
        <v>0.35699999999999998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0.33500000000000002</v>
      </c>
      <c r="E154" s="90">
        <v>0.35699999999999998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0.71</v>
      </c>
      <c r="E155" s="90">
        <v>0.79400000000000004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0.71</v>
      </c>
      <c r="E157" s="90">
        <v>0.79400000000000004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0.71</v>
      </c>
      <c r="E158" s="90">
        <v>0.79400000000000004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0.33500000000000002</v>
      </c>
      <c r="E159" s="90">
        <v>0.35699999999999998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0.71</v>
      </c>
      <c r="E160" s="90">
        <v>0.79400000000000004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0.71</v>
      </c>
      <c r="E162" s="90">
        <v>0.79400000000000004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0.33500000000000002</v>
      </c>
      <c r="E163" s="90">
        <v>0.35699999999999998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0.71</v>
      </c>
      <c r="E164" s="90">
        <v>0.79400000000000004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0.71</v>
      </c>
      <c r="E165" s="90">
        <v>0.79400000000000004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0.71</v>
      </c>
      <c r="E166" s="90">
        <v>0.79400000000000004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0.71</v>
      </c>
      <c r="E168" s="90">
        <v>0.79400000000000004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0.71</v>
      </c>
      <c r="E169" s="90">
        <v>0.79400000000000004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0.71</v>
      </c>
      <c r="E170" s="90">
        <v>0.79400000000000004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0.33500000000000002</v>
      </c>
      <c r="E171" s="90">
        <v>0.35699999999999998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0.33500000000000002</v>
      </c>
      <c r="E173" s="90">
        <v>0.35699999999999998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0.71</v>
      </c>
      <c r="E174" s="90">
        <v>0.79400000000000004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0.71</v>
      </c>
      <c r="E176" s="90">
        <v>0.79400000000000004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0.33500000000000002</v>
      </c>
      <c r="E177" s="90">
        <v>0.35699999999999998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0.71</v>
      </c>
      <c r="E178" s="90">
        <v>0.79400000000000004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0.71</v>
      </c>
      <c r="E180" s="90">
        <v>0.79400000000000004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0.33500000000000002</v>
      </c>
      <c r="E181" s="90">
        <v>0.35699999999999998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0.71</v>
      </c>
      <c r="E182" s="90">
        <v>0.79400000000000004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0.71</v>
      </c>
      <c r="E184" s="90">
        <v>0.79400000000000004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0.33500000000000002</v>
      </c>
      <c r="E185" s="90">
        <v>0.35699999999999998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0.71</v>
      </c>
      <c r="E186" s="90">
        <v>0.79400000000000004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0.71</v>
      </c>
      <c r="E188" s="90">
        <v>0.79400000000000004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0.33500000000000002</v>
      </c>
      <c r="E189" s="90">
        <v>0.35699999999999998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0.71</v>
      </c>
      <c r="E190" s="90">
        <v>0.79400000000000004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0.71</v>
      </c>
      <c r="E192" s="90">
        <v>0.79400000000000004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0.33500000000000002</v>
      </c>
      <c r="E193" s="90">
        <v>0.35699999999999998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0.71</v>
      </c>
      <c r="E194" s="90">
        <v>0.79400000000000004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0.71</v>
      </c>
      <c r="E196" s="90">
        <v>0.79400000000000004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0.33500000000000002</v>
      </c>
      <c r="E197" s="90">
        <v>0.35699999999999998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0.71</v>
      </c>
      <c r="E198" s="90">
        <v>0.79400000000000004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0.71</v>
      </c>
      <c r="E199" s="90">
        <v>0.79400000000000004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0.71</v>
      </c>
      <c r="E201" s="90">
        <v>0.79400000000000004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0.71</v>
      </c>
      <c r="E202" s="90">
        <v>0.79400000000000004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0.33500000000000002</v>
      </c>
      <c r="E203" s="90">
        <v>0.35699999999999998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3.5249999999999999</v>
      </c>
      <c r="F206" s="90">
        <v>0.40699999999999997</v>
      </c>
      <c r="G206" s="90">
        <v>0.316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3.5249999999999999</v>
      </c>
      <c r="F207" s="90">
        <v>0.40699999999999997</v>
      </c>
      <c r="G207" s="90">
        <v>0.316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3.5249999999999999</v>
      </c>
      <c r="F208" s="90">
        <v>0.40699999999999997</v>
      </c>
      <c r="G208" s="90">
        <v>0.316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3.5249999999999999</v>
      </c>
      <c r="F209" s="90">
        <v>0.40699999999999997</v>
      </c>
      <c r="G209" s="90">
        <v>0.316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3.5249999999999999</v>
      </c>
      <c r="F210" s="90">
        <v>0.40699999999999997</v>
      </c>
      <c r="G210" s="90">
        <v>0.316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3.5249999999999999</v>
      </c>
      <c r="F211" s="90">
        <v>0.40699999999999997</v>
      </c>
      <c r="G211" s="90">
        <v>0.316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3.5249999999999999</v>
      </c>
      <c r="F212" s="90">
        <v>0.40699999999999997</v>
      </c>
      <c r="G212" s="90">
        <v>0.316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3.5249999999999999</v>
      </c>
      <c r="F213" s="90">
        <v>0.40699999999999997</v>
      </c>
      <c r="G213" s="90">
        <v>0.316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3.5249999999999999</v>
      </c>
      <c r="F214" s="90">
        <v>0.40699999999999997</v>
      </c>
      <c r="G214" s="90">
        <v>0.316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3.5249999999999999</v>
      </c>
      <c r="F215" s="90">
        <v>0.40699999999999997</v>
      </c>
      <c r="G215" s="90">
        <v>0.316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3.5249999999999999</v>
      </c>
      <c r="F216" s="90">
        <v>0.40699999999999997</v>
      </c>
      <c r="G216" s="90">
        <v>0.316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3.5249999999999999</v>
      </c>
      <c r="F217" s="90">
        <v>0.40699999999999997</v>
      </c>
      <c r="G217" s="90">
        <v>0.316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3.5249999999999999</v>
      </c>
      <c r="F218" s="90">
        <v>0.40699999999999997</v>
      </c>
      <c r="G218" s="90">
        <v>0.316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3.5249999999999999</v>
      </c>
      <c r="F219" s="90">
        <v>0.40699999999999997</v>
      </c>
      <c r="G219" s="90">
        <v>0.316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3.5249999999999999</v>
      </c>
      <c r="F220" s="90">
        <v>0.40699999999999997</v>
      </c>
      <c r="G220" s="90">
        <v>0.316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3.5249999999999999</v>
      </c>
      <c r="F221" s="90">
        <v>0.40699999999999997</v>
      </c>
      <c r="G221" s="90">
        <v>0.316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3.5249999999999999</v>
      </c>
      <c r="F222" s="90">
        <v>0.40699999999999997</v>
      </c>
      <c r="G222" s="90">
        <v>0.316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3.5249999999999999</v>
      </c>
      <c r="F223" s="90">
        <v>0.40699999999999997</v>
      </c>
      <c r="G223" s="90">
        <v>0.316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3.5249999999999999</v>
      </c>
      <c r="F224" s="90">
        <v>0.40699999999999997</v>
      </c>
      <c r="G224" s="90">
        <v>0.316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3.5249999999999999</v>
      </c>
      <c r="F225" s="90">
        <v>0.40699999999999997</v>
      </c>
      <c r="G225" s="90">
        <v>0.316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3.5249999999999999</v>
      </c>
      <c r="F226" s="90">
        <v>0.40699999999999997</v>
      </c>
      <c r="G226" s="90">
        <v>0.316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3.5249999999999999</v>
      </c>
      <c r="F227" s="90">
        <v>0.40699999999999997</v>
      </c>
      <c r="G227" s="90">
        <v>0.316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3.5249999999999999</v>
      </c>
      <c r="F228" s="90">
        <v>0.40699999999999997</v>
      </c>
      <c r="G228" s="90">
        <v>0.316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3.5249999999999999</v>
      </c>
      <c r="F229" s="90">
        <v>0.40699999999999997</v>
      </c>
      <c r="G229" s="90">
        <v>0.316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3.5249999999999999</v>
      </c>
      <c r="F230" s="90">
        <v>0.40699999999999997</v>
      </c>
      <c r="G230" s="90">
        <v>0.316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3.5249999999999999</v>
      </c>
      <c r="F231" s="90">
        <v>0.40699999999999997</v>
      </c>
      <c r="G231" s="90">
        <v>0.316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3.5249999999999999</v>
      </c>
      <c r="F232" s="90">
        <v>0.40699999999999997</v>
      </c>
      <c r="G232" s="90">
        <v>0.316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3.5249999999999999</v>
      </c>
      <c r="F233" s="90">
        <v>0.40699999999999997</v>
      </c>
      <c r="G233" s="90">
        <v>0.316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3.5249999999999999</v>
      </c>
      <c r="F234" s="90">
        <v>0.40699999999999997</v>
      </c>
      <c r="G234" s="90">
        <v>0.316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3.5249999999999999</v>
      </c>
      <c r="F235" s="90">
        <v>0.40699999999999997</v>
      </c>
      <c r="G235" s="90">
        <v>0.316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3.5249999999999999</v>
      </c>
      <c r="F236" s="90">
        <v>0.40699999999999997</v>
      </c>
      <c r="G236" s="90">
        <v>0.316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3.5249999999999999</v>
      </c>
      <c r="F237" s="90">
        <v>0.40699999999999997</v>
      </c>
      <c r="G237" s="90">
        <v>0.316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3.5249999999999999</v>
      </c>
      <c r="F238" s="90">
        <v>0.40699999999999997</v>
      </c>
      <c r="G238" s="90">
        <v>0.316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3.5249999999999999</v>
      </c>
      <c r="F239" s="90">
        <v>0.40699999999999997</v>
      </c>
      <c r="G239" s="90">
        <v>0.316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3.5249999999999999</v>
      </c>
      <c r="F240" s="90">
        <v>0.40699999999999997</v>
      </c>
      <c r="G240" s="90">
        <v>0.316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3.5249999999999999</v>
      </c>
      <c r="F241" s="90">
        <v>0.40699999999999997</v>
      </c>
      <c r="G241" s="90">
        <v>0.316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3.5249999999999999</v>
      </c>
      <c r="F242" s="90">
        <v>0.40699999999999997</v>
      </c>
      <c r="G242" s="90">
        <v>0.316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3.5249999999999999</v>
      </c>
      <c r="F243" s="90">
        <v>0.40699999999999997</v>
      </c>
      <c r="G243" s="90">
        <v>0.316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3.5249999999999999</v>
      </c>
      <c r="F244" s="90">
        <v>0.40699999999999997</v>
      </c>
      <c r="G244" s="90">
        <v>0.316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3.5249999999999999</v>
      </c>
      <c r="F245" s="90">
        <v>0.40699999999999997</v>
      </c>
      <c r="G245" s="90">
        <v>0.316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3.5249999999999999</v>
      </c>
      <c r="F246" s="90">
        <v>0.40699999999999997</v>
      </c>
      <c r="G246" s="90">
        <v>0.316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3.5249999999999999</v>
      </c>
      <c r="F247" s="90">
        <v>0.40699999999999997</v>
      </c>
      <c r="G247" s="90">
        <v>0.316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3.5249999999999999</v>
      </c>
      <c r="F248" s="90">
        <v>0.40699999999999997</v>
      </c>
      <c r="G248" s="90">
        <v>0.316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3.5249999999999999</v>
      </c>
      <c r="F249" s="90">
        <v>0.40699999999999997</v>
      </c>
      <c r="G249" s="90">
        <v>0.316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3.5249999999999999</v>
      </c>
      <c r="F250" s="90">
        <v>0.40699999999999997</v>
      </c>
      <c r="G250" s="90">
        <v>0.316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3.5249999999999999</v>
      </c>
      <c r="F251" s="90">
        <v>0.40699999999999997</v>
      </c>
      <c r="G251" s="90">
        <v>0.316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3.5249999999999999</v>
      </c>
      <c r="F252" s="90">
        <v>0.40699999999999997</v>
      </c>
      <c r="G252" s="90">
        <v>0.316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3.5249999999999999</v>
      </c>
      <c r="F253" s="90">
        <v>0.40699999999999997</v>
      </c>
      <c r="G253" s="90">
        <v>0.316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3.5249999999999999</v>
      </c>
      <c r="F254" s="90">
        <v>0.40699999999999997</v>
      </c>
      <c r="G254" s="90">
        <v>0.316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3.5249999999999999</v>
      </c>
      <c r="F255" s="90">
        <v>0.40699999999999997</v>
      </c>
      <c r="G255" s="90">
        <v>0.316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3.5249999999999999</v>
      </c>
      <c r="F256" s="90">
        <v>0.40699999999999997</v>
      </c>
      <c r="G256" s="90">
        <v>0.316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3.5249999999999999</v>
      </c>
      <c r="F257" s="90">
        <v>0.40699999999999997</v>
      </c>
      <c r="G257" s="90">
        <v>0.316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3.5249999999999999</v>
      </c>
      <c r="F258" s="90">
        <v>0.40699999999999997</v>
      </c>
      <c r="G258" s="90">
        <v>0.316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3.5249999999999999</v>
      </c>
      <c r="F259" s="90">
        <v>0.40699999999999997</v>
      </c>
      <c r="G259" s="90">
        <v>0.316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3.5249999999999999</v>
      </c>
      <c r="F260" s="90">
        <v>0.40699999999999997</v>
      </c>
      <c r="G260" s="90">
        <v>0.316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3.5249999999999999</v>
      </c>
      <c r="F261" s="90">
        <v>0.40699999999999997</v>
      </c>
      <c r="G261" s="90">
        <v>0.316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3.5249999999999999</v>
      </c>
      <c r="F262" s="90">
        <v>0.40699999999999997</v>
      </c>
      <c r="G262" s="90">
        <v>0.316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3.5249999999999999</v>
      </c>
      <c r="F263" s="90">
        <v>0.40699999999999997</v>
      </c>
      <c r="G263" s="90">
        <v>0.316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3.5249999999999999</v>
      </c>
      <c r="F264" s="90">
        <v>0.40699999999999997</v>
      </c>
      <c r="G264" s="90">
        <v>0.316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3.5249999999999999</v>
      </c>
      <c r="F265" s="90">
        <v>0.40699999999999997</v>
      </c>
      <c r="G265" s="90">
        <v>0.316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3.5249999999999999</v>
      </c>
      <c r="F266" s="90">
        <v>0.40699999999999997</v>
      </c>
      <c r="G266" s="90">
        <v>0.316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3.5249999999999999</v>
      </c>
      <c r="F267" s="90">
        <v>0.40699999999999997</v>
      </c>
      <c r="G267" s="90">
        <v>0.316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3.5249999999999999</v>
      </c>
      <c r="F268" s="90">
        <v>0.40699999999999997</v>
      </c>
      <c r="G268" s="90">
        <v>0.316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3.5249999999999999</v>
      </c>
      <c r="F269" s="90">
        <v>0.40699999999999997</v>
      </c>
      <c r="G269" s="90">
        <v>0.316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3.5249999999999999</v>
      </c>
      <c r="F270" s="90">
        <v>0.40699999999999997</v>
      </c>
      <c r="G270" s="90">
        <v>0.316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3.5249999999999999</v>
      </c>
      <c r="F271" s="90">
        <v>0.40699999999999997</v>
      </c>
      <c r="G271" s="90">
        <v>0.316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3.5249999999999999</v>
      </c>
      <c r="F272" s="90">
        <v>0.40699999999999997</v>
      </c>
      <c r="G272" s="90">
        <v>0.316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3.52</v>
      </c>
      <c r="F273" s="90">
        <v>0.40699999999999997</v>
      </c>
      <c r="G273" s="90">
        <v>0.316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3.52</v>
      </c>
      <c r="F274" s="90">
        <v>0.40699999999999997</v>
      </c>
      <c r="G274" s="90">
        <v>0.316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3.52</v>
      </c>
      <c r="F275" s="90">
        <v>0.40699999999999997</v>
      </c>
      <c r="G275" s="90">
        <v>0.316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1861354.34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327098.15999999997</v>
      </c>
      <c r="D281" s="90">
        <v>261238.67</v>
      </c>
      <c r="E281" s="90">
        <v>65859.490000000005</v>
      </c>
      <c r="F281" s="90">
        <v>0.8</v>
      </c>
      <c r="G281" s="90">
        <v>3.52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95317.01</v>
      </c>
      <c r="D282" s="90">
        <v>76125.429999999993</v>
      </c>
      <c r="E282" s="90">
        <v>19191.580000000002</v>
      </c>
      <c r="F282" s="90">
        <v>0.8</v>
      </c>
      <c r="G282" s="90">
        <v>3.89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130839.27</v>
      </c>
      <c r="D283" s="90">
        <v>104495.47</v>
      </c>
      <c r="E283" s="90">
        <v>26343.8</v>
      </c>
      <c r="F283" s="90">
        <v>0.8</v>
      </c>
      <c r="G283" s="90">
        <v>3.89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9295.75</v>
      </c>
      <c r="D284" s="90">
        <v>7424.1</v>
      </c>
      <c r="E284" s="90">
        <v>1871.65</v>
      </c>
      <c r="F284" s="90">
        <v>0.8</v>
      </c>
      <c r="G284" s="90">
        <v>3.63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74312.34</v>
      </c>
      <c r="D285" s="90">
        <v>59349.94</v>
      </c>
      <c r="E285" s="90">
        <v>14962.4</v>
      </c>
      <c r="F285" s="90">
        <v>0.8</v>
      </c>
      <c r="G285" s="90">
        <v>3.93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293387.23</v>
      </c>
      <c r="D286" s="90">
        <v>234315.26</v>
      </c>
      <c r="E286" s="90">
        <v>59071.98</v>
      </c>
      <c r="F286" s="90">
        <v>0.8</v>
      </c>
      <c r="G286" s="90">
        <v>3.52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188881.8</v>
      </c>
      <c r="D287" s="90">
        <v>150851.45000000001</v>
      </c>
      <c r="E287" s="90">
        <v>38030.36</v>
      </c>
      <c r="F287" s="90">
        <v>0.8</v>
      </c>
      <c r="G287" s="90">
        <v>3.7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188783.45</v>
      </c>
      <c r="D288" s="90">
        <v>150772.89000000001</v>
      </c>
      <c r="E288" s="90">
        <v>38010.550000000003</v>
      </c>
      <c r="F288" s="90">
        <v>0.8</v>
      </c>
      <c r="G288" s="90">
        <v>3.7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189276.92</v>
      </c>
      <c r="D289" s="90">
        <v>151167.01</v>
      </c>
      <c r="E289" s="90">
        <v>38109.910000000003</v>
      </c>
      <c r="F289" s="90">
        <v>0.8</v>
      </c>
      <c r="G289" s="90">
        <v>3.7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13382.17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16433.05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7432.95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8491.01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7422.58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8486.2199999999993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7424.21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8487.59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7403.36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8485.1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7408.07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8486.1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7421.93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8491.2999999999993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6016.75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10719.37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6249.81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10724.27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6297.03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10760.8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29971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6400.08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11233.74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34109.83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47864.03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7883.84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8404.08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20125.03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29798.62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19861.62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29465.27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19868.89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33042.300000000003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19748.36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24637.279999999999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19769.86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24642.78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19918.689999999999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24733.73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19255.18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26441.3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1940738.03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413575.32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776295.21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55153.55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440909.81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222515.11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232910.29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232901.35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232978.87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5.76</v>
      </c>
      <c r="F349" s="90">
        <v>10802.14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0.56000000000000005</v>
      </c>
      <c r="F351" s="90">
        <v>651.35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17.72</v>
      </c>
      <c r="F353" s="90">
        <v>29835.09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11.41</v>
      </c>
      <c r="F354" s="90">
        <v>19332.47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11.4</v>
      </c>
      <c r="F355" s="90">
        <v>19322.400000000001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11.43</v>
      </c>
      <c r="F356" s="90">
        <v>19372.91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10249.41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450777.37949999998</v>
      </c>
      <c r="C366" s="90">
        <v>463.8596</v>
      </c>
      <c r="D366" s="90">
        <v>1144.8741</v>
      </c>
      <c r="E366" s="90">
        <v>0</v>
      </c>
      <c r="F366" s="90">
        <v>4.4999999999999997E-3</v>
      </c>
      <c r="G366" s="90">
        <v>229482.55220000001</v>
      </c>
      <c r="H366" s="90">
        <v>164426.02230000001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384405.30989999999</v>
      </c>
      <c r="C367" s="90">
        <v>397.94839999999999</v>
      </c>
      <c r="D367" s="90">
        <v>1026.2429999999999</v>
      </c>
      <c r="E367" s="90">
        <v>0</v>
      </c>
      <c r="F367" s="90">
        <v>4.0000000000000001E-3</v>
      </c>
      <c r="G367" s="90">
        <v>205724.0336</v>
      </c>
      <c r="H367" s="90">
        <v>140583.4081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349756.58100000001</v>
      </c>
      <c r="C368" s="90">
        <v>372.55360000000002</v>
      </c>
      <c r="D368" s="90">
        <v>1152.8833</v>
      </c>
      <c r="E368" s="90">
        <v>0</v>
      </c>
      <c r="F368" s="90">
        <v>4.3E-3</v>
      </c>
      <c r="G368" s="90">
        <v>231195.5784</v>
      </c>
      <c r="H368" s="90">
        <v>129523.7026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237175.70430000001</v>
      </c>
      <c r="C369" s="90">
        <v>263.70690000000002</v>
      </c>
      <c r="D369" s="90">
        <v>1013.4313</v>
      </c>
      <c r="E369" s="90">
        <v>0</v>
      </c>
      <c r="F369" s="90">
        <v>3.5999999999999999E-3</v>
      </c>
      <c r="G369" s="90">
        <v>203302.9228</v>
      </c>
      <c r="H369" s="90">
        <v>89536.016300000003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182934.91190000001</v>
      </c>
      <c r="C370" s="90">
        <v>216.5616</v>
      </c>
      <c r="D370" s="90">
        <v>1057.0491</v>
      </c>
      <c r="E370" s="90">
        <v>0</v>
      </c>
      <c r="F370" s="90">
        <v>3.5999999999999999E-3</v>
      </c>
      <c r="G370" s="90">
        <v>212119.61170000001</v>
      </c>
      <c r="H370" s="90">
        <v>71085.2209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173411.55960000001</v>
      </c>
      <c r="C371" s="90">
        <v>212.10749999999999</v>
      </c>
      <c r="D371" s="90">
        <v>1144.6985999999999</v>
      </c>
      <c r="E371" s="90">
        <v>0</v>
      </c>
      <c r="F371" s="90">
        <v>3.8999999999999998E-3</v>
      </c>
      <c r="G371" s="90">
        <v>229733.86869999999</v>
      </c>
      <c r="H371" s="90">
        <v>68434.094500000007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116072.3076</v>
      </c>
      <c r="C372" s="90">
        <v>141.7276</v>
      </c>
      <c r="D372" s="90">
        <v>761.05939999999998</v>
      </c>
      <c r="E372" s="90">
        <v>0</v>
      </c>
      <c r="F372" s="90">
        <v>2.5999999999999999E-3</v>
      </c>
      <c r="G372" s="90">
        <v>152739.07750000001</v>
      </c>
      <c r="H372" s="90">
        <v>45768.270799999998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129099.7797</v>
      </c>
      <c r="C373" s="90">
        <v>153.61840000000001</v>
      </c>
      <c r="D373" s="90">
        <v>762.45669999999996</v>
      </c>
      <c r="E373" s="90">
        <v>0</v>
      </c>
      <c r="F373" s="90">
        <v>2.5999999999999999E-3</v>
      </c>
      <c r="G373" s="90">
        <v>153006.25700000001</v>
      </c>
      <c r="H373" s="90">
        <v>50287.09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183662.8952</v>
      </c>
      <c r="C374" s="90">
        <v>213.21360000000001</v>
      </c>
      <c r="D374" s="90">
        <v>973.1816</v>
      </c>
      <c r="E374" s="90">
        <v>0</v>
      </c>
      <c r="F374" s="90">
        <v>3.3999999999999998E-3</v>
      </c>
      <c r="G374" s="90">
        <v>195274.0392</v>
      </c>
      <c r="H374" s="90">
        <v>70720.268200000006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270179.24369999999</v>
      </c>
      <c r="C375" s="90">
        <v>296.9495</v>
      </c>
      <c r="D375" s="90">
        <v>1082.2162000000001</v>
      </c>
      <c r="E375" s="90">
        <v>0</v>
      </c>
      <c r="F375" s="90">
        <v>3.8999999999999998E-3</v>
      </c>
      <c r="G375" s="90">
        <v>217084.2837</v>
      </c>
      <c r="H375" s="90">
        <v>101463.8175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370902.48820000002</v>
      </c>
      <c r="C376" s="90">
        <v>389.49459999999999</v>
      </c>
      <c r="D376" s="90">
        <v>1105.7787000000001</v>
      </c>
      <c r="E376" s="90">
        <v>0</v>
      </c>
      <c r="F376" s="90">
        <v>4.1999999999999997E-3</v>
      </c>
      <c r="G376" s="90">
        <v>221712.75099999999</v>
      </c>
      <c r="H376" s="90">
        <v>136495.38740000001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409288.07630000002</v>
      </c>
      <c r="C377" s="90">
        <v>424.87540000000001</v>
      </c>
      <c r="D377" s="90">
        <v>1117.1003000000001</v>
      </c>
      <c r="E377" s="90">
        <v>0</v>
      </c>
      <c r="F377" s="90">
        <v>4.3E-3</v>
      </c>
      <c r="G377" s="90">
        <v>223947.05239999999</v>
      </c>
      <c r="H377" s="90">
        <v>149863.13159999999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3257670</v>
      </c>
      <c r="C379" s="90">
        <v>3546.6167</v>
      </c>
      <c r="D379" s="90">
        <v>12340.972400000001</v>
      </c>
      <c r="E379" s="90">
        <v>0</v>
      </c>
      <c r="F379" s="90">
        <v>4.4999999999999998E-2</v>
      </c>
      <c r="G379" s="92">
        <v>2475320</v>
      </c>
      <c r="H379" s="92">
        <v>1218190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116072.3076</v>
      </c>
      <c r="C380" s="90">
        <v>141.7276</v>
      </c>
      <c r="D380" s="90">
        <v>761.05939999999998</v>
      </c>
      <c r="E380" s="90">
        <v>0</v>
      </c>
      <c r="F380" s="90">
        <v>2.5999999999999999E-3</v>
      </c>
      <c r="G380" s="90">
        <v>152739.07750000001</v>
      </c>
      <c r="H380" s="90">
        <v>45768.270799999998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450777.37949999998</v>
      </c>
      <c r="C381" s="90">
        <v>463.8596</v>
      </c>
      <c r="D381" s="90">
        <v>1152.8833</v>
      </c>
      <c r="E381" s="90">
        <v>0</v>
      </c>
      <c r="F381" s="90">
        <v>4.4999999999999997E-3</v>
      </c>
      <c r="G381" s="90">
        <v>231195.5784</v>
      </c>
      <c r="H381" s="90">
        <v>164426.02230000001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808607000000</v>
      </c>
      <c r="C384" s="90">
        <v>545301.96699999995</v>
      </c>
      <c r="D384" s="90" t="s">
        <v>911</v>
      </c>
      <c r="E384" s="90">
        <v>270589.05</v>
      </c>
      <c r="F384" s="90">
        <v>151653.867</v>
      </c>
      <c r="G384" s="90">
        <v>95765.864000000001</v>
      </c>
      <c r="H384" s="90">
        <v>0</v>
      </c>
      <c r="I384" s="90">
        <v>0</v>
      </c>
      <c r="J384" s="90">
        <v>11207</v>
      </c>
      <c r="K384" s="90">
        <v>10280.620000000001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5805.5659999999998</v>
      </c>
      <c r="R384" s="90">
        <v>0</v>
      </c>
      <c r="S384" s="90">
        <v>0</v>
      </c>
    </row>
    <row r="385" spans="1:19">
      <c r="A385" s="90" t="s">
        <v>778</v>
      </c>
      <c r="B385" s="92">
        <v>724891000000</v>
      </c>
      <c r="C385" s="90">
        <v>536931.64599999995</v>
      </c>
      <c r="D385" s="90" t="s">
        <v>998</v>
      </c>
      <c r="E385" s="90">
        <v>270589.05</v>
      </c>
      <c r="F385" s="90">
        <v>145652.64300000001</v>
      </c>
      <c r="G385" s="90">
        <v>95765.864000000001</v>
      </c>
      <c r="H385" s="90">
        <v>0</v>
      </c>
      <c r="I385" s="90">
        <v>0</v>
      </c>
      <c r="J385" s="90">
        <v>11207</v>
      </c>
      <c r="K385" s="90">
        <v>9822.6689999999999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3894.4189999999999</v>
      </c>
      <c r="R385" s="90">
        <v>0</v>
      </c>
      <c r="S385" s="90">
        <v>0</v>
      </c>
    </row>
    <row r="386" spans="1:19">
      <c r="A386" s="90" t="s">
        <v>779</v>
      </c>
      <c r="B386" s="92">
        <v>814643000000</v>
      </c>
      <c r="C386" s="90">
        <v>536525.43599999999</v>
      </c>
      <c r="D386" s="90" t="s">
        <v>999</v>
      </c>
      <c r="E386" s="90">
        <v>270589.05</v>
      </c>
      <c r="F386" s="90">
        <v>145652.64300000001</v>
      </c>
      <c r="G386" s="90">
        <v>95765.864000000001</v>
      </c>
      <c r="H386" s="90">
        <v>0</v>
      </c>
      <c r="I386" s="90">
        <v>0</v>
      </c>
      <c r="J386" s="90">
        <v>11207</v>
      </c>
      <c r="K386" s="90">
        <v>9415.0910000000003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3895.788</v>
      </c>
      <c r="R386" s="90">
        <v>0</v>
      </c>
      <c r="S386" s="90">
        <v>0</v>
      </c>
    </row>
    <row r="387" spans="1:19">
      <c r="A387" s="90" t="s">
        <v>780</v>
      </c>
      <c r="B387" s="92">
        <v>716360000000</v>
      </c>
      <c r="C387" s="90">
        <v>530208.272</v>
      </c>
      <c r="D387" s="90" t="s">
        <v>870</v>
      </c>
      <c r="E387" s="90">
        <v>270589.05</v>
      </c>
      <c r="F387" s="90">
        <v>137835.54800000001</v>
      </c>
      <c r="G387" s="90">
        <v>99261.373999999996</v>
      </c>
      <c r="H387" s="90">
        <v>0</v>
      </c>
      <c r="I387" s="90">
        <v>18019.099999999999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4388.5330000000004</v>
      </c>
      <c r="R387" s="90">
        <v>0</v>
      </c>
      <c r="S387" s="90">
        <v>0</v>
      </c>
    </row>
    <row r="388" spans="1:19">
      <c r="A388" s="90" t="s">
        <v>341</v>
      </c>
      <c r="B388" s="92">
        <v>747426000000</v>
      </c>
      <c r="C388" s="90">
        <v>634174.06400000001</v>
      </c>
      <c r="D388" s="90" t="s">
        <v>1000</v>
      </c>
      <c r="E388" s="90">
        <v>270589.05</v>
      </c>
      <c r="F388" s="90">
        <v>133019.06400000001</v>
      </c>
      <c r="G388" s="90">
        <v>111746.4</v>
      </c>
      <c r="H388" s="90">
        <v>0</v>
      </c>
      <c r="I388" s="90">
        <v>114049.952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4654.9290000000001</v>
      </c>
      <c r="R388" s="90">
        <v>0</v>
      </c>
      <c r="S388" s="90">
        <v>0</v>
      </c>
    </row>
    <row r="389" spans="1:19">
      <c r="A389" s="90" t="s">
        <v>781</v>
      </c>
      <c r="B389" s="92">
        <v>809492000000</v>
      </c>
      <c r="C389" s="90">
        <v>793495.55700000003</v>
      </c>
      <c r="D389" s="90" t="s">
        <v>1001</v>
      </c>
      <c r="E389" s="90">
        <v>270589.05</v>
      </c>
      <c r="F389" s="90">
        <v>133019.06400000001</v>
      </c>
      <c r="G389" s="90">
        <v>118439.44500000001</v>
      </c>
      <c r="H389" s="90">
        <v>0</v>
      </c>
      <c r="I389" s="90">
        <v>266343.30300000001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4990.0259999999998</v>
      </c>
      <c r="R389" s="90">
        <v>0</v>
      </c>
      <c r="S389" s="90">
        <v>0</v>
      </c>
    </row>
    <row r="390" spans="1:19">
      <c r="A390" s="90" t="s">
        <v>782</v>
      </c>
      <c r="B390" s="92">
        <v>538193000000</v>
      </c>
      <c r="C390" s="90">
        <v>559426.97400000005</v>
      </c>
      <c r="D390" s="90" t="s">
        <v>884</v>
      </c>
      <c r="E390" s="90">
        <v>150327.25</v>
      </c>
      <c r="F390" s="90">
        <v>73183.823999999993</v>
      </c>
      <c r="G390" s="90">
        <v>104775.91899999999</v>
      </c>
      <c r="H390" s="90">
        <v>0</v>
      </c>
      <c r="I390" s="90">
        <v>226335.70800000001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4689.6049999999996</v>
      </c>
      <c r="R390" s="90">
        <v>0</v>
      </c>
      <c r="S390" s="90">
        <v>0</v>
      </c>
    </row>
    <row r="391" spans="1:19">
      <c r="A391" s="90" t="s">
        <v>783</v>
      </c>
      <c r="B391" s="92">
        <v>539134000000</v>
      </c>
      <c r="C391" s="90">
        <v>559024.59400000004</v>
      </c>
      <c r="D391" s="90" t="s">
        <v>891</v>
      </c>
      <c r="E391" s="90">
        <v>150327.25</v>
      </c>
      <c r="F391" s="90">
        <v>84617.157999999996</v>
      </c>
      <c r="G391" s="90">
        <v>102265.476</v>
      </c>
      <c r="H391" s="90">
        <v>0</v>
      </c>
      <c r="I391" s="90">
        <v>216779.508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4920.5330000000004</v>
      </c>
      <c r="R391" s="90">
        <v>0</v>
      </c>
      <c r="S391" s="90">
        <v>0</v>
      </c>
    </row>
    <row r="392" spans="1:19">
      <c r="A392" s="90" t="s">
        <v>784</v>
      </c>
      <c r="B392" s="92">
        <v>688069000000</v>
      </c>
      <c r="C392" s="90">
        <v>571366.01199999999</v>
      </c>
      <c r="D392" s="90" t="s">
        <v>890</v>
      </c>
      <c r="E392" s="90">
        <v>270589.05</v>
      </c>
      <c r="F392" s="90">
        <v>137835.54800000001</v>
      </c>
      <c r="G392" s="90">
        <v>99693.948999999993</v>
      </c>
      <c r="H392" s="90">
        <v>0</v>
      </c>
      <c r="I392" s="90">
        <v>58534.101000000002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4598.6970000000001</v>
      </c>
      <c r="R392" s="90">
        <v>0</v>
      </c>
      <c r="S392" s="90">
        <v>0</v>
      </c>
    </row>
    <row r="393" spans="1:19">
      <c r="A393" s="90" t="s">
        <v>785</v>
      </c>
      <c r="B393" s="92">
        <v>764920000000</v>
      </c>
      <c r="C393" s="90">
        <v>535861.24100000004</v>
      </c>
      <c r="D393" s="90" t="s">
        <v>1002</v>
      </c>
      <c r="E393" s="90">
        <v>270589.05</v>
      </c>
      <c r="F393" s="90">
        <v>145652.64300000001</v>
      </c>
      <c r="G393" s="90">
        <v>97139.854000000007</v>
      </c>
      <c r="H393" s="90">
        <v>0</v>
      </c>
      <c r="I393" s="90">
        <v>17869.317999999999</v>
      </c>
      <c r="J393" s="90">
        <v>0</v>
      </c>
      <c r="K393" s="90">
        <v>122.486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4487.8900000000003</v>
      </c>
      <c r="R393" s="90">
        <v>0</v>
      </c>
      <c r="S393" s="90">
        <v>0</v>
      </c>
    </row>
    <row r="394" spans="1:19">
      <c r="A394" s="90" t="s">
        <v>786</v>
      </c>
      <c r="B394" s="92">
        <v>781229000000</v>
      </c>
      <c r="C394" s="90">
        <v>540526.03500000003</v>
      </c>
      <c r="D394" s="90" t="s">
        <v>912</v>
      </c>
      <c r="E394" s="90">
        <v>270589.05</v>
      </c>
      <c r="F394" s="90">
        <v>151653.867</v>
      </c>
      <c r="G394" s="90">
        <v>95765.864000000001</v>
      </c>
      <c r="H394" s="90">
        <v>0</v>
      </c>
      <c r="I394" s="90">
        <v>0</v>
      </c>
      <c r="J394" s="90">
        <v>11207</v>
      </c>
      <c r="K394" s="90">
        <v>7369.8109999999997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3940.4430000000002</v>
      </c>
      <c r="R394" s="90">
        <v>0</v>
      </c>
      <c r="S394" s="90">
        <v>0</v>
      </c>
    </row>
    <row r="395" spans="1:19">
      <c r="A395" s="90" t="s">
        <v>787</v>
      </c>
      <c r="B395" s="92">
        <v>789102000000</v>
      </c>
      <c r="C395" s="90">
        <v>544624.00600000005</v>
      </c>
      <c r="D395" s="90" t="s">
        <v>913</v>
      </c>
      <c r="E395" s="90">
        <v>270589.05</v>
      </c>
      <c r="F395" s="90">
        <v>151653.867</v>
      </c>
      <c r="G395" s="90">
        <v>95765.864000000001</v>
      </c>
      <c r="H395" s="90">
        <v>0</v>
      </c>
      <c r="I395" s="90">
        <v>0</v>
      </c>
      <c r="J395" s="90">
        <v>11207</v>
      </c>
      <c r="K395" s="90">
        <v>9556.4480000000003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5851.7759999999998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8722060000000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538193000000</v>
      </c>
      <c r="C398" s="90">
        <v>530208.272</v>
      </c>
      <c r="D398" s="90"/>
      <c r="E398" s="90">
        <v>150327.25</v>
      </c>
      <c r="F398" s="90">
        <v>73183.823999999993</v>
      </c>
      <c r="G398" s="90">
        <v>95765.864000000001</v>
      </c>
      <c r="H398" s="90">
        <v>0</v>
      </c>
      <c r="I398" s="90">
        <v>0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3894.4189999999999</v>
      </c>
      <c r="R398" s="90">
        <v>0</v>
      </c>
      <c r="S398" s="90">
        <v>0</v>
      </c>
    </row>
    <row r="399" spans="1:19">
      <c r="A399" s="90" t="s">
        <v>790</v>
      </c>
      <c r="B399" s="92">
        <v>814643000000</v>
      </c>
      <c r="C399" s="90">
        <v>793495.55700000003</v>
      </c>
      <c r="D399" s="90"/>
      <c r="E399" s="90">
        <v>270589.05</v>
      </c>
      <c r="F399" s="90">
        <v>151653.867</v>
      </c>
      <c r="G399" s="90">
        <v>118439.44500000001</v>
      </c>
      <c r="H399" s="90">
        <v>0</v>
      </c>
      <c r="I399" s="90">
        <v>266343.30300000001</v>
      </c>
      <c r="J399" s="90">
        <v>11207</v>
      </c>
      <c r="K399" s="90">
        <v>10280.620000000001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5851.7759999999998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232491.53</v>
      </c>
      <c r="C402" s="90">
        <v>122923.23</v>
      </c>
      <c r="D402" s="90">
        <v>0</v>
      </c>
      <c r="E402" s="90">
        <v>355414.77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11.87</v>
      </c>
      <c r="C403" s="90">
        <v>6.27</v>
      </c>
      <c r="D403" s="90">
        <v>0</v>
      </c>
      <c r="E403" s="90">
        <v>18.14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11.87</v>
      </c>
      <c r="C404" s="90">
        <v>6.27</v>
      </c>
      <c r="D404" s="90">
        <v>0</v>
      </c>
      <c r="E404" s="90">
        <v>18.14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9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03"/>
  <sheetViews>
    <sheetView workbookViewId="0">
      <pane xSplit="1" ySplit="2" topLeftCell="B29" activePane="bottomRight" state="frozen"/>
      <selection pane="topRight" activeCell="B1" sqref="B1"/>
      <selection pane="bottomLeft" activeCell="A4" sqref="A4"/>
      <selection pane="bottomRight" activeCell="B44" sqref="B44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1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49</v>
      </c>
      <c r="B2" s="17" t="s">
        <v>47</v>
      </c>
      <c r="C2" s="17" t="s">
        <v>136</v>
      </c>
      <c r="D2" s="18" t="s">
        <v>285</v>
      </c>
      <c r="E2" s="18" t="s">
        <v>286</v>
      </c>
      <c r="F2" s="17" t="s">
        <v>287</v>
      </c>
      <c r="G2" s="17" t="s">
        <v>288</v>
      </c>
      <c r="H2" s="17" t="s">
        <v>289</v>
      </c>
      <c r="I2" s="19" t="s">
        <v>290</v>
      </c>
      <c r="J2" s="19" t="s">
        <v>51</v>
      </c>
      <c r="K2" s="19" t="s">
        <v>291</v>
      </c>
      <c r="L2" s="19" t="s">
        <v>292</v>
      </c>
      <c r="M2" s="19" t="s">
        <v>293</v>
      </c>
      <c r="N2" s="59" t="s">
        <v>294</v>
      </c>
      <c r="O2" s="19" t="s">
        <v>295</v>
      </c>
      <c r="P2" s="19" t="s">
        <v>296</v>
      </c>
      <c r="Q2" s="19" t="s">
        <v>297</v>
      </c>
      <c r="R2" s="19" t="s">
        <v>298</v>
      </c>
      <c r="S2" s="19" t="s">
        <v>99</v>
      </c>
    </row>
    <row r="3" spans="1:19">
      <c r="A3" s="2" t="s">
        <v>10</v>
      </c>
      <c r="B3" s="2" t="s">
        <v>48</v>
      </c>
      <c r="C3" s="2">
        <v>1</v>
      </c>
      <c r="D3" s="42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21.527799999999999</v>
      </c>
      <c r="L3" s="4">
        <v>10</v>
      </c>
      <c r="M3" s="4"/>
      <c r="N3" s="5"/>
      <c r="O3" s="4">
        <v>8</v>
      </c>
      <c r="P3" s="4"/>
      <c r="Q3" s="4">
        <v>198.00000000000003</v>
      </c>
      <c r="R3" s="4"/>
      <c r="S3" s="4">
        <v>0.82452036947557372</v>
      </c>
    </row>
    <row r="4" spans="1:19">
      <c r="A4" s="2" t="s">
        <v>12</v>
      </c>
      <c r="B4" s="2" t="s">
        <v>48</v>
      </c>
      <c r="C4" s="2">
        <v>1</v>
      </c>
      <c r="D4" s="42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21.527799999999999</v>
      </c>
      <c r="L4" s="4">
        <v>10</v>
      </c>
      <c r="M4" s="4"/>
      <c r="N4" s="5"/>
      <c r="O4" s="4">
        <v>8</v>
      </c>
      <c r="P4" s="4"/>
      <c r="Q4" s="4">
        <v>954.00000000000011</v>
      </c>
      <c r="R4" s="4"/>
      <c r="S4" s="4">
        <v>0.45348620321156552</v>
      </c>
    </row>
    <row r="5" spans="1:19">
      <c r="A5" s="2" t="s">
        <v>14</v>
      </c>
      <c r="B5" s="2" t="s">
        <v>48</v>
      </c>
      <c r="C5" s="2">
        <v>1</v>
      </c>
      <c r="D5" s="42">
        <v>320</v>
      </c>
      <c r="E5" s="3">
        <v>1280</v>
      </c>
      <c r="F5" s="4">
        <v>4</v>
      </c>
      <c r="G5" s="3">
        <v>20.00001858062598</v>
      </c>
      <c r="H5" s="3">
        <v>7.0000065032190939</v>
      </c>
      <c r="I5" s="4">
        <v>10</v>
      </c>
      <c r="J5" s="4">
        <v>32</v>
      </c>
      <c r="K5" s="4">
        <v>9.2550358951736857</v>
      </c>
      <c r="L5" s="4">
        <v>4</v>
      </c>
      <c r="M5" s="4"/>
      <c r="N5" s="5"/>
      <c r="O5" s="4"/>
      <c r="P5" s="4">
        <v>0.5</v>
      </c>
      <c r="Q5" s="4">
        <v>160.00000000000003</v>
      </c>
      <c r="R5" s="4"/>
      <c r="S5" s="4">
        <v>6.3771497326626403E-2</v>
      </c>
    </row>
    <row r="6" spans="1:19">
      <c r="A6" s="2" t="s">
        <v>16</v>
      </c>
      <c r="B6" s="2" t="s">
        <v>48</v>
      </c>
      <c r="C6" s="2">
        <v>1</v>
      </c>
      <c r="D6" s="42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21.527799999999999</v>
      </c>
      <c r="L6" s="4">
        <v>10</v>
      </c>
      <c r="M6" s="4"/>
      <c r="N6" s="5"/>
      <c r="O6" s="4">
        <v>8</v>
      </c>
      <c r="P6" s="4"/>
      <c r="Q6" s="4">
        <v>198.00000000000003</v>
      </c>
      <c r="R6" s="4"/>
      <c r="S6" s="4">
        <v>0.82452036947557372</v>
      </c>
    </row>
    <row r="7" spans="1:19">
      <c r="A7" s="2" t="s">
        <v>18</v>
      </c>
      <c r="B7" s="2" t="s">
        <v>48</v>
      </c>
      <c r="C7" s="2">
        <v>1</v>
      </c>
      <c r="D7" s="42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21.527799999999999</v>
      </c>
      <c r="L7" s="4">
        <v>10</v>
      </c>
      <c r="M7" s="4"/>
      <c r="N7" s="5"/>
      <c r="O7" s="4">
        <v>8</v>
      </c>
      <c r="P7" s="4"/>
      <c r="Q7" s="4">
        <v>954.00000000000011</v>
      </c>
      <c r="R7" s="4"/>
      <c r="S7" s="4">
        <v>0.45348620321156552</v>
      </c>
    </row>
    <row r="8" spans="1:19">
      <c r="A8" s="2" t="s">
        <v>20</v>
      </c>
      <c r="B8" s="2" t="s">
        <v>48</v>
      </c>
      <c r="C8" s="2">
        <v>1</v>
      </c>
      <c r="D8" s="42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21.527799999999999</v>
      </c>
      <c r="L8" s="4">
        <v>10</v>
      </c>
      <c r="M8" s="4"/>
      <c r="N8" s="5"/>
      <c r="O8" s="4">
        <v>8</v>
      </c>
      <c r="P8" s="4"/>
      <c r="Q8" s="4">
        <v>198.00000000000003</v>
      </c>
      <c r="R8" s="4"/>
      <c r="S8" s="4">
        <v>0.82452036947557372</v>
      </c>
    </row>
    <row r="9" spans="1:19">
      <c r="A9" s="2" t="s">
        <v>22</v>
      </c>
      <c r="B9" s="2" t="s">
        <v>48</v>
      </c>
      <c r="C9" s="2">
        <v>1</v>
      </c>
      <c r="D9" s="42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21.527799999999999</v>
      </c>
      <c r="L9" s="4">
        <v>10</v>
      </c>
      <c r="M9" s="4"/>
      <c r="N9" s="5"/>
      <c r="O9" s="4">
        <v>8</v>
      </c>
      <c r="P9" s="4"/>
      <c r="Q9" s="4">
        <v>954.00000000000011</v>
      </c>
      <c r="R9" s="4"/>
      <c r="S9" s="4">
        <v>0.45348620321156552</v>
      </c>
    </row>
    <row r="10" spans="1:19">
      <c r="A10" s="2" t="s">
        <v>24</v>
      </c>
      <c r="B10" s="2" t="s">
        <v>48</v>
      </c>
      <c r="C10" s="2">
        <v>1</v>
      </c>
      <c r="D10" s="42">
        <v>320</v>
      </c>
      <c r="E10" s="3">
        <v>1280</v>
      </c>
      <c r="F10" s="4">
        <v>4</v>
      </c>
      <c r="G10" s="3">
        <v>20.00001858062598</v>
      </c>
      <c r="H10" s="3">
        <v>7.0000065032190939</v>
      </c>
      <c r="I10" s="4">
        <v>10</v>
      </c>
      <c r="J10" s="4">
        <v>32</v>
      </c>
      <c r="K10" s="4">
        <v>9.2550358951736857</v>
      </c>
      <c r="L10" s="4">
        <v>4</v>
      </c>
      <c r="M10" s="4"/>
      <c r="N10" s="5"/>
      <c r="O10" s="4"/>
      <c r="P10" s="4">
        <v>0.5</v>
      </c>
      <c r="Q10" s="4">
        <v>160.00000000000003</v>
      </c>
      <c r="R10" s="4"/>
      <c r="S10" s="4">
        <v>6.3771497326626403E-2</v>
      </c>
    </row>
    <row r="11" spans="1:19">
      <c r="A11" s="2" t="s">
        <v>26</v>
      </c>
      <c r="B11" s="2" t="s">
        <v>48</v>
      </c>
      <c r="C11" s="2">
        <v>1</v>
      </c>
      <c r="D11" s="42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21.527799999999999</v>
      </c>
      <c r="L11" s="4">
        <v>10</v>
      </c>
      <c r="M11" s="4"/>
      <c r="N11" s="5"/>
      <c r="O11" s="4">
        <v>8</v>
      </c>
      <c r="P11" s="4"/>
      <c r="Q11" s="4">
        <v>198.00000000000003</v>
      </c>
      <c r="R11" s="4"/>
      <c r="S11" s="4">
        <v>0.82452036947557372</v>
      </c>
    </row>
    <row r="12" spans="1:19">
      <c r="A12" s="2" t="s">
        <v>28</v>
      </c>
      <c r="B12" s="2" t="s">
        <v>48</v>
      </c>
      <c r="C12" s="2">
        <v>1</v>
      </c>
      <c r="D12" s="42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21.527799999999999</v>
      </c>
      <c r="L12" s="4">
        <v>10</v>
      </c>
      <c r="M12" s="4"/>
      <c r="N12" s="5"/>
      <c r="O12" s="4">
        <v>8</v>
      </c>
      <c r="P12" s="4"/>
      <c r="Q12" s="4">
        <v>954.00000000000011</v>
      </c>
      <c r="R12" s="4"/>
      <c r="S12" s="4">
        <v>0.45348620321156552</v>
      </c>
    </row>
    <row r="13" spans="1:19">
      <c r="A13" s="2" t="s">
        <v>30</v>
      </c>
      <c r="B13" s="2" t="s">
        <v>48</v>
      </c>
      <c r="C13" s="2">
        <v>1</v>
      </c>
      <c r="D13" s="42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21.527799999999999</v>
      </c>
      <c r="L13" s="4">
        <v>10</v>
      </c>
      <c r="M13" s="4"/>
      <c r="N13" s="5"/>
      <c r="O13" s="4">
        <v>8</v>
      </c>
      <c r="P13" s="4"/>
      <c r="Q13" s="4">
        <v>198.00000000000003</v>
      </c>
      <c r="R13" s="4"/>
      <c r="S13" s="4">
        <v>0.82452036947557372</v>
      </c>
    </row>
    <row r="14" spans="1:19">
      <c r="A14" s="2" t="s">
        <v>32</v>
      </c>
      <c r="B14" s="2" t="s">
        <v>48</v>
      </c>
      <c r="C14" s="2">
        <v>1</v>
      </c>
      <c r="D14" s="42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21.527799999999999</v>
      </c>
      <c r="L14" s="4">
        <v>10</v>
      </c>
      <c r="M14" s="4"/>
      <c r="N14" s="5"/>
      <c r="O14" s="4">
        <v>8</v>
      </c>
      <c r="P14" s="4"/>
      <c r="Q14" s="4">
        <v>954.00000000000011</v>
      </c>
      <c r="R14" s="4"/>
      <c r="S14" s="4">
        <v>0.45348620321156552</v>
      </c>
    </row>
    <row r="15" spans="1:19">
      <c r="A15" s="2" t="s">
        <v>34</v>
      </c>
      <c r="B15" s="2" t="s">
        <v>48</v>
      </c>
      <c r="C15" s="2">
        <v>1</v>
      </c>
      <c r="D15" s="42">
        <v>320</v>
      </c>
      <c r="E15" s="3">
        <v>1280</v>
      </c>
      <c r="F15" s="4">
        <v>4</v>
      </c>
      <c r="G15" s="3">
        <v>20.00001858062598</v>
      </c>
      <c r="H15" s="3">
        <v>7.0000065032190939</v>
      </c>
      <c r="I15" s="4">
        <v>10</v>
      </c>
      <c r="J15" s="4">
        <v>32</v>
      </c>
      <c r="K15" s="4">
        <v>9.2550358951736857</v>
      </c>
      <c r="L15" s="4">
        <v>4</v>
      </c>
      <c r="M15" s="4"/>
      <c r="N15" s="5"/>
      <c r="O15" s="4"/>
      <c r="P15" s="4">
        <v>0.5</v>
      </c>
      <c r="Q15" s="4">
        <v>160.00000000000003</v>
      </c>
      <c r="R15" s="4"/>
      <c r="S15" s="4">
        <v>6.3771497326626403E-2</v>
      </c>
    </row>
    <row r="16" spans="1:19">
      <c r="A16" s="2" t="s">
        <v>36</v>
      </c>
      <c r="B16" s="2" t="s">
        <v>48</v>
      </c>
      <c r="C16" s="2">
        <v>1</v>
      </c>
      <c r="D16" s="42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21.527799999999999</v>
      </c>
      <c r="L16" s="4">
        <v>10</v>
      </c>
      <c r="M16" s="4"/>
      <c r="N16" s="5"/>
      <c r="O16" s="4">
        <v>8</v>
      </c>
      <c r="P16" s="4"/>
      <c r="Q16" s="4">
        <v>198.00000000000003</v>
      </c>
      <c r="R16" s="4"/>
      <c r="S16" s="4">
        <v>0.82452036947557372</v>
      </c>
    </row>
    <row r="17" spans="1:19">
      <c r="A17" s="2" t="s">
        <v>38</v>
      </c>
      <c r="B17" s="2" t="s">
        <v>48</v>
      </c>
      <c r="C17" s="2">
        <v>1</v>
      </c>
      <c r="D17" s="42">
        <v>477</v>
      </c>
      <c r="E17" s="3">
        <v>1908.0000000000002</v>
      </c>
      <c r="F17" s="4">
        <v>4.0000000000000009</v>
      </c>
      <c r="G17" s="3">
        <v>212.00019695463538</v>
      </c>
      <c r="H17" s="3">
        <v>74.200068934122385</v>
      </c>
      <c r="I17" s="4">
        <v>4</v>
      </c>
      <c r="J17" s="4">
        <v>119.25</v>
      </c>
      <c r="K17" s="4">
        <v>21.527799999999999</v>
      </c>
      <c r="L17" s="4">
        <v>10</v>
      </c>
      <c r="M17" s="4"/>
      <c r="N17" s="5"/>
      <c r="O17" s="4">
        <v>8</v>
      </c>
      <c r="P17" s="4"/>
      <c r="Q17" s="4">
        <v>954.00000000000011</v>
      </c>
      <c r="R17" s="4"/>
      <c r="S17" s="4">
        <v>0.45348620321156552</v>
      </c>
    </row>
    <row r="18" spans="1:19">
      <c r="A18" s="2" t="s">
        <v>40</v>
      </c>
      <c r="B18" s="2" t="s">
        <v>48</v>
      </c>
      <c r="C18" s="2">
        <v>1</v>
      </c>
      <c r="D18" s="42">
        <v>1140</v>
      </c>
      <c r="E18" s="3">
        <v>4560</v>
      </c>
      <c r="F18" s="4">
        <v>4</v>
      </c>
      <c r="G18" s="3">
        <v>200.00018580625979</v>
      </c>
      <c r="H18" s="3">
        <v>70.000065032190932</v>
      </c>
      <c r="I18" s="4"/>
      <c r="J18" s="4">
        <v>0</v>
      </c>
      <c r="K18" s="4">
        <v>10.745007634074613</v>
      </c>
      <c r="L18" s="4">
        <v>4</v>
      </c>
      <c r="M18" s="4"/>
      <c r="N18" s="5"/>
      <c r="O18" s="4"/>
      <c r="P18" s="4">
        <v>0.5</v>
      </c>
      <c r="Q18" s="4">
        <v>570.00000000000011</v>
      </c>
      <c r="R18" s="4"/>
      <c r="S18" s="4">
        <v>0.17900771179403904</v>
      </c>
    </row>
    <row r="19" spans="1:19">
      <c r="A19" s="2" t="s">
        <v>42</v>
      </c>
      <c r="B19" s="2" t="s">
        <v>48</v>
      </c>
      <c r="C19" s="2">
        <v>1</v>
      </c>
      <c r="D19" s="42">
        <v>210</v>
      </c>
      <c r="E19" s="3">
        <v>840</v>
      </c>
      <c r="F19" s="4">
        <v>4</v>
      </c>
      <c r="G19" s="3">
        <v>60.000055741877937</v>
      </c>
      <c r="H19" s="3">
        <v>21.000019509657278</v>
      </c>
      <c r="I19" s="4"/>
      <c r="J19" s="4">
        <v>0</v>
      </c>
      <c r="K19" s="4">
        <v>12.008569843590054</v>
      </c>
      <c r="L19" s="4">
        <v>4</v>
      </c>
      <c r="M19" s="4"/>
      <c r="N19" s="5"/>
      <c r="O19" s="4"/>
      <c r="P19" s="4">
        <v>0.5</v>
      </c>
      <c r="Q19" s="4">
        <v>105.00000000000001</v>
      </c>
      <c r="R19" s="4"/>
      <c r="S19" s="4">
        <v>0.29152684492172071</v>
      </c>
    </row>
    <row r="20" spans="1:19">
      <c r="A20" s="2" t="s">
        <v>44</v>
      </c>
      <c r="B20" s="2" t="s">
        <v>48</v>
      </c>
      <c r="C20" s="2">
        <v>1</v>
      </c>
      <c r="D20" s="42">
        <v>210</v>
      </c>
      <c r="E20" s="3">
        <v>840</v>
      </c>
      <c r="F20" s="4">
        <v>4</v>
      </c>
      <c r="G20" s="3">
        <v>116.00010776763069</v>
      </c>
      <c r="H20" s="3">
        <v>40.600037718670741</v>
      </c>
      <c r="I20" s="4">
        <v>10</v>
      </c>
      <c r="J20" s="4">
        <v>21</v>
      </c>
      <c r="K20" s="4">
        <v>9.6068558748720445</v>
      </c>
      <c r="L20" s="4">
        <v>4</v>
      </c>
      <c r="M20" s="4"/>
      <c r="N20" s="5">
        <v>197.49913043478261</v>
      </c>
      <c r="O20" s="4">
        <v>25</v>
      </c>
      <c r="P20" s="4"/>
      <c r="Q20" s="4">
        <v>300</v>
      </c>
      <c r="R20" s="4">
        <v>300</v>
      </c>
      <c r="S20" s="4">
        <v>0.56361856684866019</v>
      </c>
    </row>
    <row r="21" spans="1:19">
      <c r="A21" s="2" t="s">
        <v>0</v>
      </c>
      <c r="B21" s="2" t="s">
        <v>48</v>
      </c>
      <c r="C21" s="2">
        <v>1</v>
      </c>
      <c r="D21" s="42">
        <v>532</v>
      </c>
      <c r="E21" s="3">
        <v>2128</v>
      </c>
      <c r="F21" s="4">
        <v>4</v>
      </c>
      <c r="G21" s="3">
        <v>208.00019323851021</v>
      </c>
      <c r="H21" s="3">
        <v>72.800067633478562</v>
      </c>
      <c r="I21" s="4">
        <v>20</v>
      </c>
      <c r="J21" s="4">
        <v>26.6</v>
      </c>
      <c r="K21" s="4">
        <v>20.099097668845307</v>
      </c>
      <c r="L21" s="4">
        <v>10.7639</v>
      </c>
      <c r="M21" s="4"/>
      <c r="N21" s="5"/>
      <c r="O21" s="4">
        <v>10</v>
      </c>
      <c r="P21" s="4"/>
      <c r="Q21" s="4">
        <v>266</v>
      </c>
      <c r="R21" s="4"/>
      <c r="S21" s="4">
        <v>0.3989314719981441</v>
      </c>
    </row>
    <row r="22" spans="1:19">
      <c r="A22" s="2" t="s">
        <v>2</v>
      </c>
      <c r="B22" s="2" t="s">
        <v>48</v>
      </c>
      <c r="C22" s="2">
        <v>1</v>
      </c>
      <c r="D22" s="42">
        <v>1975.9999999999998</v>
      </c>
      <c r="E22" s="3">
        <v>15808</v>
      </c>
      <c r="F22" s="4">
        <v>8.0000000000000018</v>
      </c>
      <c r="G22" s="3">
        <v>0</v>
      </c>
      <c r="H22" s="3">
        <v>80.280074582632693</v>
      </c>
      <c r="I22" s="4">
        <v>1</v>
      </c>
      <c r="J22" s="4">
        <v>1975.9999999999998</v>
      </c>
      <c r="K22" s="4">
        <v>11.386404569214406</v>
      </c>
      <c r="L22" s="4">
        <v>5</v>
      </c>
      <c r="M22" s="4"/>
      <c r="N22" s="5">
        <v>717.23368421052635</v>
      </c>
      <c r="O22" s="4">
        <v>10</v>
      </c>
      <c r="P22" s="4"/>
      <c r="Q22" s="4">
        <v>19760</v>
      </c>
      <c r="R22" s="4"/>
      <c r="S22" s="4">
        <v>0</v>
      </c>
    </row>
    <row r="23" spans="1:19">
      <c r="A23" s="2" t="s">
        <v>3</v>
      </c>
      <c r="B23" s="2" t="s">
        <v>48</v>
      </c>
      <c r="C23" s="2">
        <v>1</v>
      </c>
      <c r="D23" s="42">
        <v>1248</v>
      </c>
      <c r="E23" s="3">
        <v>9984</v>
      </c>
      <c r="F23" s="4">
        <v>8</v>
      </c>
      <c r="G23" s="3">
        <v>608.00056485102982</v>
      </c>
      <c r="H23" s="3">
        <v>266.35024744748654</v>
      </c>
      <c r="I23" s="4">
        <v>3</v>
      </c>
      <c r="J23" s="4">
        <v>416</v>
      </c>
      <c r="K23" s="4">
        <v>11.813768076015959</v>
      </c>
      <c r="L23" s="4">
        <v>5</v>
      </c>
      <c r="M23" s="4"/>
      <c r="N23" s="5"/>
      <c r="O23" s="4">
        <v>10</v>
      </c>
      <c r="P23" s="4"/>
      <c r="Q23" s="4">
        <v>4160</v>
      </c>
      <c r="R23" s="4"/>
      <c r="S23" s="4">
        <v>0.24854532291403114</v>
      </c>
    </row>
    <row r="24" spans="1:19">
      <c r="A24" s="2" t="s">
        <v>4</v>
      </c>
      <c r="B24" s="2" t="s">
        <v>48</v>
      </c>
      <c r="C24" s="2">
        <v>1</v>
      </c>
      <c r="D24" s="42">
        <v>987.99999999999989</v>
      </c>
      <c r="E24" s="3">
        <v>7904</v>
      </c>
      <c r="F24" s="4">
        <v>8.0000000000000018</v>
      </c>
      <c r="G24" s="3">
        <v>512.00047566402509</v>
      </c>
      <c r="H24" s="3">
        <v>106.40009884893021</v>
      </c>
      <c r="I24" s="4">
        <v>1</v>
      </c>
      <c r="J24" s="4">
        <v>987.99999999999989</v>
      </c>
      <c r="K24" s="4">
        <v>12.08123024672263</v>
      </c>
      <c r="L24" s="4">
        <v>5</v>
      </c>
      <c r="M24" s="4"/>
      <c r="N24" s="5"/>
      <c r="O24" s="4">
        <v>8</v>
      </c>
      <c r="P24" s="4"/>
      <c r="Q24" s="4">
        <v>7903.9999999999991</v>
      </c>
      <c r="R24" s="4"/>
      <c r="S24" s="4">
        <v>0.26438062049581146</v>
      </c>
    </row>
    <row r="25" spans="1:19">
      <c r="A25" s="2" t="s">
        <v>5</v>
      </c>
      <c r="B25" s="2" t="s">
        <v>48</v>
      </c>
      <c r="C25" s="2">
        <v>1</v>
      </c>
      <c r="D25" s="42">
        <v>216</v>
      </c>
      <c r="E25" s="3">
        <v>864</v>
      </c>
      <c r="F25" s="4">
        <v>4</v>
      </c>
      <c r="G25" s="3">
        <v>36.000033445126761</v>
      </c>
      <c r="H25" s="3">
        <v>12.600011705794367</v>
      </c>
      <c r="I25" s="4">
        <v>6</v>
      </c>
      <c r="J25" s="4">
        <v>36</v>
      </c>
      <c r="K25" s="4">
        <v>16.76568758741092</v>
      </c>
      <c r="L25" s="4">
        <v>222.27453499999999</v>
      </c>
      <c r="M25" s="4">
        <v>1119.4456</v>
      </c>
      <c r="N25" s="5">
        <v>503.45820000000003</v>
      </c>
      <c r="O25" s="4">
        <v>8</v>
      </c>
      <c r="P25" s="4"/>
      <c r="Q25" s="4">
        <v>288.00000000000006</v>
      </c>
      <c r="R25" s="4">
        <v>1887.788</v>
      </c>
      <c r="S25" s="4">
        <v>0.17005732620433708</v>
      </c>
    </row>
    <row r="26" spans="1:19">
      <c r="A26" s="2" t="s">
        <v>6</v>
      </c>
      <c r="B26" s="2" t="s">
        <v>48</v>
      </c>
      <c r="C26" s="2">
        <v>1</v>
      </c>
      <c r="D26" s="42">
        <v>624</v>
      </c>
      <c r="E26" s="3">
        <v>2496</v>
      </c>
      <c r="F26" s="4">
        <v>4</v>
      </c>
      <c r="G26" s="3">
        <v>200.00018580625979</v>
      </c>
      <c r="H26" s="3">
        <v>70.000065032190932</v>
      </c>
      <c r="I26" s="4">
        <v>1.39</v>
      </c>
      <c r="J26" s="4">
        <v>448.92086330935257</v>
      </c>
      <c r="K26" s="4">
        <v>14.381152343052261</v>
      </c>
      <c r="L26" s="4">
        <v>19.267381</v>
      </c>
      <c r="M26" s="4"/>
      <c r="N26" s="5"/>
      <c r="O26" s="4">
        <v>10</v>
      </c>
      <c r="P26" s="4"/>
      <c r="Q26" s="4">
        <v>4489.2086330935253</v>
      </c>
      <c r="R26" s="4"/>
      <c r="S26" s="4">
        <v>0.32703331962372517</v>
      </c>
    </row>
    <row r="27" spans="1:19">
      <c r="A27" s="2" t="s">
        <v>7</v>
      </c>
      <c r="B27" s="2" t="s">
        <v>48</v>
      </c>
      <c r="C27" s="2">
        <v>1</v>
      </c>
      <c r="D27" s="42">
        <v>342</v>
      </c>
      <c r="E27" s="3">
        <v>1368</v>
      </c>
      <c r="F27" s="4">
        <v>4</v>
      </c>
      <c r="G27" s="3">
        <v>0</v>
      </c>
      <c r="H27" s="3">
        <v>0</v>
      </c>
      <c r="I27" s="4">
        <v>99.999999999999986</v>
      </c>
      <c r="J27" s="4">
        <v>3.4200000000000004</v>
      </c>
      <c r="K27" s="4">
        <v>8.0563237733001145</v>
      </c>
      <c r="L27" s="4">
        <v>4</v>
      </c>
      <c r="M27" s="4"/>
      <c r="N27" s="5"/>
      <c r="O27" s="4"/>
      <c r="P27" s="4">
        <v>0.25</v>
      </c>
      <c r="Q27" s="4">
        <v>85.500000000000014</v>
      </c>
      <c r="R27" s="4"/>
      <c r="S27" s="4">
        <v>0</v>
      </c>
    </row>
    <row r="28" spans="1:19">
      <c r="A28" s="2" t="s">
        <v>11</v>
      </c>
      <c r="B28" s="2" t="s">
        <v>48</v>
      </c>
      <c r="C28" s="2">
        <v>1</v>
      </c>
      <c r="D28" s="42">
        <v>99</v>
      </c>
      <c r="E28" s="3">
        <v>396</v>
      </c>
      <c r="F28" s="4">
        <v>4</v>
      </c>
      <c r="G28" s="3">
        <v>80.00007432250392</v>
      </c>
      <c r="H28" s="3">
        <v>28.000026012876376</v>
      </c>
      <c r="I28" s="4">
        <v>4</v>
      </c>
      <c r="J28" s="4">
        <v>24.75</v>
      </c>
      <c r="K28" s="4">
        <v>21.527799999999999</v>
      </c>
      <c r="L28" s="4">
        <v>10</v>
      </c>
      <c r="M28" s="4"/>
      <c r="N28" s="5"/>
      <c r="O28" s="4">
        <v>8</v>
      </c>
      <c r="P28" s="4"/>
      <c r="Q28" s="4">
        <v>198.00000000000003</v>
      </c>
      <c r="R28" s="4"/>
      <c r="S28" s="4">
        <v>1.8448633787710047</v>
      </c>
    </row>
    <row r="29" spans="1:19">
      <c r="A29" s="2" t="s">
        <v>13</v>
      </c>
      <c r="B29" s="2" t="s">
        <v>48</v>
      </c>
      <c r="C29" s="2">
        <v>1</v>
      </c>
      <c r="D29" s="42">
        <v>477</v>
      </c>
      <c r="E29" s="3">
        <v>1908.0000000000002</v>
      </c>
      <c r="F29" s="4">
        <v>4.0000000000000009</v>
      </c>
      <c r="G29" s="3">
        <v>212.00019695463538</v>
      </c>
      <c r="H29" s="3">
        <v>74.200068934122385</v>
      </c>
      <c r="I29" s="4">
        <v>4</v>
      </c>
      <c r="J29" s="4">
        <v>119.25</v>
      </c>
      <c r="K29" s="4">
        <v>21.527799999999999</v>
      </c>
      <c r="L29" s="4">
        <v>10</v>
      </c>
      <c r="M29" s="4"/>
      <c r="N29" s="5"/>
      <c r="O29" s="4">
        <v>8</v>
      </c>
      <c r="P29" s="4"/>
      <c r="Q29" s="4">
        <v>954.00000000000011</v>
      </c>
      <c r="R29" s="4"/>
      <c r="S29" s="4">
        <v>1.4738292125069967</v>
      </c>
    </row>
    <row r="30" spans="1:19">
      <c r="A30" s="2" t="s">
        <v>15</v>
      </c>
      <c r="B30" s="2" t="s">
        <v>48</v>
      </c>
      <c r="C30" s="2">
        <v>1</v>
      </c>
      <c r="D30" s="42">
        <v>320</v>
      </c>
      <c r="E30" s="3">
        <v>1280</v>
      </c>
      <c r="F30" s="4">
        <v>4</v>
      </c>
      <c r="G30" s="3">
        <v>20.00001858062598</v>
      </c>
      <c r="H30" s="3">
        <v>7.0000065032190939</v>
      </c>
      <c r="I30" s="4">
        <v>10</v>
      </c>
      <c r="J30" s="4">
        <v>32</v>
      </c>
      <c r="K30" s="4">
        <v>9.2550358951736857</v>
      </c>
      <c r="L30" s="4">
        <v>4</v>
      </c>
      <c r="M30" s="4"/>
      <c r="N30" s="5"/>
      <c r="O30" s="4"/>
      <c r="P30" s="4">
        <v>0.5</v>
      </c>
      <c r="Q30" s="4">
        <v>160.00000000000003</v>
      </c>
      <c r="R30" s="4"/>
      <c r="S30" s="4">
        <v>1.0841145066220574</v>
      </c>
    </row>
    <row r="31" spans="1:19">
      <c r="A31" s="2" t="s">
        <v>17</v>
      </c>
      <c r="B31" s="2" t="s">
        <v>48</v>
      </c>
      <c r="C31" s="2">
        <v>1</v>
      </c>
      <c r="D31" s="42">
        <v>99</v>
      </c>
      <c r="E31" s="3">
        <v>396</v>
      </c>
      <c r="F31" s="4">
        <v>4</v>
      </c>
      <c r="G31" s="3">
        <v>80.00007432250392</v>
      </c>
      <c r="H31" s="3">
        <v>28.000026012876376</v>
      </c>
      <c r="I31" s="4">
        <v>4</v>
      </c>
      <c r="J31" s="4">
        <v>24.75</v>
      </c>
      <c r="K31" s="4">
        <v>21.527799999999999</v>
      </c>
      <c r="L31" s="4">
        <v>10</v>
      </c>
      <c r="M31" s="4"/>
      <c r="N31" s="5"/>
      <c r="O31" s="4">
        <v>8</v>
      </c>
      <c r="P31" s="4"/>
      <c r="Q31" s="4">
        <v>198.00000000000003</v>
      </c>
      <c r="R31" s="4"/>
      <c r="S31" s="4">
        <v>1.8448633787710047</v>
      </c>
    </row>
    <row r="32" spans="1:19">
      <c r="A32" s="2" t="s">
        <v>19</v>
      </c>
      <c r="B32" s="2" t="s">
        <v>48</v>
      </c>
      <c r="C32" s="2">
        <v>1</v>
      </c>
      <c r="D32" s="42">
        <v>477</v>
      </c>
      <c r="E32" s="3">
        <v>1908.0000000000002</v>
      </c>
      <c r="F32" s="4">
        <v>4.0000000000000009</v>
      </c>
      <c r="G32" s="3">
        <v>212.00019695463538</v>
      </c>
      <c r="H32" s="3">
        <v>74.200068934122385</v>
      </c>
      <c r="I32" s="4">
        <v>4</v>
      </c>
      <c r="J32" s="4">
        <v>119.25</v>
      </c>
      <c r="K32" s="4">
        <v>21.527799999999999</v>
      </c>
      <c r="L32" s="4">
        <v>10</v>
      </c>
      <c r="M32" s="4"/>
      <c r="N32" s="5"/>
      <c r="O32" s="4">
        <v>8</v>
      </c>
      <c r="P32" s="4"/>
      <c r="Q32" s="4">
        <v>954.00000000000011</v>
      </c>
      <c r="R32" s="4"/>
      <c r="S32" s="4">
        <v>1.4738292125069967</v>
      </c>
    </row>
    <row r="33" spans="1:19">
      <c r="A33" s="2" t="s">
        <v>21</v>
      </c>
      <c r="B33" s="2" t="s">
        <v>48</v>
      </c>
      <c r="C33" s="2">
        <v>1</v>
      </c>
      <c r="D33" s="42">
        <v>99</v>
      </c>
      <c r="E33" s="3">
        <v>396</v>
      </c>
      <c r="F33" s="4">
        <v>4</v>
      </c>
      <c r="G33" s="3">
        <v>80.00007432250392</v>
      </c>
      <c r="H33" s="3">
        <v>28.000026012876376</v>
      </c>
      <c r="I33" s="4">
        <v>4</v>
      </c>
      <c r="J33" s="4">
        <v>24.75</v>
      </c>
      <c r="K33" s="4">
        <v>21.527799999999999</v>
      </c>
      <c r="L33" s="4">
        <v>10</v>
      </c>
      <c r="M33" s="4"/>
      <c r="N33" s="5"/>
      <c r="O33" s="4">
        <v>8</v>
      </c>
      <c r="P33" s="4"/>
      <c r="Q33" s="4">
        <v>198.00000000000003</v>
      </c>
      <c r="R33" s="4"/>
      <c r="S33" s="4">
        <v>1.8448633787710047</v>
      </c>
    </row>
    <row r="34" spans="1:19">
      <c r="A34" s="2" t="s">
        <v>23</v>
      </c>
      <c r="B34" s="2" t="s">
        <v>48</v>
      </c>
      <c r="C34" s="2">
        <v>1</v>
      </c>
      <c r="D34" s="42">
        <v>477</v>
      </c>
      <c r="E34" s="3">
        <v>1908.0000000000002</v>
      </c>
      <c r="F34" s="4">
        <v>4.0000000000000009</v>
      </c>
      <c r="G34" s="3">
        <v>212.00019695463538</v>
      </c>
      <c r="H34" s="3">
        <v>74.200068934122385</v>
      </c>
      <c r="I34" s="4">
        <v>4</v>
      </c>
      <c r="J34" s="4">
        <v>119.25</v>
      </c>
      <c r="K34" s="4">
        <v>21.527799999999999</v>
      </c>
      <c r="L34" s="4">
        <v>10</v>
      </c>
      <c r="M34" s="4"/>
      <c r="N34" s="5"/>
      <c r="O34" s="4">
        <v>8</v>
      </c>
      <c r="P34" s="4"/>
      <c r="Q34" s="4">
        <v>954.00000000000011</v>
      </c>
      <c r="R34" s="4"/>
      <c r="S34" s="4">
        <v>1.4738292125069967</v>
      </c>
    </row>
    <row r="35" spans="1:19">
      <c r="A35" s="2" t="s">
        <v>25</v>
      </c>
      <c r="B35" s="2" t="s">
        <v>48</v>
      </c>
      <c r="C35" s="2">
        <v>1</v>
      </c>
      <c r="D35" s="42">
        <v>320</v>
      </c>
      <c r="E35" s="3">
        <v>1280</v>
      </c>
      <c r="F35" s="4">
        <v>4</v>
      </c>
      <c r="G35" s="3">
        <v>20.00001858062598</v>
      </c>
      <c r="H35" s="3">
        <v>7.0000065032190939</v>
      </c>
      <c r="I35" s="4">
        <v>10</v>
      </c>
      <c r="J35" s="4">
        <v>32</v>
      </c>
      <c r="K35" s="4">
        <v>9.2550358951736857</v>
      </c>
      <c r="L35" s="4">
        <v>4</v>
      </c>
      <c r="M35" s="4"/>
      <c r="N35" s="5"/>
      <c r="O35" s="4"/>
      <c r="P35" s="4">
        <v>0.5</v>
      </c>
      <c r="Q35" s="4">
        <v>160.00000000000003</v>
      </c>
      <c r="R35" s="4"/>
      <c r="S35" s="4">
        <v>1.0841145066220574</v>
      </c>
    </row>
    <row r="36" spans="1:19">
      <c r="A36" s="2" t="s">
        <v>27</v>
      </c>
      <c r="B36" s="2" t="s">
        <v>48</v>
      </c>
      <c r="C36" s="2">
        <v>1</v>
      </c>
      <c r="D36" s="42">
        <v>99</v>
      </c>
      <c r="E36" s="3">
        <v>396</v>
      </c>
      <c r="F36" s="4">
        <v>4</v>
      </c>
      <c r="G36" s="3">
        <v>80.00007432250392</v>
      </c>
      <c r="H36" s="3">
        <v>28.000026012876376</v>
      </c>
      <c r="I36" s="4">
        <v>4</v>
      </c>
      <c r="J36" s="4">
        <v>24.75</v>
      </c>
      <c r="K36" s="4">
        <v>21.527799999999999</v>
      </c>
      <c r="L36" s="4">
        <v>10</v>
      </c>
      <c r="M36" s="4"/>
      <c r="N36" s="5"/>
      <c r="O36" s="4">
        <v>8</v>
      </c>
      <c r="P36" s="4"/>
      <c r="Q36" s="4">
        <v>198.00000000000003</v>
      </c>
      <c r="R36" s="4"/>
      <c r="S36" s="4">
        <v>1.8448633787710047</v>
      </c>
    </row>
    <row r="37" spans="1:19">
      <c r="A37" s="2" t="s">
        <v>29</v>
      </c>
      <c r="B37" s="2" t="s">
        <v>48</v>
      </c>
      <c r="C37" s="2">
        <v>1</v>
      </c>
      <c r="D37" s="42">
        <v>477</v>
      </c>
      <c r="E37" s="3">
        <v>1908.0000000000002</v>
      </c>
      <c r="F37" s="4">
        <v>4.0000000000000009</v>
      </c>
      <c r="G37" s="3">
        <v>212.00019695463538</v>
      </c>
      <c r="H37" s="3">
        <v>74.200068934122385</v>
      </c>
      <c r="I37" s="4">
        <v>4</v>
      </c>
      <c r="J37" s="4">
        <v>119.25</v>
      </c>
      <c r="K37" s="4">
        <v>21.527799999999999</v>
      </c>
      <c r="L37" s="4">
        <v>10</v>
      </c>
      <c r="M37" s="4"/>
      <c r="N37" s="5"/>
      <c r="O37" s="4">
        <v>8</v>
      </c>
      <c r="P37" s="4"/>
      <c r="Q37" s="4">
        <v>954.00000000000011</v>
      </c>
      <c r="R37" s="4"/>
      <c r="S37" s="4">
        <v>1.4738292125069967</v>
      </c>
    </row>
    <row r="38" spans="1:19">
      <c r="A38" s="2" t="s">
        <v>31</v>
      </c>
      <c r="B38" s="2" t="s">
        <v>48</v>
      </c>
      <c r="C38" s="2">
        <v>1</v>
      </c>
      <c r="D38" s="42">
        <v>99</v>
      </c>
      <c r="E38" s="3">
        <v>396</v>
      </c>
      <c r="F38" s="4">
        <v>4</v>
      </c>
      <c r="G38" s="3">
        <v>80.00007432250392</v>
      </c>
      <c r="H38" s="3">
        <v>28.000026012876376</v>
      </c>
      <c r="I38" s="4">
        <v>4</v>
      </c>
      <c r="J38" s="4">
        <v>24.75</v>
      </c>
      <c r="K38" s="4">
        <v>21.527799999999999</v>
      </c>
      <c r="L38" s="4">
        <v>10</v>
      </c>
      <c r="M38" s="4"/>
      <c r="N38" s="5"/>
      <c r="O38" s="4">
        <v>8</v>
      </c>
      <c r="P38" s="4"/>
      <c r="Q38" s="4">
        <v>198.00000000000003</v>
      </c>
      <c r="R38" s="4"/>
      <c r="S38" s="4">
        <v>1.8448633787710047</v>
      </c>
    </row>
    <row r="39" spans="1:19">
      <c r="A39" s="2" t="s">
        <v>33</v>
      </c>
      <c r="B39" s="2" t="s">
        <v>48</v>
      </c>
      <c r="C39" s="2">
        <v>1</v>
      </c>
      <c r="D39" s="42">
        <v>477</v>
      </c>
      <c r="E39" s="3">
        <v>1908.0000000000002</v>
      </c>
      <c r="F39" s="4">
        <v>4.0000000000000009</v>
      </c>
      <c r="G39" s="3">
        <v>212.00019695463538</v>
      </c>
      <c r="H39" s="3">
        <v>74.200068934122385</v>
      </c>
      <c r="I39" s="4">
        <v>4</v>
      </c>
      <c r="J39" s="4">
        <v>119.25</v>
      </c>
      <c r="K39" s="4">
        <v>21.527799999999999</v>
      </c>
      <c r="L39" s="4">
        <v>20</v>
      </c>
      <c r="M39" s="4"/>
      <c r="N39" s="5"/>
      <c r="O39" s="4">
        <v>8</v>
      </c>
      <c r="P39" s="4"/>
      <c r="Q39" s="4">
        <v>954.00000000000011</v>
      </c>
      <c r="R39" s="4"/>
      <c r="S39" s="4">
        <v>1.4738292125069967</v>
      </c>
    </row>
    <row r="40" spans="1:19">
      <c r="A40" s="2" t="s">
        <v>35</v>
      </c>
      <c r="B40" s="2" t="s">
        <v>48</v>
      </c>
      <c r="C40" s="2">
        <v>1</v>
      </c>
      <c r="D40" s="42">
        <v>320</v>
      </c>
      <c r="E40" s="3">
        <v>1280</v>
      </c>
      <c r="F40" s="4">
        <v>4</v>
      </c>
      <c r="G40" s="3">
        <v>20.00001858062598</v>
      </c>
      <c r="H40" s="3">
        <v>7.0000065032190939</v>
      </c>
      <c r="I40" s="4">
        <v>10</v>
      </c>
      <c r="J40" s="4">
        <v>32</v>
      </c>
      <c r="K40" s="4">
        <v>9.2550358951736857</v>
      </c>
      <c r="L40" s="4">
        <v>4</v>
      </c>
      <c r="M40" s="4"/>
      <c r="N40" s="5"/>
      <c r="O40" s="4"/>
      <c r="P40" s="4">
        <v>0.5</v>
      </c>
      <c r="Q40" s="4">
        <v>160.00000000000003</v>
      </c>
      <c r="R40" s="4"/>
      <c r="S40" s="4">
        <v>1.0841145066220574</v>
      </c>
    </row>
    <row r="41" spans="1:19">
      <c r="A41" s="2" t="s">
        <v>37</v>
      </c>
      <c r="B41" s="2" t="s">
        <v>48</v>
      </c>
      <c r="C41" s="2">
        <v>1</v>
      </c>
      <c r="D41" s="42">
        <v>99</v>
      </c>
      <c r="E41" s="3">
        <v>396</v>
      </c>
      <c r="F41" s="4">
        <v>4</v>
      </c>
      <c r="G41" s="3">
        <v>80.00007432250392</v>
      </c>
      <c r="H41" s="3">
        <v>28.000026012876376</v>
      </c>
      <c r="I41" s="4">
        <v>4</v>
      </c>
      <c r="J41" s="4">
        <v>24.75</v>
      </c>
      <c r="K41" s="4">
        <v>21.527799999999999</v>
      </c>
      <c r="L41" s="4">
        <v>10</v>
      </c>
      <c r="M41" s="4"/>
      <c r="N41" s="5"/>
      <c r="O41" s="4">
        <v>8</v>
      </c>
      <c r="P41" s="4"/>
      <c r="Q41" s="4">
        <v>198.00000000000003</v>
      </c>
      <c r="R41" s="4"/>
      <c r="S41" s="4">
        <v>1.8448633787710047</v>
      </c>
    </row>
    <row r="42" spans="1:19">
      <c r="A42" s="2" t="s">
        <v>39</v>
      </c>
      <c r="B42" s="2" t="s">
        <v>48</v>
      </c>
      <c r="C42" s="2">
        <v>1</v>
      </c>
      <c r="D42" s="42">
        <v>477</v>
      </c>
      <c r="E42" s="3">
        <v>1908.0000000000002</v>
      </c>
      <c r="F42" s="4">
        <v>4.0000000000000009</v>
      </c>
      <c r="G42" s="3">
        <v>212.00019695463538</v>
      </c>
      <c r="H42" s="3">
        <v>74.200068934122385</v>
      </c>
      <c r="I42" s="4">
        <v>4</v>
      </c>
      <c r="J42" s="4">
        <v>119.25</v>
      </c>
      <c r="K42" s="4">
        <v>21.527799999999999</v>
      </c>
      <c r="L42" s="4">
        <v>20</v>
      </c>
      <c r="M42" s="4"/>
      <c r="N42" s="5"/>
      <c r="O42" s="4">
        <v>8</v>
      </c>
      <c r="P42" s="4"/>
      <c r="Q42" s="4">
        <v>954.00000000000011</v>
      </c>
      <c r="R42" s="4"/>
      <c r="S42" s="4">
        <v>1.4738292125069967</v>
      </c>
    </row>
    <row r="43" spans="1:19">
      <c r="A43" s="2" t="s">
        <v>41</v>
      </c>
      <c r="B43" s="2" t="s">
        <v>48</v>
      </c>
      <c r="C43" s="2">
        <v>1</v>
      </c>
      <c r="D43" s="42">
        <v>1140</v>
      </c>
      <c r="E43" s="3">
        <v>4560</v>
      </c>
      <c r="F43" s="4">
        <v>4</v>
      </c>
      <c r="G43" s="3">
        <v>200.00018580625979</v>
      </c>
      <c r="H43" s="3">
        <v>70.000065032190932</v>
      </c>
      <c r="I43" s="4"/>
      <c r="J43" s="4">
        <v>0</v>
      </c>
      <c r="K43" s="4">
        <v>10.745007634074613</v>
      </c>
      <c r="L43" s="4">
        <v>4</v>
      </c>
      <c r="M43" s="4"/>
      <c r="N43" s="5"/>
      <c r="O43" s="4"/>
      <c r="P43" s="4">
        <v>0.5</v>
      </c>
      <c r="Q43" s="4">
        <v>570.00000000000011</v>
      </c>
      <c r="R43" s="4"/>
      <c r="S43" s="4">
        <v>1.1993507210894703</v>
      </c>
    </row>
    <row r="44" spans="1:19">
      <c r="A44" s="2" t="s">
        <v>43</v>
      </c>
      <c r="B44" s="2" t="s">
        <v>48</v>
      </c>
      <c r="C44" s="2">
        <v>1</v>
      </c>
      <c r="D44" s="42">
        <v>210</v>
      </c>
      <c r="E44" s="3">
        <v>840</v>
      </c>
      <c r="F44" s="4">
        <v>4</v>
      </c>
      <c r="G44" s="3">
        <v>60.000055741877937</v>
      </c>
      <c r="H44" s="3">
        <v>21.000019509657278</v>
      </c>
      <c r="I44" s="4"/>
      <c r="J44" s="4">
        <v>0</v>
      </c>
      <c r="K44" s="4">
        <v>12.008569843590054</v>
      </c>
      <c r="L44" s="4">
        <v>4</v>
      </c>
      <c r="M44" s="4"/>
      <c r="N44" s="5"/>
      <c r="O44" s="4"/>
      <c r="P44" s="4">
        <v>0.5</v>
      </c>
      <c r="Q44" s="4">
        <v>105.00000000000001</v>
      </c>
      <c r="R44" s="4"/>
      <c r="S44" s="4">
        <v>1.3118698542171521</v>
      </c>
    </row>
    <row r="45" spans="1:19">
      <c r="A45" s="2" t="s">
        <v>45</v>
      </c>
      <c r="B45" s="2" t="s">
        <v>48</v>
      </c>
      <c r="C45" s="2">
        <v>1</v>
      </c>
      <c r="D45" s="42">
        <v>210</v>
      </c>
      <c r="E45" s="3">
        <v>840</v>
      </c>
      <c r="F45" s="4">
        <v>4</v>
      </c>
      <c r="G45" s="3">
        <v>116.00010776763069</v>
      </c>
      <c r="H45" s="3">
        <v>40.600037718670741</v>
      </c>
      <c r="I45" s="4">
        <v>10</v>
      </c>
      <c r="J45" s="4">
        <v>21</v>
      </c>
      <c r="K45" s="4">
        <v>9.6068558748720445</v>
      </c>
      <c r="L45" s="4">
        <v>4</v>
      </c>
      <c r="M45" s="4"/>
      <c r="N45" s="5">
        <v>197.49913043478261</v>
      </c>
      <c r="O45" s="4">
        <v>25</v>
      </c>
      <c r="P45" s="4"/>
      <c r="Q45" s="4">
        <v>300</v>
      </c>
      <c r="R45" s="4">
        <v>300</v>
      </c>
      <c r="S45" s="4">
        <v>1.5839615761440911</v>
      </c>
    </row>
    <row r="46" spans="1:19">
      <c r="A46" s="2" t="s">
        <v>1</v>
      </c>
      <c r="B46" s="2" t="s">
        <v>48</v>
      </c>
      <c r="C46" s="2">
        <v>1</v>
      </c>
      <c r="D46" s="42">
        <v>532</v>
      </c>
      <c r="E46" s="3">
        <v>2128</v>
      </c>
      <c r="F46" s="4">
        <v>4</v>
      </c>
      <c r="G46" s="3">
        <v>208.00019323851021</v>
      </c>
      <c r="H46" s="3">
        <v>72.800067633478562</v>
      </c>
      <c r="I46" s="4">
        <v>20</v>
      </c>
      <c r="J46" s="4">
        <v>26.6</v>
      </c>
      <c r="K46" s="4">
        <v>20.099097668845307</v>
      </c>
      <c r="L46" s="4">
        <v>10.7639</v>
      </c>
      <c r="M46" s="4"/>
      <c r="N46" s="5"/>
      <c r="O46" s="4">
        <v>10</v>
      </c>
      <c r="P46" s="4"/>
      <c r="Q46" s="4">
        <v>266</v>
      </c>
      <c r="R46" s="4"/>
      <c r="S46" s="4">
        <v>1.4192744812935756</v>
      </c>
    </row>
    <row r="47" spans="1:19">
      <c r="A47" s="2" t="s">
        <v>9</v>
      </c>
      <c r="B47" s="2" t="s">
        <v>48</v>
      </c>
      <c r="C47" s="2">
        <v>1</v>
      </c>
      <c r="D47" s="42">
        <v>840</v>
      </c>
      <c r="E47" s="3">
        <v>3360</v>
      </c>
      <c r="F47" s="4">
        <v>4</v>
      </c>
      <c r="G47" s="3">
        <v>236.00021925138654</v>
      </c>
      <c r="H47" s="3">
        <v>83.010077118888134</v>
      </c>
      <c r="I47" s="4">
        <v>4.3499999999999996</v>
      </c>
      <c r="J47" s="4">
        <v>193.10344827586206</v>
      </c>
      <c r="K47" s="4">
        <v>16.33872807042399</v>
      </c>
      <c r="L47" s="4">
        <v>10</v>
      </c>
      <c r="M47" s="4"/>
      <c r="N47" s="5"/>
      <c r="O47" s="4">
        <v>8</v>
      </c>
      <c r="P47" s="4"/>
      <c r="Q47" s="4">
        <v>1544.8275862068967</v>
      </c>
      <c r="R47" s="4"/>
      <c r="S47" s="4">
        <v>1.3070110734684566</v>
      </c>
    </row>
    <row r="48" spans="1:19">
      <c r="A48" s="2" t="s">
        <v>8</v>
      </c>
      <c r="B48" s="2" t="s">
        <v>48</v>
      </c>
      <c r="C48" s="2">
        <v>1</v>
      </c>
      <c r="D48" s="42">
        <v>342</v>
      </c>
      <c r="E48" s="3">
        <v>1368</v>
      </c>
      <c r="F48" s="4">
        <v>4</v>
      </c>
      <c r="G48" s="3">
        <v>0</v>
      </c>
      <c r="H48" s="3">
        <v>0</v>
      </c>
      <c r="I48" s="4">
        <v>99.999999999999986</v>
      </c>
      <c r="J48" s="4">
        <v>3.4200000000000004</v>
      </c>
      <c r="K48" s="4">
        <v>8.0563237733001145</v>
      </c>
      <c r="L48" s="4">
        <v>4</v>
      </c>
      <c r="M48" s="4"/>
      <c r="N48" s="5"/>
      <c r="O48" s="4"/>
      <c r="P48" s="4">
        <v>0.25</v>
      </c>
      <c r="Q48" s="4">
        <v>85.500000000000014</v>
      </c>
      <c r="R48" s="4"/>
      <c r="S48" s="4">
        <v>1.0203430092954309</v>
      </c>
    </row>
    <row r="49" spans="1:19">
      <c r="A49" s="33" t="s">
        <v>231</v>
      </c>
      <c r="B49" s="34"/>
      <c r="C49" s="34"/>
      <c r="D49" s="39">
        <f>SUMIF($B3:$B48,"yes",D3:D48)</f>
        <v>19592</v>
      </c>
      <c r="E49" s="39">
        <f>SUMIF($B3:$B48,"yes",E3:E48)</f>
        <v>95216</v>
      </c>
      <c r="F49" s="39"/>
      <c r="G49" s="39">
        <f>SUMIF($B3:$B48,"yes",G3:G48)</f>
        <v>6384.005930935813</v>
      </c>
      <c r="H49" s="39">
        <f>SUMIF($B3:$B48,"yes",H3:H48)</f>
        <v>2295.8421329072166</v>
      </c>
      <c r="I49" s="39"/>
      <c r="J49" s="39">
        <f>SUMIF($B3:$B48,"yes",J3:J48)</f>
        <v>6080.0643115852145</v>
      </c>
      <c r="K49" s="4"/>
      <c r="L49" s="4"/>
      <c r="M49" s="4"/>
      <c r="N49" s="5"/>
      <c r="O49" s="4"/>
      <c r="P49" s="4"/>
      <c r="Q49" s="4"/>
      <c r="R49" s="4"/>
      <c r="S49" s="4"/>
    </row>
    <row r="50" spans="1:19">
      <c r="G50" s="30"/>
    </row>
    <row r="51" spans="1:19">
      <c r="A51" s="33" t="s">
        <v>193</v>
      </c>
      <c r="I51" s="1">
        <v>1</v>
      </c>
      <c r="K51" s="1">
        <v>2</v>
      </c>
      <c r="L51" s="1" t="s">
        <v>328</v>
      </c>
      <c r="M51" s="1" t="s">
        <v>328</v>
      </c>
      <c r="N51" s="1" t="s">
        <v>328</v>
      </c>
      <c r="O51" s="1">
        <v>3</v>
      </c>
      <c r="P51" s="1">
        <v>3</v>
      </c>
      <c r="Q51" s="1">
        <v>3</v>
      </c>
      <c r="R51" s="1">
        <v>4</v>
      </c>
      <c r="S51" s="1">
        <v>4</v>
      </c>
    </row>
    <row r="53" spans="1:19">
      <c r="A53" s="33" t="s">
        <v>197</v>
      </c>
    </row>
    <row r="54" spans="1:19">
      <c r="A54" s="13" t="s">
        <v>264</v>
      </c>
    </row>
    <row r="55" spans="1:19">
      <c r="A55" s="13" t="s">
        <v>1021</v>
      </c>
    </row>
    <row r="56" spans="1:19">
      <c r="A56" s="13" t="s">
        <v>262</v>
      </c>
    </row>
    <row r="57" spans="1:19">
      <c r="A57" s="13" t="s">
        <v>263</v>
      </c>
    </row>
    <row r="58" spans="1:19">
      <c r="A58" s="13" t="s">
        <v>327</v>
      </c>
    </row>
    <row r="59" spans="1:19">
      <c r="A59" s="13"/>
    </row>
    <row r="60" spans="1:19">
      <c r="A60" s="13"/>
    </row>
    <row r="61" spans="1:19">
      <c r="A61" s="13"/>
    </row>
    <row r="62" spans="1:19">
      <c r="A62" s="13"/>
    </row>
    <row r="63" spans="1:19">
      <c r="A63" s="13"/>
    </row>
    <row r="64" spans="1:1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</sheetData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N10" sqref="N10"/>
    </sheetView>
  </sheetViews>
  <sheetFormatPr defaultRowHeight="10.5"/>
  <sheetData>
    <row r="2" spans="1:16" ht="15.75">
      <c r="A2" s="94" t="s">
        <v>206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29"/>
      <c r="N2" s="29"/>
      <c r="O2" s="29"/>
      <c r="P2" s="29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62"/>
  <sheetViews>
    <sheetView workbookViewId="0">
      <pane ySplit="1" topLeftCell="A134" activePane="bottomLeft" state="frozen"/>
      <selection pane="bottomLeft" activeCell="D171" sqref="D171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5.33203125" style="28" bestFit="1" customWidth="1"/>
    <col min="5" max="28" width="5.6640625" style="28" bestFit="1" customWidth="1"/>
    <col min="29" max="16384" width="10.6640625" style="28"/>
  </cols>
  <sheetData>
    <row r="1" spans="1:31" s="35" customFormat="1" ht="25.5">
      <c r="A1" s="35" t="s">
        <v>116</v>
      </c>
      <c r="B1" s="35" t="s">
        <v>161</v>
      </c>
      <c r="C1" s="35" t="s">
        <v>162</v>
      </c>
      <c r="D1" s="35" t="s">
        <v>163</v>
      </c>
      <c r="E1" s="35">
        <v>1</v>
      </c>
      <c r="F1" s="35">
        <v>2</v>
      </c>
      <c r="G1" s="35">
        <v>3</v>
      </c>
      <c r="H1" s="35">
        <v>4</v>
      </c>
      <c r="I1" s="35">
        <v>5</v>
      </c>
      <c r="J1" s="35">
        <v>6</v>
      </c>
      <c r="K1" s="35">
        <v>7</v>
      </c>
      <c r="L1" s="35">
        <v>8</v>
      </c>
      <c r="M1" s="35">
        <v>9</v>
      </c>
      <c r="N1" s="35">
        <v>10</v>
      </c>
      <c r="O1" s="35">
        <v>11</v>
      </c>
      <c r="P1" s="35">
        <v>12</v>
      </c>
      <c r="Q1" s="35">
        <v>13</v>
      </c>
      <c r="R1" s="35">
        <v>14</v>
      </c>
      <c r="S1" s="35">
        <v>15</v>
      </c>
      <c r="T1" s="35">
        <v>16</v>
      </c>
      <c r="U1" s="35">
        <v>17</v>
      </c>
      <c r="V1" s="35">
        <v>18</v>
      </c>
      <c r="W1" s="35">
        <v>19</v>
      </c>
      <c r="X1" s="35">
        <v>20</v>
      </c>
      <c r="Y1" s="35">
        <v>21</v>
      </c>
      <c r="Z1" s="35">
        <v>22</v>
      </c>
      <c r="AA1" s="35">
        <v>23</v>
      </c>
      <c r="AB1" s="35">
        <v>24</v>
      </c>
      <c r="AC1" s="36" t="s">
        <v>198</v>
      </c>
      <c r="AD1" s="36" t="s">
        <v>199</v>
      </c>
      <c r="AE1" s="36" t="s">
        <v>200</v>
      </c>
    </row>
    <row r="2" spans="1:31">
      <c r="A2" s="79" t="s">
        <v>137</v>
      </c>
      <c r="B2" s="79" t="s">
        <v>164</v>
      </c>
      <c r="C2" s="79" t="s">
        <v>227</v>
      </c>
      <c r="D2" s="79" t="s">
        <v>182</v>
      </c>
      <c r="E2" s="79">
        <v>0.17730000000000001</v>
      </c>
      <c r="F2" s="79">
        <v>0.17730000000000001</v>
      </c>
      <c r="G2" s="79">
        <v>0.17730000000000001</v>
      </c>
      <c r="H2" s="79">
        <v>0.17730000000000001</v>
      </c>
      <c r="I2" s="79">
        <v>0.17730000000000001</v>
      </c>
      <c r="J2" s="79">
        <v>0.17730000000000001</v>
      </c>
      <c r="K2" s="79">
        <v>0.17730000000000001</v>
      </c>
      <c r="L2" s="79">
        <v>0.9</v>
      </c>
      <c r="M2" s="79">
        <v>0.9</v>
      </c>
      <c r="N2" s="79">
        <v>0.9</v>
      </c>
      <c r="O2" s="79">
        <v>0.9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0.9</v>
      </c>
      <c r="Z2" s="79">
        <v>0.17730000000000001</v>
      </c>
      <c r="AA2" s="79">
        <v>0.17730000000000001</v>
      </c>
      <c r="AB2" s="79">
        <v>0.17730000000000001</v>
      </c>
      <c r="AC2" s="79">
        <v>14.37</v>
      </c>
      <c r="AD2" s="79">
        <v>80.38</v>
      </c>
      <c r="AE2" s="79">
        <v>3909.96</v>
      </c>
    </row>
    <row r="3" spans="1:31">
      <c r="A3" s="79"/>
      <c r="B3" s="79"/>
      <c r="C3" s="79"/>
      <c r="D3" s="79" t="s">
        <v>222</v>
      </c>
      <c r="E3" s="79">
        <v>0.17730000000000001</v>
      </c>
      <c r="F3" s="79">
        <v>0.17730000000000001</v>
      </c>
      <c r="G3" s="79">
        <v>0.17730000000000001</v>
      </c>
      <c r="H3" s="79">
        <v>0.17730000000000001</v>
      </c>
      <c r="I3" s="79">
        <v>0.17730000000000001</v>
      </c>
      <c r="J3" s="79">
        <v>0.17730000000000001</v>
      </c>
      <c r="K3" s="79">
        <v>0.17730000000000001</v>
      </c>
      <c r="L3" s="79">
        <v>0.17730000000000001</v>
      </c>
      <c r="M3" s="79">
        <v>0.17730000000000001</v>
      </c>
      <c r="N3" s="79">
        <v>0.17730000000000001</v>
      </c>
      <c r="O3" s="79">
        <v>0.17730000000000001</v>
      </c>
      <c r="P3" s="79">
        <v>0.17730000000000001</v>
      </c>
      <c r="Q3" s="79">
        <v>0.17730000000000001</v>
      </c>
      <c r="R3" s="79">
        <v>0.17730000000000001</v>
      </c>
      <c r="S3" s="79">
        <v>0.17730000000000001</v>
      </c>
      <c r="T3" s="79">
        <v>0.17730000000000001</v>
      </c>
      <c r="U3" s="79">
        <v>0.17730000000000001</v>
      </c>
      <c r="V3" s="79">
        <v>0.17730000000000001</v>
      </c>
      <c r="W3" s="79">
        <v>0.17730000000000001</v>
      </c>
      <c r="X3" s="79">
        <v>0.17730000000000001</v>
      </c>
      <c r="Y3" s="79">
        <v>0.17730000000000001</v>
      </c>
      <c r="Z3" s="79">
        <v>0.17730000000000001</v>
      </c>
      <c r="AA3" s="79">
        <v>0.17730000000000001</v>
      </c>
      <c r="AB3" s="79">
        <v>0.17730000000000001</v>
      </c>
      <c r="AC3" s="79">
        <v>4.26</v>
      </c>
      <c r="AD3" s="79"/>
      <c r="AE3" s="79"/>
    </row>
    <row r="4" spans="1:31">
      <c r="A4" s="79"/>
      <c r="B4" s="79"/>
      <c r="C4" s="79" t="s">
        <v>228</v>
      </c>
      <c r="D4" s="79" t="s">
        <v>182</v>
      </c>
      <c r="E4" s="79">
        <v>0.17730000000000001</v>
      </c>
      <c r="F4" s="79">
        <v>0.17730000000000001</v>
      </c>
      <c r="G4" s="79">
        <v>0.17730000000000001</v>
      </c>
      <c r="H4" s="79">
        <v>0.17730000000000001</v>
      </c>
      <c r="I4" s="79">
        <v>0.17730000000000001</v>
      </c>
      <c r="J4" s="79">
        <v>0.17730000000000001</v>
      </c>
      <c r="K4" s="79">
        <v>0.17730000000000001</v>
      </c>
      <c r="L4" s="79">
        <v>0.17730000000000001</v>
      </c>
      <c r="M4" s="79">
        <v>0.5</v>
      </c>
      <c r="N4" s="79">
        <v>0.5</v>
      </c>
      <c r="O4" s="79">
        <v>0.5</v>
      </c>
      <c r="P4" s="79">
        <v>0.5</v>
      </c>
      <c r="Q4" s="79">
        <v>0.5</v>
      </c>
      <c r="R4" s="79">
        <v>0.5</v>
      </c>
      <c r="S4" s="79">
        <v>0.5</v>
      </c>
      <c r="T4" s="79">
        <v>0.5</v>
      </c>
      <c r="U4" s="79">
        <v>0.5</v>
      </c>
      <c r="V4" s="79">
        <v>0.5</v>
      </c>
      <c r="W4" s="79">
        <v>0.5</v>
      </c>
      <c r="X4" s="79">
        <v>0.5</v>
      </c>
      <c r="Y4" s="79">
        <v>0.17730000000000001</v>
      </c>
      <c r="Z4" s="79">
        <v>0.17730000000000001</v>
      </c>
      <c r="AA4" s="79">
        <v>0.17730000000000001</v>
      </c>
      <c r="AB4" s="79">
        <v>0.17730000000000001</v>
      </c>
      <c r="AC4" s="79">
        <v>8.1300000000000008</v>
      </c>
      <c r="AD4" s="79">
        <v>49.15</v>
      </c>
      <c r="AE4" s="79"/>
    </row>
    <row r="5" spans="1:31">
      <c r="A5" s="79"/>
      <c r="B5" s="79"/>
      <c r="C5" s="79"/>
      <c r="D5" s="79" t="s">
        <v>222</v>
      </c>
      <c r="E5" s="79">
        <v>0.17730000000000001</v>
      </c>
      <c r="F5" s="79">
        <v>0.17730000000000001</v>
      </c>
      <c r="G5" s="79">
        <v>0.17730000000000001</v>
      </c>
      <c r="H5" s="79">
        <v>0.17730000000000001</v>
      </c>
      <c r="I5" s="79">
        <v>0.17730000000000001</v>
      </c>
      <c r="J5" s="79">
        <v>0.17730000000000001</v>
      </c>
      <c r="K5" s="79">
        <v>0.17730000000000001</v>
      </c>
      <c r="L5" s="79">
        <v>0.17730000000000001</v>
      </c>
      <c r="M5" s="79">
        <v>0.17730000000000001</v>
      </c>
      <c r="N5" s="79">
        <v>0.17730000000000001</v>
      </c>
      <c r="O5" s="79">
        <v>0.17730000000000001</v>
      </c>
      <c r="P5" s="79">
        <v>0.17730000000000001</v>
      </c>
      <c r="Q5" s="79">
        <v>0.17730000000000001</v>
      </c>
      <c r="R5" s="79">
        <v>0.17730000000000001</v>
      </c>
      <c r="S5" s="79">
        <v>0.17730000000000001</v>
      </c>
      <c r="T5" s="79">
        <v>0.17730000000000001</v>
      </c>
      <c r="U5" s="79">
        <v>0.17730000000000001</v>
      </c>
      <c r="V5" s="79">
        <v>0.17730000000000001</v>
      </c>
      <c r="W5" s="79">
        <v>0.17730000000000001</v>
      </c>
      <c r="X5" s="79">
        <v>0.17730000000000001</v>
      </c>
      <c r="Y5" s="79">
        <v>0.17730000000000001</v>
      </c>
      <c r="Z5" s="79">
        <v>0.17730000000000001</v>
      </c>
      <c r="AA5" s="79">
        <v>0.17730000000000001</v>
      </c>
      <c r="AB5" s="79">
        <v>0.17730000000000001</v>
      </c>
      <c r="AC5" s="79">
        <v>4.26</v>
      </c>
      <c r="AD5" s="79"/>
      <c r="AE5" s="79"/>
    </row>
    <row r="6" spans="1:31">
      <c r="A6" s="79"/>
      <c r="B6" s="79"/>
      <c r="C6" s="79" t="s">
        <v>165</v>
      </c>
      <c r="D6" s="79" t="s">
        <v>182</v>
      </c>
      <c r="E6" s="79">
        <v>0.17730000000000001</v>
      </c>
      <c r="F6" s="79">
        <v>0.17730000000000001</v>
      </c>
      <c r="G6" s="79">
        <v>0.17730000000000001</v>
      </c>
      <c r="H6" s="79">
        <v>0.17730000000000001</v>
      </c>
      <c r="I6" s="79">
        <v>0.17730000000000001</v>
      </c>
      <c r="J6" s="79">
        <v>0.17730000000000001</v>
      </c>
      <c r="K6" s="79">
        <v>0.17730000000000001</v>
      </c>
      <c r="L6" s="79">
        <v>0.9</v>
      </c>
      <c r="M6" s="79">
        <v>0.9</v>
      </c>
      <c r="N6" s="79">
        <v>0.9</v>
      </c>
      <c r="O6" s="79">
        <v>0.9</v>
      </c>
      <c r="P6" s="79">
        <v>0.9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0.9</v>
      </c>
      <c r="Z6" s="79">
        <v>0.17730000000000001</v>
      </c>
      <c r="AA6" s="79">
        <v>0.17730000000000001</v>
      </c>
      <c r="AB6" s="79">
        <v>0.17730000000000001</v>
      </c>
      <c r="AC6" s="79">
        <v>14.37</v>
      </c>
      <c r="AD6" s="79">
        <v>80.38</v>
      </c>
      <c r="AE6" s="79"/>
    </row>
    <row r="7" spans="1:31">
      <c r="A7" s="79"/>
      <c r="B7" s="79"/>
      <c r="C7" s="79"/>
      <c r="D7" s="79" t="s">
        <v>222</v>
      </c>
      <c r="E7" s="79">
        <v>0.17730000000000001</v>
      </c>
      <c r="F7" s="79">
        <v>0.17730000000000001</v>
      </c>
      <c r="G7" s="79">
        <v>0.17730000000000001</v>
      </c>
      <c r="H7" s="79">
        <v>0.17730000000000001</v>
      </c>
      <c r="I7" s="79">
        <v>0.17730000000000001</v>
      </c>
      <c r="J7" s="79">
        <v>0.17730000000000001</v>
      </c>
      <c r="K7" s="79">
        <v>0.17730000000000001</v>
      </c>
      <c r="L7" s="79">
        <v>0.17730000000000001</v>
      </c>
      <c r="M7" s="79">
        <v>0.17730000000000001</v>
      </c>
      <c r="N7" s="79">
        <v>0.17730000000000001</v>
      </c>
      <c r="O7" s="79">
        <v>0.17730000000000001</v>
      </c>
      <c r="P7" s="79">
        <v>0.17730000000000001</v>
      </c>
      <c r="Q7" s="79">
        <v>0.17730000000000001</v>
      </c>
      <c r="R7" s="79">
        <v>0.17730000000000001</v>
      </c>
      <c r="S7" s="79">
        <v>0.17730000000000001</v>
      </c>
      <c r="T7" s="79">
        <v>0.17730000000000001</v>
      </c>
      <c r="U7" s="79">
        <v>0.17730000000000001</v>
      </c>
      <c r="V7" s="79">
        <v>0.17730000000000001</v>
      </c>
      <c r="W7" s="79">
        <v>0.17730000000000001</v>
      </c>
      <c r="X7" s="79">
        <v>0.17730000000000001</v>
      </c>
      <c r="Y7" s="79">
        <v>0.17730000000000001</v>
      </c>
      <c r="Z7" s="79">
        <v>0.17730000000000001</v>
      </c>
      <c r="AA7" s="79">
        <v>0.17730000000000001</v>
      </c>
      <c r="AB7" s="79">
        <v>0.17730000000000001</v>
      </c>
      <c r="AC7" s="79">
        <v>4.26</v>
      </c>
      <c r="AD7" s="79"/>
      <c r="AE7" s="79"/>
    </row>
    <row r="8" spans="1:31">
      <c r="A8" s="79" t="s">
        <v>139</v>
      </c>
      <c r="B8" s="79" t="s">
        <v>164</v>
      </c>
      <c r="C8" s="79" t="s">
        <v>227</v>
      </c>
      <c r="D8" s="79" t="s">
        <v>182</v>
      </c>
      <c r="E8" s="79">
        <v>0.35</v>
      </c>
      <c r="F8" s="79">
        <v>0.35</v>
      </c>
      <c r="G8" s="79">
        <v>0.35</v>
      </c>
      <c r="H8" s="79">
        <v>0.35</v>
      </c>
      <c r="I8" s="79">
        <v>0.35</v>
      </c>
      <c r="J8" s="79">
        <v>0.35</v>
      </c>
      <c r="K8" s="79">
        <v>0.35</v>
      </c>
      <c r="L8" s="79">
        <v>0.35</v>
      </c>
      <c r="M8" s="79">
        <v>0.95</v>
      </c>
      <c r="N8" s="79">
        <v>0.95</v>
      </c>
      <c r="O8" s="79">
        <v>0.95</v>
      </c>
      <c r="P8" s="79">
        <v>0.95</v>
      </c>
      <c r="Q8" s="79">
        <v>0.95</v>
      </c>
      <c r="R8" s="79">
        <v>0.95</v>
      </c>
      <c r="S8" s="79">
        <v>0.95</v>
      </c>
      <c r="T8" s="79">
        <v>0.95</v>
      </c>
      <c r="U8" s="79">
        <v>0.95</v>
      </c>
      <c r="V8" s="79">
        <v>0.35</v>
      </c>
      <c r="W8" s="79">
        <v>0.35</v>
      </c>
      <c r="X8" s="79">
        <v>0.35</v>
      </c>
      <c r="Y8" s="79">
        <v>0.35</v>
      </c>
      <c r="Z8" s="79">
        <v>0.35</v>
      </c>
      <c r="AA8" s="79">
        <v>0.35</v>
      </c>
      <c r="AB8" s="79">
        <v>0.35</v>
      </c>
      <c r="AC8" s="79">
        <v>13.8</v>
      </c>
      <c r="AD8" s="79">
        <v>85.8</v>
      </c>
      <c r="AE8" s="79">
        <v>4180.91</v>
      </c>
    </row>
    <row r="9" spans="1:31">
      <c r="A9" s="79"/>
      <c r="B9" s="79"/>
      <c r="C9" s="79"/>
      <c r="D9" s="79" t="s">
        <v>222</v>
      </c>
      <c r="E9" s="79">
        <v>0.35</v>
      </c>
      <c r="F9" s="79">
        <v>0.35</v>
      </c>
      <c r="G9" s="79">
        <v>0.35</v>
      </c>
      <c r="H9" s="79">
        <v>0.35</v>
      </c>
      <c r="I9" s="79">
        <v>0.35</v>
      </c>
      <c r="J9" s="79">
        <v>0.35</v>
      </c>
      <c r="K9" s="79">
        <v>0.35</v>
      </c>
      <c r="L9" s="79">
        <v>0.35</v>
      </c>
      <c r="M9" s="79">
        <v>0.35</v>
      </c>
      <c r="N9" s="79">
        <v>0.35</v>
      </c>
      <c r="O9" s="79">
        <v>0.35</v>
      </c>
      <c r="P9" s="79">
        <v>0.35</v>
      </c>
      <c r="Q9" s="79">
        <v>0.35</v>
      </c>
      <c r="R9" s="79">
        <v>0.35</v>
      </c>
      <c r="S9" s="79">
        <v>0.35</v>
      </c>
      <c r="T9" s="79">
        <v>0.35</v>
      </c>
      <c r="U9" s="79">
        <v>0.35</v>
      </c>
      <c r="V9" s="79">
        <v>0.35</v>
      </c>
      <c r="W9" s="79">
        <v>0.35</v>
      </c>
      <c r="X9" s="79">
        <v>0.35</v>
      </c>
      <c r="Y9" s="79">
        <v>0.35</v>
      </c>
      <c r="Z9" s="79">
        <v>0.35</v>
      </c>
      <c r="AA9" s="79">
        <v>0.35</v>
      </c>
      <c r="AB9" s="79">
        <v>0.35</v>
      </c>
      <c r="AC9" s="79">
        <v>8.4</v>
      </c>
      <c r="AD9" s="79"/>
      <c r="AE9" s="79"/>
    </row>
    <row r="10" spans="1:31">
      <c r="A10" s="79"/>
      <c r="B10" s="79"/>
      <c r="C10" s="79" t="s">
        <v>228</v>
      </c>
      <c r="D10" s="79" t="s">
        <v>182</v>
      </c>
      <c r="E10" s="79">
        <v>0.25</v>
      </c>
      <c r="F10" s="79">
        <v>0.25</v>
      </c>
      <c r="G10" s="79">
        <v>0.25</v>
      </c>
      <c r="H10" s="79">
        <v>0.25</v>
      </c>
      <c r="I10" s="79">
        <v>0.25</v>
      </c>
      <c r="J10" s="79">
        <v>0.25</v>
      </c>
      <c r="K10" s="79">
        <v>0.25</v>
      </c>
      <c r="L10" s="79">
        <v>0.25</v>
      </c>
      <c r="M10" s="79">
        <v>0.5</v>
      </c>
      <c r="N10" s="79">
        <v>0.5</v>
      </c>
      <c r="O10" s="79">
        <v>0.5</v>
      </c>
      <c r="P10" s="79">
        <v>0.5</v>
      </c>
      <c r="Q10" s="79">
        <v>0.5</v>
      </c>
      <c r="R10" s="79">
        <v>0.5</v>
      </c>
      <c r="S10" s="79">
        <v>0.5</v>
      </c>
      <c r="T10" s="79">
        <v>0.5</v>
      </c>
      <c r="U10" s="79">
        <v>0.5</v>
      </c>
      <c r="V10" s="79">
        <v>0.25</v>
      </c>
      <c r="W10" s="79">
        <v>0.25</v>
      </c>
      <c r="X10" s="79">
        <v>0.25</v>
      </c>
      <c r="Y10" s="79">
        <v>0.25</v>
      </c>
      <c r="Z10" s="79">
        <v>0.25</v>
      </c>
      <c r="AA10" s="79">
        <v>0.25</v>
      </c>
      <c r="AB10" s="79">
        <v>0.25</v>
      </c>
      <c r="AC10" s="79">
        <v>8.25</v>
      </c>
      <c r="AD10" s="79">
        <v>53.25</v>
      </c>
      <c r="AE10" s="79"/>
    </row>
    <row r="11" spans="1:31">
      <c r="A11" s="79"/>
      <c r="B11" s="79"/>
      <c r="C11" s="79"/>
      <c r="D11" s="79" t="s">
        <v>222</v>
      </c>
      <c r="E11" s="79">
        <v>0.25</v>
      </c>
      <c r="F11" s="79">
        <v>0.25</v>
      </c>
      <c r="G11" s="79">
        <v>0.25</v>
      </c>
      <c r="H11" s="79">
        <v>0.25</v>
      </c>
      <c r="I11" s="79">
        <v>0.25</v>
      </c>
      <c r="J11" s="79">
        <v>0.25</v>
      </c>
      <c r="K11" s="79">
        <v>0.25</v>
      </c>
      <c r="L11" s="79">
        <v>0.25</v>
      </c>
      <c r="M11" s="79">
        <v>0.25</v>
      </c>
      <c r="N11" s="79">
        <v>0.25</v>
      </c>
      <c r="O11" s="79">
        <v>0.25</v>
      </c>
      <c r="P11" s="79">
        <v>0.25</v>
      </c>
      <c r="Q11" s="79">
        <v>0.25</v>
      </c>
      <c r="R11" s="79">
        <v>0.25</v>
      </c>
      <c r="S11" s="79">
        <v>0.25</v>
      </c>
      <c r="T11" s="79">
        <v>0.25</v>
      </c>
      <c r="U11" s="79">
        <v>0.25</v>
      </c>
      <c r="V11" s="79">
        <v>0.25</v>
      </c>
      <c r="W11" s="79">
        <v>0.25</v>
      </c>
      <c r="X11" s="79">
        <v>0.25</v>
      </c>
      <c r="Y11" s="79">
        <v>0.25</v>
      </c>
      <c r="Z11" s="79">
        <v>0.25</v>
      </c>
      <c r="AA11" s="79">
        <v>0.25</v>
      </c>
      <c r="AB11" s="79">
        <v>0.25</v>
      </c>
      <c r="AC11" s="79">
        <v>6</v>
      </c>
      <c r="AD11" s="79"/>
      <c r="AE11" s="79"/>
    </row>
    <row r="12" spans="1:31">
      <c r="A12" s="79"/>
      <c r="B12" s="79"/>
      <c r="C12" s="79" t="s">
        <v>165</v>
      </c>
      <c r="D12" s="79" t="s">
        <v>182</v>
      </c>
      <c r="E12" s="79">
        <v>0.35</v>
      </c>
      <c r="F12" s="79">
        <v>0.35</v>
      </c>
      <c r="G12" s="79">
        <v>0.35</v>
      </c>
      <c r="H12" s="79">
        <v>0.35</v>
      </c>
      <c r="I12" s="79">
        <v>0.35</v>
      </c>
      <c r="J12" s="79">
        <v>0.35</v>
      </c>
      <c r="K12" s="79">
        <v>0.35</v>
      </c>
      <c r="L12" s="79">
        <v>0.35</v>
      </c>
      <c r="M12" s="79">
        <v>0.95</v>
      </c>
      <c r="N12" s="79">
        <v>0.95</v>
      </c>
      <c r="O12" s="79">
        <v>0.95</v>
      </c>
      <c r="P12" s="79">
        <v>0.95</v>
      </c>
      <c r="Q12" s="79">
        <v>0.95</v>
      </c>
      <c r="R12" s="79">
        <v>0.95</v>
      </c>
      <c r="S12" s="79">
        <v>0.95</v>
      </c>
      <c r="T12" s="79">
        <v>0.95</v>
      </c>
      <c r="U12" s="79">
        <v>0.95</v>
      </c>
      <c r="V12" s="79">
        <v>0.35</v>
      </c>
      <c r="W12" s="79">
        <v>0.35</v>
      </c>
      <c r="X12" s="79">
        <v>0.35</v>
      </c>
      <c r="Y12" s="79">
        <v>0.35</v>
      </c>
      <c r="Z12" s="79">
        <v>0.35</v>
      </c>
      <c r="AA12" s="79">
        <v>0.35</v>
      </c>
      <c r="AB12" s="79">
        <v>0.35</v>
      </c>
      <c r="AC12" s="79">
        <v>13.8</v>
      </c>
      <c r="AD12" s="79">
        <v>85.8</v>
      </c>
      <c r="AE12" s="79"/>
    </row>
    <row r="13" spans="1:31">
      <c r="A13" s="79"/>
      <c r="B13" s="79"/>
      <c r="C13" s="79"/>
      <c r="D13" s="79" t="s">
        <v>222</v>
      </c>
      <c r="E13" s="79">
        <v>0.35</v>
      </c>
      <c r="F13" s="79">
        <v>0.35</v>
      </c>
      <c r="G13" s="79">
        <v>0.35</v>
      </c>
      <c r="H13" s="79">
        <v>0.35</v>
      </c>
      <c r="I13" s="79">
        <v>0.35</v>
      </c>
      <c r="J13" s="79">
        <v>0.35</v>
      </c>
      <c r="K13" s="79">
        <v>0.35</v>
      </c>
      <c r="L13" s="79">
        <v>0.35</v>
      </c>
      <c r="M13" s="79">
        <v>0.35</v>
      </c>
      <c r="N13" s="79">
        <v>0.35</v>
      </c>
      <c r="O13" s="79">
        <v>0.35</v>
      </c>
      <c r="P13" s="79">
        <v>0.35</v>
      </c>
      <c r="Q13" s="79">
        <v>0.35</v>
      </c>
      <c r="R13" s="79">
        <v>0.35</v>
      </c>
      <c r="S13" s="79">
        <v>0.35</v>
      </c>
      <c r="T13" s="79">
        <v>0.35</v>
      </c>
      <c r="U13" s="79">
        <v>0.35</v>
      </c>
      <c r="V13" s="79">
        <v>0.35</v>
      </c>
      <c r="W13" s="79">
        <v>0.35</v>
      </c>
      <c r="X13" s="79">
        <v>0.35</v>
      </c>
      <c r="Y13" s="79">
        <v>0.35</v>
      </c>
      <c r="Z13" s="79">
        <v>0.35</v>
      </c>
      <c r="AA13" s="79">
        <v>0.35</v>
      </c>
      <c r="AB13" s="79">
        <v>0.35</v>
      </c>
      <c r="AC13" s="79">
        <v>8.4</v>
      </c>
      <c r="AD13" s="79"/>
      <c r="AE13" s="79"/>
    </row>
    <row r="14" spans="1:31">
      <c r="A14" s="79" t="s">
        <v>329</v>
      </c>
      <c r="B14" s="79" t="s">
        <v>164</v>
      </c>
      <c r="C14" s="79" t="s">
        <v>227</v>
      </c>
      <c r="D14" s="79" t="s">
        <v>182</v>
      </c>
      <c r="E14" s="79">
        <v>0.1</v>
      </c>
      <c r="F14" s="79">
        <v>0.1</v>
      </c>
      <c r="G14" s="79">
        <v>0.1</v>
      </c>
      <c r="H14" s="79">
        <v>0.1</v>
      </c>
      <c r="I14" s="79">
        <v>0.1</v>
      </c>
      <c r="J14" s="79">
        <v>0.1</v>
      </c>
      <c r="K14" s="79">
        <v>0.1</v>
      </c>
      <c r="L14" s="79">
        <v>0.1</v>
      </c>
      <c r="M14" s="79">
        <v>0.15</v>
      </c>
      <c r="N14" s="79">
        <v>0.15</v>
      </c>
      <c r="O14" s="79">
        <v>0.25</v>
      </c>
      <c r="P14" s="79">
        <v>0.25</v>
      </c>
      <c r="Q14" s="79">
        <v>0.25</v>
      </c>
      <c r="R14" s="79">
        <v>0.15</v>
      </c>
      <c r="S14" s="79">
        <v>0.15</v>
      </c>
      <c r="T14" s="79">
        <v>0.1</v>
      </c>
      <c r="U14" s="79">
        <v>0.1</v>
      </c>
      <c r="V14" s="79">
        <v>0.1</v>
      </c>
      <c r="W14" s="79">
        <v>0.1</v>
      </c>
      <c r="X14" s="79">
        <v>0.1</v>
      </c>
      <c r="Y14" s="79">
        <v>0.1</v>
      </c>
      <c r="Z14" s="79">
        <v>0.1</v>
      </c>
      <c r="AA14" s="79">
        <v>0.1</v>
      </c>
      <c r="AB14" s="79">
        <v>0.1</v>
      </c>
      <c r="AC14" s="79">
        <v>3.05</v>
      </c>
      <c r="AD14" s="79">
        <v>20.05</v>
      </c>
      <c r="AE14" s="79">
        <v>1045.46</v>
      </c>
    </row>
    <row r="15" spans="1:31">
      <c r="A15" s="79"/>
      <c r="B15" s="79"/>
      <c r="C15" s="79"/>
      <c r="D15" s="79" t="s">
        <v>222</v>
      </c>
      <c r="E15" s="79">
        <v>0.1</v>
      </c>
      <c r="F15" s="79">
        <v>0.1</v>
      </c>
      <c r="G15" s="79">
        <v>0.1</v>
      </c>
      <c r="H15" s="79">
        <v>0.1</v>
      </c>
      <c r="I15" s="79">
        <v>0.1</v>
      </c>
      <c r="J15" s="79">
        <v>0.1</v>
      </c>
      <c r="K15" s="79">
        <v>0.1</v>
      </c>
      <c r="L15" s="79">
        <v>0.1</v>
      </c>
      <c r="M15" s="79">
        <v>0.1</v>
      </c>
      <c r="N15" s="79">
        <v>0.1</v>
      </c>
      <c r="O15" s="79">
        <v>0.1</v>
      </c>
      <c r="P15" s="79">
        <v>0.1</v>
      </c>
      <c r="Q15" s="79">
        <v>0.1</v>
      </c>
      <c r="R15" s="79">
        <v>0.1</v>
      </c>
      <c r="S15" s="79">
        <v>0.1</v>
      </c>
      <c r="T15" s="79">
        <v>0.1</v>
      </c>
      <c r="U15" s="79">
        <v>0.1</v>
      </c>
      <c r="V15" s="79">
        <v>0.1</v>
      </c>
      <c r="W15" s="79">
        <v>0.1</v>
      </c>
      <c r="X15" s="79">
        <v>0.1</v>
      </c>
      <c r="Y15" s="79">
        <v>0.1</v>
      </c>
      <c r="Z15" s="79">
        <v>0.1</v>
      </c>
      <c r="AA15" s="79">
        <v>0.1</v>
      </c>
      <c r="AB15" s="79">
        <v>0.1</v>
      </c>
      <c r="AC15" s="79">
        <v>2.4</v>
      </c>
      <c r="AD15" s="79"/>
      <c r="AE15" s="79"/>
    </row>
    <row r="16" spans="1:31">
      <c r="A16" s="79"/>
      <c r="B16" s="79"/>
      <c r="C16" s="79" t="s">
        <v>228</v>
      </c>
      <c r="D16" s="79" t="s">
        <v>182</v>
      </c>
      <c r="E16" s="79">
        <v>0.1</v>
      </c>
      <c r="F16" s="79">
        <v>0.1</v>
      </c>
      <c r="G16" s="79">
        <v>0.1</v>
      </c>
      <c r="H16" s="79">
        <v>0.1</v>
      </c>
      <c r="I16" s="79">
        <v>0.1</v>
      </c>
      <c r="J16" s="79">
        <v>0.1</v>
      </c>
      <c r="K16" s="79">
        <v>0.1</v>
      </c>
      <c r="L16" s="79">
        <v>0.1</v>
      </c>
      <c r="M16" s="79">
        <v>0.15</v>
      </c>
      <c r="N16" s="79">
        <v>0.15</v>
      </c>
      <c r="O16" s="79">
        <v>0.25</v>
      </c>
      <c r="P16" s="79">
        <v>0.25</v>
      </c>
      <c r="Q16" s="79">
        <v>0.25</v>
      </c>
      <c r="R16" s="79">
        <v>0.15</v>
      </c>
      <c r="S16" s="79">
        <v>0.15</v>
      </c>
      <c r="T16" s="79">
        <v>0.1</v>
      </c>
      <c r="U16" s="79">
        <v>0.1</v>
      </c>
      <c r="V16" s="79">
        <v>0.1</v>
      </c>
      <c r="W16" s="79">
        <v>0.1</v>
      </c>
      <c r="X16" s="79">
        <v>0.1</v>
      </c>
      <c r="Y16" s="79">
        <v>0.1</v>
      </c>
      <c r="Z16" s="79">
        <v>0.1</v>
      </c>
      <c r="AA16" s="79">
        <v>0.1</v>
      </c>
      <c r="AB16" s="79">
        <v>0.1</v>
      </c>
      <c r="AC16" s="79">
        <v>3.05</v>
      </c>
      <c r="AD16" s="79">
        <v>20.05</v>
      </c>
      <c r="AE16" s="79"/>
    </row>
    <row r="17" spans="1:31">
      <c r="A17" s="79"/>
      <c r="B17" s="79"/>
      <c r="C17" s="79"/>
      <c r="D17" s="79" t="s">
        <v>222</v>
      </c>
      <c r="E17" s="79">
        <v>0.1</v>
      </c>
      <c r="F17" s="79">
        <v>0.1</v>
      </c>
      <c r="G17" s="79">
        <v>0.1</v>
      </c>
      <c r="H17" s="79">
        <v>0.1</v>
      </c>
      <c r="I17" s="79">
        <v>0.1</v>
      </c>
      <c r="J17" s="79">
        <v>0.1</v>
      </c>
      <c r="K17" s="79">
        <v>0.1</v>
      </c>
      <c r="L17" s="79">
        <v>0.1</v>
      </c>
      <c r="M17" s="79">
        <v>0.1</v>
      </c>
      <c r="N17" s="79">
        <v>0.1</v>
      </c>
      <c r="O17" s="79">
        <v>0.1</v>
      </c>
      <c r="P17" s="79">
        <v>0.1</v>
      </c>
      <c r="Q17" s="79">
        <v>0.1</v>
      </c>
      <c r="R17" s="79">
        <v>0.1</v>
      </c>
      <c r="S17" s="79">
        <v>0.1</v>
      </c>
      <c r="T17" s="79">
        <v>0.1</v>
      </c>
      <c r="U17" s="79">
        <v>0.1</v>
      </c>
      <c r="V17" s="79">
        <v>0.1</v>
      </c>
      <c r="W17" s="79">
        <v>0.1</v>
      </c>
      <c r="X17" s="79">
        <v>0.1</v>
      </c>
      <c r="Y17" s="79">
        <v>0.1</v>
      </c>
      <c r="Z17" s="79">
        <v>0.1</v>
      </c>
      <c r="AA17" s="79">
        <v>0.1</v>
      </c>
      <c r="AB17" s="79">
        <v>0.1</v>
      </c>
      <c r="AC17" s="79">
        <v>2.4</v>
      </c>
      <c r="AD17" s="79"/>
      <c r="AE17" s="79"/>
    </row>
    <row r="18" spans="1:31">
      <c r="A18" s="79"/>
      <c r="B18" s="79"/>
      <c r="C18" s="79" t="s">
        <v>165</v>
      </c>
      <c r="D18" s="79" t="s">
        <v>182</v>
      </c>
      <c r="E18" s="79">
        <v>0.1</v>
      </c>
      <c r="F18" s="79">
        <v>0.1</v>
      </c>
      <c r="G18" s="79">
        <v>0.1</v>
      </c>
      <c r="H18" s="79">
        <v>0.1</v>
      </c>
      <c r="I18" s="79">
        <v>0.1</v>
      </c>
      <c r="J18" s="79">
        <v>0.1</v>
      </c>
      <c r="K18" s="79">
        <v>0.1</v>
      </c>
      <c r="L18" s="79">
        <v>0.1</v>
      </c>
      <c r="M18" s="79">
        <v>0.15</v>
      </c>
      <c r="N18" s="79">
        <v>0.15</v>
      </c>
      <c r="O18" s="79">
        <v>0.25</v>
      </c>
      <c r="P18" s="79">
        <v>0.25</v>
      </c>
      <c r="Q18" s="79">
        <v>0.25</v>
      </c>
      <c r="R18" s="79">
        <v>0.15</v>
      </c>
      <c r="S18" s="79">
        <v>0.15</v>
      </c>
      <c r="T18" s="79">
        <v>0.1</v>
      </c>
      <c r="U18" s="79">
        <v>0.1</v>
      </c>
      <c r="V18" s="79">
        <v>0.1</v>
      </c>
      <c r="W18" s="79">
        <v>0.1</v>
      </c>
      <c r="X18" s="79">
        <v>0.1</v>
      </c>
      <c r="Y18" s="79">
        <v>0.1</v>
      </c>
      <c r="Z18" s="79">
        <v>0.1</v>
      </c>
      <c r="AA18" s="79">
        <v>0.1</v>
      </c>
      <c r="AB18" s="79">
        <v>0.1</v>
      </c>
      <c r="AC18" s="79">
        <v>3.05</v>
      </c>
      <c r="AD18" s="79">
        <v>20.05</v>
      </c>
      <c r="AE18" s="79"/>
    </row>
    <row r="19" spans="1:31">
      <c r="A19" s="79"/>
      <c r="B19" s="79"/>
      <c r="C19" s="79"/>
      <c r="D19" s="79" t="s">
        <v>222</v>
      </c>
      <c r="E19" s="79">
        <v>0.1</v>
      </c>
      <c r="F19" s="79">
        <v>0.1</v>
      </c>
      <c r="G19" s="79">
        <v>0.1</v>
      </c>
      <c r="H19" s="79">
        <v>0.1</v>
      </c>
      <c r="I19" s="79">
        <v>0.1</v>
      </c>
      <c r="J19" s="79">
        <v>0.1</v>
      </c>
      <c r="K19" s="79">
        <v>0.1</v>
      </c>
      <c r="L19" s="79">
        <v>0.1</v>
      </c>
      <c r="M19" s="79">
        <v>0.1</v>
      </c>
      <c r="N19" s="79">
        <v>0.1</v>
      </c>
      <c r="O19" s="79">
        <v>0.1</v>
      </c>
      <c r="P19" s="79">
        <v>0.1</v>
      </c>
      <c r="Q19" s="79">
        <v>0.1</v>
      </c>
      <c r="R19" s="79">
        <v>0.1</v>
      </c>
      <c r="S19" s="79">
        <v>0.1</v>
      </c>
      <c r="T19" s="79">
        <v>0.1</v>
      </c>
      <c r="U19" s="79">
        <v>0.1</v>
      </c>
      <c r="V19" s="79">
        <v>0.1</v>
      </c>
      <c r="W19" s="79">
        <v>0.1</v>
      </c>
      <c r="X19" s="79">
        <v>0.1</v>
      </c>
      <c r="Y19" s="79">
        <v>0.1</v>
      </c>
      <c r="Z19" s="79">
        <v>0.1</v>
      </c>
      <c r="AA19" s="79">
        <v>0.1</v>
      </c>
      <c r="AB19" s="79">
        <v>0.1</v>
      </c>
      <c r="AC19" s="79">
        <v>2.4</v>
      </c>
      <c r="AD19" s="79"/>
      <c r="AE19" s="79"/>
    </row>
    <row r="20" spans="1:31">
      <c r="A20" s="79" t="s">
        <v>330</v>
      </c>
      <c r="B20" s="79" t="s">
        <v>164</v>
      </c>
      <c r="C20" s="79" t="s">
        <v>227</v>
      </c>
      <c r="D20" s="79" t="s">
        <v>182</v>
      </c>
      <c r="E20" s="79">
        <v>0.02</v>
      </c>
      <c r="F20" s="79">
        <v>0.02</v>
      </c>
      <c r="G20" s="79">
        <v>0.02</v>
      </c>
      <c r="H20" s="79">
        <v>0.02</v>
      </c>
      <c r="I20" s="79">
        <v>0.02</v>
      </c>
      <c r="J20" s="79">
        <v>0.02</v>
      </c>
      <c r="K20" s="79">
        <v>0.02</v>
      </c>
      <c r="L20" s="79">
        <v>0.02</v>
      </c>
      <c r="M20" s="79">
        <v>0.15</v>
      </c>
      <c r="N20" s="79">
        <v>0.15</v>
      </c>
      <c r="O20" s="79">
        <v>0.2</v>
      </c>
      <c r="P20" s="79">
        <v>0.2</v>
      </c>
      <c r="Q20" s="79">
        <v>0.2</v>
      </c>
      <c r="R20" s="79">
        <v>0.1</v>
      </c>
      <c r="S20" s="79">
        <v>0.1</v>
      </c>
      <c r="T20" s="79">
        <v>0.02</v>
      </c>
      <c r="U20" s="79">
        <v>0.02</v>
      </c>
      <c r="V20" s="79">
        <v>0.02</v>
      </c>
      <c r="W20" s="79">
        <v>0.02</v>
      </c>
      <c r="X20" s="79">
        <v>0.02</v>
      </c>
      <c r="Y20" s="79">
        <v>0.02</v>
      </c>
      <c r="Z20" s="79">
        <v>0.02</v>
      </c>
      <c r="AA20" s="79">
        <v>0.02</v>
      </c>
      <c r="AB20" s="79">
        <v>0.02</v>
      </c>
      <c r="AC20" s="79">
        <v>1.44</v>
      </c>
      <c r="AD20" s="79">
        <v>8.16</v>
      </c>
      <c r="AE20" s="79">
        <v>425.49</v>
      </c>
    </row>
    <row r="21" spans="1:31">
      <c r="A21" s="79"/>
      <c r="B21" s="79"/>
      <c r="C21" s="79"/>
      <c r="D21" s="79" t="s">
        <v>222</v>
      </c>
      <c r="E21" s="79">
        <v>0.02</v>
      </c>
      <c r="F21" s="79">
        <v>0.02</v>
      </c>
      <c r="G21" s="79">
        <v>0.02</v>
      </c>
      <c r="H21" s="79">
        <v>0.02</v>
      </c>
      <c r="I21" s="79">
        <v>0.02</v>
      </c>
      <c r="J21" s="79">
        <v>0.02</v>
      </c>
      <c r="K21" s="79">
        <v>0.02</v>
      </c>
      <c r="L21" s="79">
        <v>0.02</v>
      </c>
      <c r="M21" s="79">
        <v>0.02</v>
      </c>
      <c r="N21" s="79">
        <v>0.02</v>
      </c>
      <c r="O21" s="79">
        <v>0.02</v>
      </c>
      <c r="P21" s="79">
        <v>0.02</v>
      </c>
      <c r="Q21" s="79">
        <v>0.02</v>
      </c>
      <c r="R21" s="79">
        <v>0.02</v>
      </c>
      <c r="S21" s="79">
        <v>0.02</v>
      </c>
      <c r="T21" s="79">
        <v>0.02</v>
      </c>
      <c r="U21" s="79">
        <v>0.02</v>
      </c>
      <c r="V21" s="79">
        <v>0.02</v>
      </c>
      <c r="W21" s="79">
        <v>0.02</v>
      </c>
      <c r="X21" s="79">
        <v>0.02</v>
      </c>
      <c r="Y21" s="79">
        <v>0.02</v>
      </c>
      <c r="Z21" s="79">
        <v>0.02</v>
      </c>
      <c r="AA21" s="79">
        <v>0.02</v>
      </c>
      <c r="AB21" s="79">
        <v>0.02</v>
      </c>
      <c r="AC21" s="79">
        <v>0.48</v>
      </c>
      <c r="AD21" s="79"/>
      <c r="AE21" s="79"/>
    </row>
    <row r="22" spans="1:31">
      <c r="A22" s="79"/>
      <c r="B22" s="79"/>
      <c r="C22" s="79" t="s">
        <v>228</v>
      </c>
      <c r="D22" s="79" t="s">
        <v>182</v>
      </c>
      <c r="E22" s="79">
        <v>0.02</v>
      </c>
      <c r="F22" s="79">
        <v>0.02</v>
      </c>
      <c r="G22" s="79">
        <v>0.02</v>
      </c>
      <c r="H22" s="79">
        <v>0.02</v>
      </c>
      <c r="I22" s="79">
        <v>0.02</v>
      </c>
      <c r="J22" s="79">
        <v>0.02</v>
      </c>
      <c r="K22" s="79">
        <v>0.02</v>
      </c>
      <c r="L22" s="79">
        <v>0.02</v>
      </c>
      <c r="M22" s="79">
        <v>0.15</v>
      </c>
      <c r="N22" s="79">
        <v>0.15</v>
      </c>
      <c r="O22" s="79">
        <v>0.2</v>
      </c>
      <c r="P22" s="79">
        <v>0.2</v>
      </c>
      <c r="Q22" s="79">
        <v>0.2</v>
      </c>
      <c r="R22" s="79">
        <v>0.1</v>
      </c>
      <c r="S22" s="79">
        <v>0.1</v>
      </c>
      <c r="T22" s="79">
        <v>0.02</v>
      </c>
      <c r="U22" s="79">
        <v>0.02</v>
      </c>
      <c r="V22" s="79">
        <v>0.02</v>
      </c>
      <c r="W22" s="79">
        <v>0.02</v>
      </c>
      <c r="X22" s="79">
        <v>0.02</v>
      </c>
      <c r="Y22" s="79">
        <v>0.02</v>
      </c>
      <c r="Z22" s="79">
        <v>0.02</v>
      </c>
      <c r="AA22" s="79">
        <v>0.02</v>
      </c>
      <c r="AB22" s="79">
        <v>0.02</v>
      </c>
      <c r="AC22" s="79">
        <v>1.44</v>
      </c>
      <c r="AD22" s="79">
        <v>8.16</v>
      </c>
      <c r="AE22" s="79"/>
    </row>
    <row r="23" spans="1:31">
      <c r="A23" s="79"/>
      <c r="B23" s="79"/>
      <c r="C23" s="79"/>
      <c r="D23" s="79" t="s">
        <v>222</v>
      </c>
      <c r="E23" s="79">
        <v>0.02</v>
      </c>
      <c r="F23" s="79">
        <v>0.02</v>
      </c>
      <c r="G23" s="79">
        <v>0.02</v>
      </c>
      <c r="H23" s="79">
        <v>0.02</v>
      </c>
      <c r="I23" s="79">
        <v>0.02</v>
      </c>
      <c r="J23" s="79">
        <v>0.02</v>
      </c>
      <c r="K23" s="79">
        <v>0.02</v>
      </c>
      <c r="L23" s="79">
        <v>0.02</v>
      </c>
      <c r="M23" s="79">
        <v>0.02</v>
      </c>
      <c r="N23" s="79">
        <v>0.02</v>
      </c>
      <c r="O23" s="79">
        <v>0.02</v>
      </c>
      <c r="P23" s="79">
        <v>0.02</v>
      </c>
      <c r="Q23" s="79">
        <v>0.02</v>
      </c>
      <c r="R23" s="79">
        <v>0.02</v>
      </c>
      <c r="S23" s="79">
        <v>0.02</v>
      </c>
      <c r="T23" s="79">
        <v>0.02</v>
      </c>
      <c r="U23" s="79">
        <v>0.02</v>
      </c>
      <c r="V23" s="79">
        <v>0.02</v>
      </c>
      <c r="W23" s="79">
        <v>0.02</v>
      </c>
      <c r="X23" s="79">
        <v>0.02</v>
      </c>
      <c r="Y23" s="79">
        <v>0.02</v>
      </c>
      <c r="Z23" s="79">
        <v>0.02</v>
      </c>
      <c r="AA23" s="79">
        <v>0.02</v>
      </c>
      <c r="AB23" s="79">
        <v>0.02</v>
      </c>
      <c r="AC23" s="79">
        <v>0.48</v>
      </c>
      <c r="AD23" s="79"/>
      <c r="AE23" s="79"/>
    </row>
    <row r="24" spans="1:31">
      <c r="A24" s="79"/>
      <c r="B24" s="79"/>
      <c r="C24" s="79" t="s">
        <v>165</v>
      </c>
      <c r="D24" s="79" t="s">
        <v>182</v>
      </c>
      <c r="E24" s="79">
        <v>0.02</v>
      </c>
      <c r="F24" s="79">
        <v>0.02</v>
      </c>
      <c r="G24" s="79">
        <v>0.02</v>
      </c>
      <c r="H24" s="79">
        <v>0.02</v>
      </c>
      <c r="I24" s="79">
        <v>0.02</v>
      </c>
      <c r="J24" s="79">
        <v>0.02</v>
      </c>
      <c r="K24" s="79">
        <v>0.02</v>
      </c>
      <c r="L24" s="79">
        <v>0.02</v>
      </c>
      <c r="M24" s="79">
        <v>0.15</v>
      </c>
      <c r="N24" s="79">
        <v>0.15</v>
      </c>
      <c r="O24" s="79">
        <v>0.2</v>
      </c>
      <c r="P24" s="79">
        <v>0.2</v>
      </c>
      <c r="Q24" s="79">
        <v>0.2</v>
      </c>
      <c r="R24" s="79">
        <v>0.1</v>
      </c>
      <c r="S24" s="79">
        <v>0.1</v>
      </c>
      <c r="T24" s="79">
        <v>0.02</v>
      </c>
      <c r="U24" s="79">
        <v>0.02</v>
      </c>
      <c r="V24" s="79">
        <v>0.02</v>
      </c>
      <c r="W24" s="79">
        <v>0.02</v>
      </c>
      <c r="X24" s="79">
        <v>0.02</v>
      </c>
      <c r="Y24" s="79">
        <v>0.02</v>
      </c>
      <c r="Z24" s="79">
        <v>0.02</v>
      </c>
      <c r="AA24" s="79">
        <v>0.02</v>
      </c>
      <c r="AB24" s="79">
        <v>0.02</v>
      </c>
      <c r="AC24" s="79">
        <v>1.44</v>
      </c>
      <c r="AD24" s="79">
        <v>8.16</v>
      </c>
      <c r="AE24" s="79"/>
    </row>
    <row r="25" spans="1:31">
      <c r="A25" s="79"/>
      <c r="B25" s="79"/>
      <c r="C25" s="79"/>
      <c r="D25" s="79" t="s">
        <v>222</v>
      </c>
      <c r="E25" s="79">
        <v>0.02</v>
      </c>
      <c r="F25" s="79">
        <v>0.02</v>
      </c>
      <c r="G25" s="79">
        <v>0.02</v>
      </c>
      <c r="H25" s="79">
        <v>0.02</v>
      </c>
      <c r="I25" s="79">
        <v>0.02</v>
      </c>
      <c r="J25" s="79">
        <v>0.02</v>
      </c>
      <c r="K25" s="79">
        <v>0.02</v>
      </c>
      <c r="L25" s="79">
        <v>0.02</v>
      </c>
      <c r="M25" s="79">
        <v>0.02</v>
      </c>
      <c r="N25" s="79">
        <v>0.02</v>
      </c>
      <c r="O25" s="79">
        <v>0.02</v>
      </c>
      <c r="P25" s="79">
        <v>0.02</v>
      </c>
      <c r="Q25" s="79">
        <v>0.02</v>
      </c>
      <c r="R25" s="79">
        <v>0.02</v>
      </c>
      <c r="S25" s="79">
        <v>0.02</v>
      </c>
      <c r="T25" s="79">
        <v>0.02</v>
      </c>
      <c r="U25" s="79">
        <v>0.02</v>
      </c>
      <c r="V25" s="79">
        <v>0.02</v>
      </c>
      <c r="W25" s="79">
        <v>0.02</v>
      </c>
      <c r="X25" s="79">
        <v>0.02</v>
      </c>
      <c r="Y25" s="79">
        <v>0.02</v>
      </c>
      <c r="Z25" s="79">
        <v>0.02</v>
      </c>
      <c r="AA25" s="79">
        <v>0.02</v>
      </c>
      <c r="AB25" s="79">
        <v>0.02</v>
      </c>
      <c r="AC25" s="79">
        <v>0.48</v>
      </c>
      <c r="AD25" s="79"/>
      <c r="AE25" s="79"/>
    </row>
    <row r="26" spans="1:31">
      <c r="A26" s="79" t="s">
        <v>331</v>
      </c>
      <c r="B26" s="79" t="s">
        <v>164</v>
      </c>
      <c r="C26" s="79" t="s">
        <v>165</v>
      </c>
      <c r="D26" s="79" t="s">
        <v>182</v>
      </c>
      <c r="E26" s="79">
        <v>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0.3</v>
      </c>
      <c r="N26" s="79">
        <v>0.3</v>
      </c>
      <c r="O26" s="79">
        <v>0.3</v>
      </c>
      <c r="P26" s="79">
        <v>0.3</v>
      </c>
      <c r="Q26" s="79">
        <v>0.3</v>
      </c>
      <c r="R26" s="79">
        <v>0.3</v>
      </c>
      <c r="S26" s="79">
        <v>0.3</v>
      </c>
      <c r="T26" s="79">
        <v>0.15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2.25</v>
      </c>
      <c r="AD26" s="79">
        <v>11.25</v>
      </c>
      <c r="AE26" s="79">
        <v>586.61</v>
      </c>
    </row>
    <row r="27" spans="1:31">
      <c r="A27" s="79"/>
      <c r="B27" s="79"/>
      <c r="C27" s="79"/>
      <c r="D27" s="79" t="s">
        <v>190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  <c r="U27" s="79">
        <v>0</v>
      </c>
      <c r="V27" s="79">
        <v>0</v>
      </c>
      <c r="W27" s="79">
        <v>0</v>
      </c>
      <c r="X27" s="79">
        <v>0</v>
      </c>
      <c r="Y27" s="79">
        <v>0</v>
      </c>
      <c r="Z27" s="79">
        <v>0</v>
      </c>
      <c r="AA27" s="79">
        <v>0</v>
      </c>
      <c r="AB27" s="79">
        <v>0</v>
      </c>
      <c r="AC27" s="79">
        <v>0</v>
      </c>
      <c r="AD27" s="79"/>
      <c r="AE27" s="79"/>
    </row>
    <row r="28" spans="1:31">
      <c r="A28" s="79"/>
      <c r="B28" s="79"/>
      <c r="C28" s="79"/>
      <c r="D28" s="79" t="s">
        <v>191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/>
      <c r="AE28" s="79"/>
    </row>
    <row r="29" spans="1:31">
      <c r="A29" s="79" t="s">
        <v>138</v>
      </c>
      <c r="B29" s="79" t="s">
        <v>164</v>
      </c>
      <c r="C29" s="79" t="s">
        <v>229</v>
      </c>
      <c r="D29" s="79" t="s">
        <v>182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0.7</v>
      </c>
      <c r="N29" s="79">
        <v>0.7</v>
      </c>
      <c r="O29" s="79">
        <v>0.7</v>
      </c>
      <c r="P29" s="79">
        <v>0.7</v>
      </c>
      <c r="Q29" s="79">
        <v>0.7</v>
      </c>
      <c r="R29" s="79">
        <v>0.7</v>
      </c>
      <c r="S29" s="79">
        <v>0.7</v>
      </c>
      <c r="T29" s="79">
        <v>0.7</v>
      </c>
      <c r="U29" s="79">
        <v>0.15</v>
      </c>
      <c r="V29" s="79">
        <v>0.15</v>
      </c>
      <c r="W29" s="79">
        <v>0.15</v>
      </c>
      <c r="X29" s="79">
        <v>0.15</v>
      </c>
      <c r="Y29" s="79">
        <v>0.15</v>
      </c>
      <c r="Z29" s="79">
        <v>0</v>
      </c>
      <c r="AA29" s="79">
        <v>0</v>
      </c>
      <c r="AB29" s="79">
        <v>0</v>
      </c>
      <c r="AC29" s="79">
        <v>6.35</v>
      </c>
      <c r="AD29" s="79">
        <v>31.75</v>
      </c>
      <c r="AE29" s="79">
        <v>1366.39</v>
      </c>
    </row>
    <row r="30" spans="1:31">
      <c r="A30" s="79"/>
      <c r="B30" s="79"/>
      <c r="C30" s="79"/>
      <c r="D30" s="79" t="s">
        <v>222</v>
      </c>
      <c r="E30" s="79">
        <v>0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  <c r="U30" s="79">
        <v>0</v>
      </c>
      <c r="V30" s="79">
        <v>0</v>
      </c>
      <c r="W30" s="79">
        <v>0</v>
      </c>
      <c r="X30" s="79">
        <v>0</v>
      </c>
      <c r="Y30" s="79">
        <v>0</v>
      </c>
      <c r="Z30" s="79">
        <v>0</v>
      </c>
      <c r="AA30" s="79">
        <v>0</v>
      </c>
      <c r="AB30" s="79">
        <v>0</v>
      </c>
      <c r="AC30" s="79">
        <v>0</v>
      </c>
      <c r="AD30" s="79"/>
      <c r="AE30" s="79"/>
    </row>
    <row r="31" spans="1:31">
      <c r="A31" s="79"/>
      <c r="B31" s="79"/>
      <c r="C31" s="79" t="s">
        <v>230</v>
      </c>
      <c r="D31" s="79" t="s">
        <v>182</v>
      </c>
      <c r="E31" s="79">
        <v>0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0.15</v>
      </c>
      <c r="N31" s="79">
        <v>0.15</v>
      </c>
      <c r="O31" s="79">
        <v>0.15</v>
      </c>
      <c r="P31" s="79">
        <v>0.15</v>
      </c>
      <c r="Q31" s="79">
        <v>0.15</v>
      </c>
      <c r="R31" s="79">
        <v>0.15</v>
      </c>
      <c r="S31" s="79">
        <v>0.15</v>
      </c>
      <c r="T31" s="79">
        <v>0.15</v>
      </c>
      <c r="U31" s="79">
        <v>0.15</v>
      </c>
      <c r="V31" s="79">
        <v>0.15</v>
      </c>
      <c r="W31" s="79">
        <v>0.15</v>
      </c>
      <c r="X31" s="79">
        <v>0.15</v>
      </c>
      <c r="Y31" s="79">
        <v>0.15</v>
      </c>
      <c r="Z31" s="79">
        <v>0</v>
      </c>
      <c r="AA31" s="79">
        <v>0</v>
      </c>
      <c r="AB31" s="79">
        <v>0</v>
      </c>
      <c r="AC31" s="79">
        <v>1.95</v>
      </c>
      <c r="AD31" s="79">
        <v>9.75</v>
      </c>
      <c r="AE31" s="79"/>
    </row>
    <row r="32" spans="1:31">
      <c r="A32" s="79"/>
      <c r="B32" s="79"/>
      <c r="C32" s="79"/>
      <c r="D32" s="79" t="s">
        <v>222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  <c r="U32" s="79">
        <v>0</v>
      </c>
      <c r="V32" s="79">
        <v>0</v>
      </c>
      <c r="W32" s="79">
        <v>0</v>
      </c>
      <c r="X32" s="79">
        <v>0</v>
      </c>
      <c r="Y32" s="79">
        <v>0</v>
      </c>
      <c r="Z32" s="79">
        <v>0</v>
      </c>
      <c r="AA32" s="79">
        <v>0</v>
      </c>
      <c r="AB32" s="79">
        <v>0</v>
      </c>
      <c r="AC32" s="79">
        <v>0</v>
      </c>
      <c r="AD32" s="79"/>
      <c r="AE32" s="79"/>
    </row>
    <row r="33" spans="1:31">
      <c r="A33" s="79"/>
      <c r="B33" s="79"/>
      <c r="C33" s="79" t="s">
        <v>165</v>
      </c>
      <c r="D33" s="79" t="s">
        <v>182</v>
      </c>
      <c r="E33" s="79">
        <v>0</v>
      </c>
      <c r="F33" s="79">
        <v>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0.7</v>
      </c>
      <c r="N33" s="79">
        <v>0.7</v>
      </c>
      <c r="O33" s="79">
        <v>0.7</v>
      </c>
      <c r="P33" s="79">
        <v>0.7</v>
      </c>
      <c r="Q33" s="79">
        <v>0.7</v>
      </c>
      <c r="R33" s="79">
        <v>0.7</v>
      </c>
      <c r="S33" s="79">
        <v>0.7</v>
      </c>
      <c r="T33" s="79">
        <v>0.7</v>
      </c>
      <c r="U33" s="79">
        <v>0.15</v>
      </c>
      <c r="V33" s="79">
        <v>0.15</v>
      </c>
      <c r="W33" s="79">
        <v>0.15</v>
      </c>
      <c r="X33" s="79">
        <v>0.15</v>
      </c>
      <c r="Y33" s="79">
        <v>0.15</v>
      </c>
      <c r="Z33" s="79">
        <v>0</v>
      </c>
      <c r="AA33" s="79">
        <v>0</v>
      </c>
      <c r="AB33" s="79">
        <v>0</v>
      </c>
      <c r="AC33" s="79">
        <v>6.35</v>
      </c>
      <c r="AD33" s="79">
        <v>31.75</v>
      </c>
      <c r="AE33" s="79"/>
    </row>
    <row r="34" spans="1:31">
      <c r="A34" s="79"/>
      <c r="B34" s="79"/>
      <c r="C34" s="79"/>
      <c r="D34" s="79" t="s">
        <v>222</v>
      </c>
      <c r="E34" s="79">
        <v>0</v>
      </c>
      <c r="F34" s="79">
        <v>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  <c r="U34" s="79">
        <v>0</v>
      </c>
      <c r="V34" s="79">
        <v>0</v>
      </c>
      <c r="W34" s="79">
        <v>0</v>
      </c>
      <c r="X34" s="79">
        <v>0</v>
      </c>
      <c r="Y34" s="79">
        <v>0</v>
      </c>
      <c r="Z34" s="79">
        <v>0</v>
      </c>
      <c r="AA34" s="79">
        <v>0</v>
      </c>
      <c r="AB34" s="79">
        <v>0</v>
      </c>
      <c r="AC34" s="79">
        <v>0</v>
      </c>
      <c r="AD34" s="79"/>
      <c r="AE34" s="79"/>
    </row>
    <row r="35" spans="1:31">
      <c r="A35" s="79" t="s">
        <v>207</v>
      </c>
      <c r="B35" s="79" t="s">
        <v>164</v>
      </c>
      <c r="C35" s="79" t="s">
        <v>227</v>
      </c>
      <c r="D35" s="79" t="s">
        <v>182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0.7</v>
      </c>
      <c r="N35" s="79">
        <v>0.7</v>
      </c>
      <c r="O35" s="79">
        <v>0.7</v>
      </c>
      <c r="P35" s="79">
        <v>0.7</v>
      </c>
      <c r="Q35" s="79">
        <v>0.7</v>
      </c>
      <c r="R35" s="79">
        <v>0.7</v>
      </c>
      <c r="S35" s="79">
        <v>0.7</v>
      </c>
      <c r="T35" s="79">
        <v>0.7</v>
      </c>
      <c r="U35" s="79">
        <v>0.7</v>
      </c>
      <c r="V35" s="79">
        <v>0.7</v>
      </c>
      <c r="W35" s="79">
        <v>0.7</v>
      </c>
      <c r="X35" s="79">
        <v>0.7</v>
      </c>
      <c r="Y35" s="79">
        <v>0.7</v>
      </c>
      <c r="Z35" s="79">
        <v>0</v>
      </c>
      <c r="AA35" s="79">
        <v>0</v>
      </c>
      <c r="AB35" s="79">
        <v>0</v>
      </c>
      <c r="AC35" s="79">
        <v>9.1</v>
      </c>
      <c r="AD35" s="79">
        <v>45.5</v>
      </c>
      <c r="AE35" s="79">
        <v>2255.5</v>
      </c>
    </row>
    <row r="36" spans="1:31">
      <c r="A36" s="79"/>
      <c r="B36" s="79"/>
      <c r="C36" s="79"/>
      <c r="D36" s="79" t="s">
        <v>222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  <c r="U36" s="79">
        <v>0</v>
      </c>
      <c r="V36" s="79">
        <v>0</v>
      </c>
      <c r="W36" s="79">
        <v>0</v>
      </c>
      <c r="X36" s="79">
        <v>0</v>
      </c>
      <c r="Y36" s="79">
        <v>0</v>
      </c>
      <c r="Z36" s="79">
        <v>0</v>
      </c>
      <c r="AA36" s="79">
        <v>0</v>
      </c>
      <c r="AB36" s="79">
        <v>0</v>
      </c>
      <c r="AC36" s="79">
        <v>0</v>
      </c>
      <c r="AD36" s="79"/>
      <c r="AE36" s="79"/>
    </row>
    <row r="37" spans="1:31">
      <c r="A37" s="79"/>
      <c r="B37" s="79"/>
      <c r="C37" s="79" t="s">
        <v>228</v>
      </c>
      <c r="D37" s="79" t="s">
        <v>182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0.5</v>
      </c>
      <c r="N37" s="79">
        <v>0.5</v>
      </c>
      <c r="O37" s="79">
        <v>0.5</v>
      </c>
      <c r="P37" s="79">
        <v>0.5</v>
      </c>
      <c r="Q37" s="79">
        <v>0.5</v>
      </c>
      <c r="R37" s="79">
        <v>0.5</v>
      </c>
      <c r="S37" s="79">
        <v>0.5</v>
      </c>
      <c r="T37" s="79">
        <v>0.5</v>
      </c>
      <c r="U37" s="79">
        <v>0.5</v>
      </c>
      <c r="V37" s="79">
        <v>0.5</v>
      </c>
      <c r="W37" s="79">
        <v>0.5</v>
      </c>
      <c r="X37" s="79">
        <v>0.5</v>
      </c>
      <c r="Y37" s="79">
        <v>0.5</v>
      </c>
      <c r="Z37" s="79">
        <v>0</v>
      </c>
      <c r="AA37" s="79">
        <v>0</v>
      </c>
      <c r="AB37" s="79">
        <v>0</v>
      </c>
      <c r="AC37" s="79">
        <v>6.5</v>
      </c>
      <c r="AD37" s="79">
        <v>32.5</v>
      </c>
      <c r="AE37" s="79"/>
    </row>
    <row r="38" spans="1:31">
      <c r="A38" s="79"/>
      <c r="B38" s="79"/>
      <c r="C38" s="79"/>
      <c r="D38" s="79" t="s">
        <v>222</v>
      </c>
      <c r="E38" s="79">
        <v>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  <c r="U38" s="79">
        <v>0</v>
      </c>
      <c r="V38" s="79">
        <v>0</v>
      </c>
      <c r="W38" s="79">
        <v>0</v>
      </c>
      <c r="X38" s="79">
        <v>0</v>
      </c>
      <c r="Y38" s="79">
        <v>0</v>
      </c>
      <c r="Z38" s="79">
        <v>0</v>
      </c>
      <c r="AA38" s="79">
        <v>0</v>
      </c>
      <c r="AB38" s="79">
        <v>0</v>
      </c>
      <c r="AC38" s="79">
        <v>0</v>
      </c>
      <c r="AD38" s="79"/>
      <c r="AE38" s="79"/>
    </row>
    <row r="39" spans="1:31">
      <c r="A39" s="79"/>
      <c r="B39" s="79"/>
      <c r="C39" s="79" t="s">
        <v>165</v>
      </c>
      <c r="D39" s="79" t="s">
        <v>182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0.7</v>
      </c>
      <c r="N39" s="79">
        <v>0.7</v>
      </c>
      <c r="O39" s="79">
        <v>0.7</v>
      </c>
      <c r="P39" s="79">
        <v>0.7</v>
      </c>
      <c r="Q39" s="79">
        <v>0.7</v>
      </c>
      <c r="R39" s="79">
        <v>0.7</v>
      </c>
      <c r="S39" s="79">
        <v>0.7</v>
      </c>
      <c r="T39" s="79">
        <v>0.7</v>
      </c>
      <c r="U39" s="79">
        <v>0.7</v>
      </c>
      <c r="V39" s="79">
        <v>0.7</v>
      </c>
      <c r="W39" s="79">
        <v>0.7</v>
      </c>
      <c r="X39" s="79">
        <v>0.7</v>
      </c>
      <c r="Y39" s="79">
        <v>0.7</v>
      </c>
      <c r="Z39" s="79">
        <v>0</v>
      </c>
      <c r="AA39" s="79">
        <v>0</v>
      </c>
      <c r="AB39" s="79">
        <v>0</v>
      </c>
      <c r="AC39" s="79">
        <v>9.1</v>
      </c>
      <c r="AD39" s="79">
        <v>45.5</v>
      </c>
      <c r="AE39" s="79"/>
    </row>
    <row r="40" spans="1:31">
      <c r="A40" s="79"/>
      <c r="B40" s="79"/>
      <c r="C40" s="79"/>
      <c r="D40" s="79" t="s">
        <v>222</v>
      </c>
      <c r="E40" s="79">
        <v>0</v>
      </c>
      <c r="F40" s="79">
        <v>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  <c r="U40" s="79">
        <v>0</v>
      </c>
      <c r="V40" s="79">
        <v>0</v>
      </c>
      <c r="W40" s="79">
        <v>0</v>
      </c>
      <c r="X40" s="79">
        <v>0</v>
      </c>
      <c r="Y40" s="79">
        <v>0</v>
      </c>
      <c r="Z40" s="79">
        <v>0</v>
      </c>
      <c r="AA40" s="79">
        <v>0</v>
      </c>
      <c r="AB40" s="79">
        <v>0</v>
      </c>
      <c r="AC40" s="79">
        <v>0</v>
      </c>
      <c r="AD40" s="79"/>
      <c r="AE40" s="79"/>
    </row>
    <row r="41" spans="1:31">
      <c r="A41" s="79" t="s">
        <v>209</v>
      </c>
      <c r="B41" s="79" t="s">
        <v>164</v>
      </c>
      <c r="C41" s="79" t="s">
        <v>227</v>
      </c>
      <c r="D41" s="79" t="s">
        <v>182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0.95</v>
      </c>
      <c r="N41" s="79">
        <v>0.95</v>
      </c>
      <c r="O41" s="79">
        <v>0.95</v>
      </c>
      <c r="P41" s="79">
        <v>0.95</v>
      </c>
      <c r="Q41" s="79">
        <v>0.95</v>
      </c>
      <c r="R41" s="79">
        <v>0.95</v>
      </c>
      <c r="S41" s="79">
        <v>0.95</v>
      </c>
      <c r="T41" s="79">
        <v>0.95</v>
      </c>
      <c r="U41" s="79">
        <v>0.95</v>
      </c>
      <c r="V41" s="79">
        <v>0.15</v>
      </c>
      <c r="W41" s="79">
        <v>0.15</v>
      </c>
      <c r="X41" s="79">
        <v>0.15</v>
      </c>
      <c r="Y41" s="79">
        <v>0.15</v>
      </c>
      <c r="Z41" s="79">
        <v>0</v>
      </c>
      <c r="AA41" s="79">
        <v>0</v>
      </c>
      <c r="AB41" s="79">
        <v>0</v>
      </c>
      <c r="AC41" s="79">
        <v>9.15</v>
      </c>
      <c r="AD41" s="79">
        <v>45.75</v>
      </c>
      <c r="AE41" s="79">
        <v>2203.29</v>
      </c>
    </row>
    <row r="42" spans="1:31">
      <c r="A42" s="79"/>
      <c r="B42" s="79"/>
      <c r="C42" s="79"/>
      <c r="D42" s="79" t="s">
        <v>222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/>
      <c r="AE42" s="79"/>
    </row>
    <row r="43" spans="1:31">
      <c r="A43" s="79"/>
      <c r="B43" s="79"/>
      <c r="C43" s="79" t="s">
        <v>228</v>
      </c>
      <c r="D43" s="79" t="s">
        <v>182</v>
      </c>
      <c r="E43" s="79">
        <v>0</v>
      </c>
      <c r="F43" s="79">
        <v>0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0.5</v>
      </c>
      <c r="N43" s="79">
        <v>0.5</v>
      </c>
      <c r="O43" s="79">
        <v>0.5</v>
      </c>
      <c r="P43" s="79">
        <v>0.5</v>
      </c>
      <c r="Q43" s="79">
        <v>0.5</v>
      </c>
      <c r="R43" s="79">
        <v>0.5</v>
      </c>
      <c r="S43" s="79">
        <v>0.5</v>
      </c>
      <c r="T43" s="79">
        <v>0.5</v>
      </c>
      <c r="U43" s="79">
        <v>0.5</v>
      </c>
      <c r="V43" s="79">
        <v>0.15</v>
      </c>
      <c r="W43" s="79">
        <v>0.15</v>
      </c>
      <c r="X43" s="79">
        <v>0.15</v>
      </c>
      <c r="Y43" s="79">
        <v>0.15</v>
      </c>
      <c r="Z43" s="79">
        <v>0</v>
      </c>
      <c r="AA43" s="79">
        <v>0</v>
      </c>
      <c r="AB43" s="79">
        <v>0</v>
      </c>
      <c r="AC43" s="79">
        <v>5.0999999999999996</v>
      </c>
      <c r="AD43" s="79">
        <v>25.5</v>
      </c>
      <c r="AE43" s="79"/>
    </row>
    <row r="44" spans="1:31">
      <c r="A44" s="79"/>
      <c r="B44" s="79"/>
      <c r="C44" s="79"/>
      <c r="D44" s="79" t="s">
        <v>222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/>
      <c r="AE44" s="79"/>
    </row>
    <row r="45" spans="1:31">
      <c r="A45" s="79"/>
      <c r="B45" s="79"/>
      <c r="C45" s="79" t="s">
        <v>165</v>
      </c>
      <c r="D45" s="79" t="s">
        <v>182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0.95</v>
      </c>
      <c r="N45" s="79">
        <v>0.95</v>
      </c>
      <c r="O45" s="79">
        <v>0.95</v>
      </c>
      <c r="P45" s="79">
        <v>0.95</v>
      </c>
      <c r="Q45" s="79">
        <v>0.95</v>
      </c>
      <c r="R45" s="79">
        <v>0.95</v>
      </c>
      <c r="S45" s="79">
        <v>0.95</v>
      </c>
      <c r="T45" s="79">
        <v>0.95</v>
      </c>
      <c r="U45" s="79">
        <v>0.95</v>
      </c>
      <c r="V45" s="79">
        <v>0.15</v>
      </c>
      <c r="W45" s="79">
        <v>0.15</v>
      </c>
      <c r="X45" s="79">
        <v>0.15</v>
      </c>
      <c r="Y45" s="79">
        <v>0.15</v>
      </c>
      <c r="Z45" s="79">
        <v>0</v>
      </c>
      <c r="AA45" s="79">
        <v>0</v>
      </c>
      <c r="AB45" s="79">
        <v>0</v>
      </c>
      <c r="AC45" s="79">
        <v>9.15</v>
      </c>
      <c r="AD45" s="79">
        <v>45.75</v>
      </c>
      <c r="AE45" s="79"/>
    </row>
    <row r="46" spans="1:31">
      <c r="A46" s="79"/>
      <c r="B46" s="79"/>
      <c r="C46" s="79"/>
      <c r="D46" s="79" t="s">
        <v>222</v>
      </c>
      <c r="E46" s="79">
        <v>0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0</v>
      </c>
      <c r="W46" s="79">
        <v>0</v>
      </c>
      <c r="X46" s="79">
        <v>0</v>
      </c>
      <c r="Y46" s="79">
        <v>0</v>
      </c>
      <c r="Z46" s="79">
        <v>0</v>
      </c>
      <c r="AA46" s="79">
        <v>0</v>
      </c>
      <c r="AB46" s="79">
        <v>0</v>
      </c>
      <c r="AC46" s="79">
        <v>0</v>
      </c>
      <c r="AD46" s="79"/>
      <c r="AE46" s="79"/>
    </row>
    <row r="47" spans="1:31">
      <c r="A47" s="79" t="s">
        <v>210</v>
      </c>
      <c r="B47" s="79" t="s">
        <v>164</v>
      </c>
      <c r="C47" s="79" t="s">
        <v>227</v>
      </c>
      <c r="D47" s="79" t="s">
        <v>182</v>
      </c>
      <c r="E47" s="79">
        <v>0</v>
      </c>
      <c r="F47" s="79">
        <v>0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0.35</v>
      </c>
      <c r="N47" s="79">
        <v>0.35</v>
      </c>
      <c r="O47" s="79">
        <v>0.35</v>
      </c>
      <c r="P47" s="79">
        <v>0.35</v>
      </c>
      <c r="Q47" s="79">
        <v>0.35</v>
      </c>
      <c r="R47" s="79">
        <v>0.35</v>
      </c>
      <c r="S47" s="79">
        <v>0.35</v>
      </c>
      <c r="T47" s="79">
        <v>0.35</v>
      </c>
      <c r="U47" s="79">
        <v>0.95</v>
      </c>
      <c r="V47" s="79">
        <v>0.95</v>
      </c>
      <c r="W47" s="79">
        <v>0.95</v>
      </c>
      <c r="X47" s="79">
        <v>0.95</v>
      </c>
      <c r="Y47" s="79">
        <v>0.95</v>
      </c>
      <c r="Z47" s="79">
        <v>0</v>
      </c>
      <c r="AA47" s="79">
        <v>0</v>
      </c>
      <c r="AB47" s="79">
        <v>0</v>
      </c>
      <c r="AC47" s="79">
        <v>7.55</v>
      </c>
      <c r="AD47" s="79">
        <v>37.75</v>
      </c>
      <c r="AE47" s="79">
        <v>1833.39</v>
      </c>
    </row>
    <row r="48" spans="1:31">
      <c r="A48" s="79"/>
      <c r="B48" s="79"/>
      <c r="C48" s="79"/>
      <c r="D48" s="79" t="s">
        <v>222</v>
      </c>
      <c r="E48" s="79">
        <v>0</v>
      </c>
      <c r="F48" s="79">
        <v>0</v>
      </c>
      <c r="G48" s="79">
        <v>0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9">
        <v>0</v>
      </c>
      <c r="V48" s="79">
        <v>0</v>
      </c>
      <c r="W48" s="79">
        <v>0</v>
      </c>
      <c r="X48" s="79">
        <v>0</v>
      </c>
      <c r="Y48" s="79">
        <v>0</v>
      </c>
      <c r="Z48" s="79">
        <v>0</v>
      </c>
      <c r="AA48" s="79">
        <v>0</v>
      </c>
      <c r="AB48" s="79">
        <v>0</v>
      </c>
      <c r="AC48" s="79">
        <v>0</v>
      </c>
      <c r="AD48" s="79"/>
      <c r="AE48" s="79"/>
    </row>
    <row r="49" spans="1:31">
      <c r="A49" s="79"/>
      <c r="B49" s="79"/>
      <c r="C49" s="79" t="s">
        <v>228</v>
      </c>
      <c r="D49" s="79" t="s">
        <v>182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0.35</v>
      </c>
      <c r="N49" s="79">
        <v>0.35</v>
      </c>
      <c r="O49" s="79">
        <v>0.35</v>
      </c>
      <c r="P49" s="79">
        <v>0.35</v>
      </c>
      <c r="Q49" s="79">
        <v>0.35</v>
      </c>
      <c r="R49" s="79">
        <v>0.35</v>
      </c>
      <c r="S49" s="79">
        <v>0.35</v>
      </c>
      <c r="T49" s="79">
        <v>0.35</v>
      </c>
      <c r="U49" s="79">
        <v>0.35</v>
      </c>
      <c r="V49" s="79">
        <v>0.35</v>
      </c>
      <c r="W49" s="79">
        <v>0.35</v>
      </c>
      <c r="X49" s="79">
        <v>0.35</v>
      </c>
      <c r="Y49" s="79">
        <v>0.35</v>
      </c>
      <c r="Z49" s="79">
        <v>0</v>
      </c>
      <c r="AA49" s="79">
        <v>0</v>
      </c>
      <c r="AB49" s="79">
        <v>0</v>
      </c>
      <c r="AC49" s="79">
        <v>4.55</v>
      </c>
      <c r="AD49" s="79">
        <v>22.75</v>
      </c>
      <c r="AE49" s="79"/>
    </row>
    <row r="50" spans="1:31">
      <c r="A50" s="79"/>
      <c r="B50" s="79"/>
      <c r="C50" s="79"/>
      <c r="D50" s="79" t="s">
        <v>222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  <c r="T50" s="79">
        <v>0</v>
      </c>
      <c r="U50" s="79">
        <v>0</v>
      </c>
      <c r="V50" s="79">
        <v>0</v>
      </c>
      <c r="W50" s="79">
        <v>0</v>
      </c>
      <c r="X50" s="79">
        <v>0</v>
      </c>
      <c r="Y50" s="79">
        <v>0</v>
      </c>
      <c r="Z50" s="79">
        <v>0</v>
      </c>
      <c r="AA50" s="79">
        <v>0</v>
      </c>
      <c r="AB50" s="79">
        <v>0</v>
      </c>
      <c r="AC50" s="79">
        <v>0</v>
      </c>
      <c r="AD50" s="79"/>
      <c r="AE50" s="79"/>
    </row>
    <row r="51" spans="1:31">
      <c r="A51" s="79"/>
      <c r="B51" s="79"/>
      <c r="C51" s="79" t="s">
        <v>165</v>
      </c>
      <c r="D51" s="79" t="s">
        <v>182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0.35</v>
      </c>
      <c r="N51" s="79">
        <v>0.35</v>
      </c>
      <c r="O51" s="79">
        <v>0.35</v>
      </c>
      <c r="P51" s="79">
        <v>0.35</v>
      </c>
      <c r="Q51" s="79">
        <v>0.35</v>
      </c>
      <c r="R51" s="79">
        <v>0.35</v>
      </c>
      <c r="S51" s="79">
        <v>0.35</v>
      </c>
      <c r="T51" s="79">
        <v>0.35</v>
      </c>
      <c r="U51" s="79">
        <v>0.95</v>
      </c>
      <c r="V51" s="79">
        <v>0.95</v>
      </c>
      <c r="W51" s="79">
        <v>0.95</v>
      </c>
      <c r="X51" s="79">
        <v>0.95</v>
      </c>
      <c r="Y51" s="79">
        <v>0.95</v>
      </c>
      <c r="Z51" s="79">
        <v>0</v>
      </c>
      <c r="AA51" s="79">
        <v>0</v>
      </c>
      <c r="AB51" s="79">
        <v>0</v>
      </c>
      <c r="AC51" s="79">
        <v>7.55</v>
      </c>
      <c r="AD51" s="79">
        <v>37.75</v>
      </c>
      <c r="AE51" s="79"/>
    </row>
    <row r="52" spans="1:31">
      <c r="A52" s="79"/>
      <c r="B52" s="79"/>
      <c r="C52" s="79"/>
      <c r="D52" s="79" t="s">
        <v>222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  <c r="T52" s="79">
        <v>0</v>
      </c>
      <c r="U52" s="79">
        <v>0</v>
      </c>
      <c r="V52" s="79">
        <v>0</v>
      </c>
      <c r="W52" s="79">
        <v>0</v>
      </c>
      <c r="X52" s="79">
        <v>0</v>
      </c>
      <c r="Y52" s="79">
        <v>0</v>
      </c>
      <c r="Z52" s="79">
        <v>0</v>
      </c>
      <c r="AA52" s="79">
        <v>0</v>
      </c>
      <c r="AB52" s="79">
        <v>0</v>
      </c>
      <c r="AC52" s="79">
        <v>0</v>
      </c>
      <c r="AD52" s="79"/>
      <c r="AE52" s="79"/>
    </row>
    <row r="53" spans="1:31">
      <c r="A53" s="79" t="s">
        <v>332</v>
      </c>
      <c r="B53" s="79" t="s">
        <v>164</v>
      </c>
      <c r="C53" s="79" t="s">
        <v>227</v>
      </c>
      <c r="D53" s="79" t="s">
        <v>182</v>
      </c>
      <c r="E53" s="79">
        <v>0</v>
      </c>
      <c r="F53" s="79">
        <v>0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0.25</v>
      </c>
      <c r="N53" s="79">
        <v>0.25</v>
      </c>
      <c r="O53" s="79">
        <v>0.25</v>
      </c>
      <c r="P53" s="79">
        <v>0.25</v>
      </c>
      <c r="Q53" s="79">
        <v>0.25</v>
      </c>
      <c r="R53" s="79">
        <v>0.25</v>
      </c>
      <c r="S53" s="79">
        <v>0.25</v>
      </c>
      <c r="T53" s="79">
        <v>0.95</v>
      </c>
      <c r="U53" s="79">
        <v>0.95</v>
      </c>
      <c r="V53" s="79">
        <v>0.95</v>
      </c>
      <c r="W53" s="79">
        <v>0.95</v>
      </c>
      <c r="X53" s="79">
        <v>0.95</v>
      </c>
      <c r="Y53" s="79">
        <v>0</v>
      </c>
      <c r="Z53" s="79">
        <v>0</v>
      </c>
      <c r="AA53" s="79">
        <v>0</v>
      </c>
      <c r="AB53" s="79">
        <v>0</v>
      </c>
      <c r="AC53" s="79">
        <v>6.5</v>
      </c>
      <c r="AD53" s="79">
        <v>32.5</v>
      </c>
      <c r="AE53" s="79">
        <v>1494.39</v>
      </c>
    </row>
    <row r="54" spans="1:31">
      <c r="A54" s="79"/>
      <c r="B54" s="79"/>
      <c r="C54" s="79"/>
      <c r="D54" s="79" t="s">
        <v>222</v>
      </c>
      <c r="E54" s="79">
        <v>0</v>
      </c>
      <c r="F54" s="79">
        <v>0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  <c r="T54" s="79">
        <v>0</v>
      </c>
      <c r="U54" s="79">
        <v>0</v>
      </c>
      <c r="V54" s="79">
        <v>0</v>
      </c>
      <c r="W54" s="79">
        <v>0</v>
      </c>
      <c r="X54" s="79">
        <v>0</v>
      </c>
      <c r="Y54" s="79">
        <v>0</v>
      </c>
      <c r="Z54" s="79">
        <v>0</v>
      </c>
      <c r="AA54" s="79">
        <v>0</v>
      </c>
      <c r="AB54" s="79">
        <v>0</v>
      </c>
      <c r="AC54" s="79">
        <v>0</v>
      </c>
      <c r="AD54" s="79"/>
      <c r="AE54" s="79"/>
    </row>
    <row r="55" spans="1:31">
      <c r="A55" s="79"/>
      <c r="B55" s="79"/>
      <c r="C55" s="79" t="s">
        <v>228</v>
      </c>
      <c r="D55" s="79" t="s">
        <v>182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0.15</v>
      </c>
      <c r="N55" s="79">
        <v>0.15</v>
      </c>
      <c r="O55" s="79">
        <v>0.15</v>
      </c>
      <c r="P55" s="79">
        <v>0.15</v>
      </c>
      <c r="Q55" s="79">
        <v>0.15</v>
      </c>
      <c r="R55" s="79">
        <v>0.15</v>
      </c>
      <c r="S55" s="79">
        <v>0.15</v>
      </c>
      <c r="T55" s="79">
        <v>0.15</v>
      </c>
      <c r="U55" s="79">
        <v>0.15</v>
      </c>
      <c r="V55" s="79">
        <v>0.35</v>
      </c>
      <c r="W55" s="79">
        <v>0.35</v>
      </c>
      <c r="X55" s="79">
        <v>0</v>
      </c>
      <c r="Y55" s="79">
        <v>0</v>
      </c>
      <c r="Z55" s="79">
        <v>0</v>
      </c>
      <c r="AA55" s="79">
        <v>0</v>
      </c>
      <c r="AB55" s="79">
        <v>0</v>
      </c>
      <c r="AC55" s="79">
        <v>2.0499999999999998</v>
      </c>
      <c r="AD55" s="79">
        <v>10.25</v>
      </c>
      <c r="AE55" s="79"/>
    </row>
    <row r="56" spans="1:31">
      <c r="A56" s="79"/>
      <c r="B56" s="79"/>
      <c r="C56" s="79"/>
      <c r="D56" s="79" t="s">
        <v>222</v>
      </c>
      <c r="E56" s="79">
        <v>0</v>
      </c>
      <c r="F56" s="79">
        <v>0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79">
        <v>0</v>
      </c>
      <c r="W56" s="79">
        <v>0</v>
      </c>
      <c r="X56" s="79">
        <v>0</v>
      </c>
      <c r="Y56" s="79">
        <v>0</v>
      </c>
      <c r="Z56" s="79">
        <v>0</v>
      </c>
      <c r="AA56" s="79">
        <v>0</v>
      </c>
      <c r="AB56" s="79">
        <v>0</v>
      </c>
      <c r="AC56" s="79">
        <v>0</v>
      </c>
      <c r="AD56" s="79"/>
      <c r="AE56" s="79"/>
    </row>
    <row r="57" spans="1:31">
      <c r="A57" s="79"/>
      <c r="B57" s="79"/>
      <c r="C57" s="79" t="s">
        <v>165</v>
      </c>
      <c r="D57" s="79" t="s">
        <v>182</v>
      </c>
      <c r="E57" s="79">
        <v>0</v>
      </c>
      <c r="F57" s="79">
        <v>0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0.25</v>
      </c>
      <c r="N57" s="79">
        <v>0.25</v>
      </c>
      <c r="O57" s="79">
        <v>0.25</v>
      </c>
      <c r="P57" s="79">
        <v>0.25</v>
      </c>
      <c r="Q57" s="79">
        <v>0.25</v>
      </c>
      <c r="R57" s="79">
        <v>0.25</v>
      </c>
      <c r="S57" s="79">
        <v>0.25</v>
      </c>
      <c r="T57" s="79">
        <v>0.95</v>
      </c>
      <c r="U57" s="79">
        <v>0.95</v>
      </c>
      <c r="V57" s="79">
        <v>0.95</v>
      </c>
      <c r="W57" s="79">
        <v>0.95</v>
      </c>
      <c r="X57" s="79">
        <v>0.95</v>
      </c>
      <c r="Y57" s="79">
        <v>0</v>
      </c>
      <c r="Z57" s="79">
        <v>0</v>
      </c>
      <c r="AA57" s="79">
        <v>0</v>
      </c>
      <c r="AB57" s="79">
        <v>0</v>
      </c>
      <c r="AC57" s="79">
        <v>6.5</v>
      </c>
      <c r="AD57" s="79">
        <v>32.5</v>
      </c>
      <c r="AE57" s="79"/>
    </row>
    <row r="58" spans="1:31">
      <c r="A58" s="79"/>
      <c r="B58" s="79"/>
      <c r="C58" s="79"/>
      <c r="D58" s="79" t="s">
        <v>222</v>
      </c>
      <c r="E58" s="79">
        <v>0</v>
      </c>
      <c r="F58" s="79">
        <v>0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>
        <v>0</v>
      </c>
      <c r="T58" s="79">
        <v>0</v>
      </c>
      <c r="U58" s="79">
        <v>0</v>
      </c>
      <c r="V58" s="79">
        <v>0</v>
      </c>
      <c r="W58" s="79">
        <v>0</v>
      </c>
      <c r="X58" s="79">
        <v>0</v>
      </c>
      <c r="Y58" s="79">
        <v>0</v>
      </c>
      <c r="Z58" s="79">
        <v>0</v>
      </c>
      <c r="AA58" s="79">
        <v>0</v>
      </c>
      <c r="AB58" s="79">
        <v>0</v>
      </c>
      <c r="AC58" s="79">
        <v>0</v>
      </c>
      <c r="AD58" s="79"/>
      <c r="AE58" s="79"/>
    </row>
    <row r="59" spans="1:31">
      <c r="A59" s="79" t="s">
        <v>211</v>
      </c>
      <c r="B59" s="79" t="s">
        <v>164</v>
      </c>
      <c r="C59" s="79" t="s">
        <v>227</v>
      </c>
      <c r="D59" s="79" t="s">
        <v>182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0.95</v>
      </c>
      <c r="O59" s="79">
        <v>0.95</v>
      </c>
      <c r="P59" s="79">
        <v>0.95</v>
      </c>
      <c r="Q59" s="79">
        <v>0.95</v>
      </c>
      <c r="R59" s="79">
        <v>0.95</v>
      </c>
      <c r="S59" s="79">
        <v>0.95</v>
      </c>
      <c r="T59" s="79">
        <v>0.35</v>
      </c>
      <c r="U59" s="79">
        <v>0.35</v>
      </c>
      <c r="V59" s="79">
        <v>0.35</v>
      </c>
      <c r="W59" s="79">
        <v>0.35</v>
      </c>
      <c r="X59" s="79">
        <v>0.35</v>
      </c>
      <c r="Y59" s="79">
        <v>0</v>
      </c>
      <c r="Z59" s="79">
        <v>0</v>
      </c>
      <c r="AA59" s="79">
        <v>0</v>
      </c>
      <c r="AB59" s="79">
        <v>0</v>
      </c>
      <c r="AC59" s="79">
        <v>7.45</v>
      </c>
      <c r="AD59" s="79">
        <v>37.25</v>
      </c>
      <c r="AE59" s="79">
        <v>1692.57</v>
      </c>
    </row>
    <row r="60" spans="1:31">
      <c r="A60" s="79"/>
      <c r="B60" s="79"/>
      <c r="C60" s="79"/>
      <c r="D60" s="79" t="s">
        <v>222</v>
      </c>
      <c r="E60" s="79">
        <v>0</v>
      </c>
      <c r="F60" s="79">
        <v>0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  <c r="P60" s="79">
        <v>0</v>
      </c>
      <c r="Q60" s="79">
        <v>0</v>
      </c>
      <c r="R60" s="79">
        <v>0</v>
      </c>
      <c r="S60" s="79">
        <v>0</v>
      </c>
      <c r="T60" s="79">
        <v>0</v>
      </c>
      <c r="U60" s="79">
        <v>0</v>
      </c>
      <c r="V60" s="79">
        <v>0</v>
      </c>
      <c r="W60" s="79">
        <v>0</v>
      </c>
      <c r="X60" s="79">
        <v>0</v>
      </c>
      <c r="Y60" s="79">
        <v>0</v>
      </c>
      <c r="Z60" s="79">
        <v>0</v>
      </c>
      <c r="AA60" s="79">
        <v>0</v>
      </c>
      <c r="AB60" s="79">
        <v>0</v>
      </c>
      <c r="AC60" s="79">
        <v>0</v>
      </c>
      <c r="AD60" s="79"/>
      <c r="AE60" s="79"/>
    </row>
    <row r="61" spans="1:31">
      <c r="A61" s="79"/>
      <c r="B61" s="79"/>
      <c r="C61" s="79" t="s">
        <v>228</v>
      </c>
      <c r="D61" s="79" t="s">
        <v>182</v>
      </c>
      <c r="E61" s="79">
        <v>0</v>
      </c>
      <c r="F61" s="79">
        <v>0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  <c r="N61" s="79">
        <v>0.15</v>
      </c>
      <c r="O61" s="79">
        <v>0.15</v>
      </c>
      <c r="P61" s="79">
        <v>0.15</v>
      </c>
      <c r="Q61" s="79">
        <v>0.15</v>
      </c>
      <c r="R61" s="79">
        <v>0.15</v>
      </c>
      <c r="S61" s="79">
        <v>0.15</v>
      </c>
      <c r="T61" s="79">
        <v>0.15</v>
      </c>
      <c r="U61" s="79">
        <v>0.15</v>
      </c>
      <c r="V61" s="79">
        <v>0.35</v>
      </c>
      <c r="W61" s="79">
        <v>0.35</v>
      </c>
      <c r="X61" s="79">
        <v>0</v>
      </c>
      <c r="Y61" s="79">
        <v>0</v>
      </c>
      <c r="Z61" s="79">
        <v>0</v>
      </c>
      <c r="AA61" s="79">
        <v>0</v>
      </c>
      <c r="AB61" s="79">
        <v>0</v>
      </c>
      <c r="AC61" s="79">
        <v>1.9</v>
      </c>
      <c r="AD61" s="79">
        <v>9.5</v>
      </c>
      <c r="AE61" s="79"/>
    </row>
    <row r="62" spans="1:31">
      <c r="A62" s="79"/>
      <c r="B62" s="79"/>
      <c r="C62" s="79"/>
      <c r="D62" s="79" t="s">
        <v>222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  <c r="P62" s="79">
        <v>0</v>
      </c>
      <c r="Q62" s="79">
        <v>0</v>
      </c>
      <c r="R62" s="79">
        <v>0</v>
      </c>
      <c r="S62" s="79">
        <v>0</v>
      </c>
      <c r="T62" s="79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0</v>
      </c>
      <c r="AB62" s="79">
        <v>0</v>
      </c>
      <c r="AC62" s="79">
        <v>0</v>
      </c>
      <c r="AD62" s="79"/>
      <c r="AE62" s="79"/>
    </row>
    <row r="63" spans="1:31">
      <c r="A63" s="79"/>
      <c r="B63" s="79"/>
      <c r="C63" s="79" t="s">
        <v>165</v>
      </c>
      <c r="D63" s="79" t="s">
        <v>182</v>
      </c>
      <c r="E63" s="79">
        <v>0</v>
      </c>
      <c r="F63" s="79">
        <v>0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0.95</v>
      </c>
      <c r="O63" s="79">
        <v>0.95</v>
      </c>
      <c r="P63" s="79">
        <v>0.95</v>
      </c>
      <c r="Q63" s="79">
        <v>0.95</v>
      </c>
      <c r="R63" s="79">
        <v>0.95</v>
      </c>
      <c r="S63" s="79">
        <v>0.95</v>
      </c>
      <c r="T63" s="79">
        <v>0.35</v>
      </c>
      <c r="U63" s="79">
        <v>0.35</v>
      </c>
      <c r="V63" s="79">
        <v>0.35</v>
      </c>
      <c r="W63" s="79">
        <v>0.35</v>
      </c>
      <c r="X63" s="79">
        <v>0.35</v>
      </c>
      <c r="Y63" s="79">
        <v>0</v>
      </c>
      <c r="Z63" s="79">
        <v>0</v>
      </c>
      <c r="AA63" s="79">
        <v>0</v>
      </c>
      <c r="AB63" s="79">
        <v>0</v>
      </c>
      <c r="AC63" s="79">
        <v>7.45</v>
      </c>
      <c r="AD63" s="79">
        <v>37.25</v>
      </c>
      <c r="AE63" s="79"/>
    </row>
    <row r="64" spans="1:31">
      <c r="A64" s="79"/>
      <c r="B64" s="79"/>
      <c r="C64" s="79"/>
      <c r="D64" s="79" t="s">
        <v>222</v>
      </c>
      <c r="E64" s="79">
        <v>0</v>
      </c>
      <c r="F64" s="79">
        <v>0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  <c r="T64" s="79">
        <v>0</v>
      </c>
      <c r="U64" s="79">
        <v>0</v>
      </c>
      <c r="V64" s="79">
        <v>0</v>
      </c>
      <c r="W64" s="79">
        <v>0</v>
      </c>
      <c r="X64" s="79">
        <v>0</v>
      </c>
      <c r="Y64" s="79">
        <v>0</v>
      </c>
      <c r="Z64" s="79">
        <v>0</v>
      </c>
      <c r="AA64" s="79">
        <v>0</v>
      </c>
      <c r="AB64" s="79">
        <v>0</v>
      </c>
      <c r="AC64" s="79">
        <v>0</v>
      </c>
      <c r="AD64" s="79"/>
      <c r="AE64" s="79"/>
    </row>
    <row r="65" spans="1:31">
      <c r="A65" s="79" t="s">
        <v>159</v>
      </c>
      <c r="B65" s="79" t="s">
        <v>164</v>
      </c>
      <c r="C65" s="79" t="s">
        <v>165</v>
      </c>
      <c r="D65" s="79" t="s">
        <v>166</v>
      </c>
      <c r="E65" s="79">
        <v>1</v>
      </c>
      <c r="F65" s="79">
        <v>1</v>
      </c>
      <c r="G65" s="79">
        <v>1</v>
      </c>
      <c r="H65" s="79">
        <v>1</v>
      </c>
      <c r="I65" s="79">
        <v>1</v>
      </c>
      <c r="J65" s="79">
        <v>1</v>
      </c>
      <c r="K65" s="79">
        <v>1</v>
      </c>
      <c r="L65" s="79">
        <v>0.5</v>
      </c>
      <c r="M65" s="79">
        <v>0.5</v>
      </c>
      <c r="N65" s="79">
        <v>0.5</v>
      </c>
      <c r="O65" s="79">
        <v>0.5</v>
      </c>
      <c r="P65" s="79">
        <v>0.5</v>
      </c>
      <c r="Q65" s="79">
        <v>0.5</v>
      </c>
      <c r="R65" s="79">
        <v>0.5</v>
      </c>
      <c r="S65" s="79">
        <v>0.5</v>
      </c>
      <c r="T65" s="79">
        <v>0.5</v>
      </c>
      <c r="U65" s="79">
        <v>0.5</v>
      </c>
      <c r="V65" s="79">
        <v>0.5</v>
      </c>
      <c r="W65" s="79">
        <v>0.5</v>
      </c>
      <c r="X65" s="79">
        <v>0.5</v>
      </c>
      <c r="Y65" s="79">
        <v>0.5</v>
      </c>
      <c r="Z65" s="79">
        <v>1</v>
      </c>
      <c r="AA65" s="79">
        <v>1</v>
      </c>
      <c r="AB65" s="79">
        <v>1</v>
      </c>
      <c r="AC65" s="79">
        <v>17</v>
      </c>
      <c r="AD65" s="79">
        <v>119</v>
      </c>
      <c r="AE65" s="79">
        <v>6205</v>
      </c>
    </row>
    <row r="66" spans="1:31">
      <c r="A66" s="79" t="s">
        <v>160</v>
      </c>
      <c r="B66" s="79" t="s">
        <v>164</v>
      </c>
      <c r="C66" s="79" t="s">
        <v>229</v>
      </c>
      <c r="D66" s="79" t="s">
        <v>182</v>
      </c>
      <c r="E66" s="79">
        <v>0.05</v>
      </c>
      <c r="F66" s="79">
        <v>0.05</v>
      </c>
      <c r="G66" s="79">
        <v>0.05</v>
      </c>
      <c r="H66" s="79">
        <v>0.05</v>
      </c>
      <c r="I66" s="79">
        <v>0.05</v>
      </c>
      <c r="J66" s="79">
        <v>0.05</v>
      </c>
      <c r="K66" s="79">
        <v>0.05</v>
      </c>
      <c r="L66" s="79">
        <v>0.1</v>
      </c>
      <c r="M66" s="79">
        <v>0.34</v>
      </c>
      <c r="N66" s="79">
        <v>0.6</v>
      </c>
      <c r="O66" s="79">
        <v>0.63</v>
      </c>
      <c r="P66" s="79">
        <v>0.72</v>
      </c>
      <c r="Q66" s="79">
        <v>0.79</v>
      </c>
      <c r="R66" s="79">
        <v>0.83</v>
      </c>
      <c r="S66" s="79">
        <v>0.61</v>
      </c>
      <c r="T66" s="79">
        <v>0.65</v>
      </c>
      <c r="U66" s="79">
        <v>0.1</v>
      </c>
      <c r="V66" s="79">
        <v>0.1</v>
      </c>
      <c r="W66" s="79">
        <v>0.19</v>
      </c>
      <c r="X66" s="79">
        <v>0.25</v>
      </c>
      <c r="Y66" s="79">
        <v>0.22</v>
      </c>
      <c r="Z66" s="79">
        <v>0.22</v>
      </c>
      <c r="AA66" s="79">
        <v>0.12</v>
      </c>
      <c r="AB66" s="79">
        <v>0.09</v>
      </c>
      <c r="AC66" s="79">
        <v>6.91</v>
      </c>
      <c r="AD66" s="79">
        <v>36.19</v>
      </c>
      <c r="AE66" s="79">
        <v>1599.88</v>
      </c>
    </row>
    <row r="67" spans="1:31">
      <c r="A67" s="79"/>
      <c r="B67" s="79"/>
      <c r="C67" s="79"/>
      <c r="D67" s="79" t="s">
        <v>190</v>
      </c>
      <c r="E67" s="79">
        <v>0.03</v>
      </c>
      <c r="F67" s="79">
        <v>0.03</v>
      </c>
      <c r="G67" s="79">
        <v>0.03</v>
      </c>
      <c r="H67" s="79">
        <v>0.03</v>
      </c>
      <c r="I67" s="79">
        <v>0.03</v>
      </c>
      <c r="J67" s="79">
        <v>0.03</v>
      </c>
      <c r="K67" s="79">
        <v>0.03</v>
      </c>
      <c r="L67" s="79">
        <v>0.03</v>
      </c>
      <c r="M67" s="79">
        <v>0.03</v>
      </c>
      <c r="N67" s="79">
        <v>0.05</v>
      </c>
      <c r="O67" s="79">
        <v>0.05</v>
      </c>
      <c r="P67" s="79">
        <v>0.05</v>
      </c>
      <c r="Q67" s="79">
        <v>0.05</v>
      </c>
      <c r="R67" s="79">
        <v>0.03</v>
      </c>
      <c r="S67" s="79">
        <v>0.03</v>
      </c>
      <c r="T67" s="79">
        <v>0.03</v>
      </c>
      <c r="U67" s="79">
        <v>0.03</v>
      </c>
      <c r="V67" s="79">
        <v>0.03</v>
      </c>
      <c r="W67" s="79">
        <v>0.03</v>
      </c>
      <c r="X67" s="79">
        <v>0.03</v>
      </c>
      <c r="Y67" s="79">
        <v>0.03</v>
      </c>
      <c r="Z67" s="79">
        <v>0.03</v>
      </c>
      <c r="AA67" s="79">
        <v>0.03</v>
      </c>
      <c r="AB67" s="79">
        <v>0.03</v>
      </c>
      <c r="AC67" s="79">
        <v>0.8</v>
      </c>
      <c r="AD67" s="79"/>
      <c r="AE67" s="79"/>
    </row>
    <row r="68" spans="1:31">
      <c r="A68" s="79"/>
      <c r="B68" s="79"/>
      <c r="C68" s="79"/>
      <c r="D68" s="79" t="s">
        <v>191</v>
      </c>
      <c r="E68" s="79">
        <v>0.03</v>
      </c>
      <c r="F68" s="79">
        <v>0.03</v>
      </c>
      <c r="G68" s="79">
        <v>0.03</v>
      </c>
      <c r="H68" s="79">
        <v>0.03</v>
      </c>
      <c r="I68" s="79">
        <v>0.03</v>
      </c>
      <c r="J68" s="79">
        <v>0.03</v>
      </c>
      <c r="K68" s="79">
        <v>0.03</v>
      </c>
      <c r="L68" s="79">
        <v>0.03</v>
      </c>
      <c r="M68" s="79">
        <v>0.05</v>
      </c>
      <c r="N68" s="79">
        <v>0.05</v>
      </c>
      <c r="O68" s="79">
        <v>0.05</v>
      </c>
      <c r="P68" s="79">
        <v>0.05</v>
      </c>
      <c r="Q68" s="79">
        <v>0.05</v>
      </c>
      <c r="R68" s="79">
        <v>0.05</v>
      </c>
      <c r="S68" s="79">
        <v>0.03</v>
      </c>
      <c r="T68" s="79">
        <v>0.03</v>
      </c>
      <c r="U68" s="79">
        <v>0.03</v>
      </c>
      <c r="V68" s="79">
        <v>0.03</v>
      </c>
      <c r="W68" s="79">
        <v>0.03</v>
      </c>
      <c r="X68" s="79">
        <v>0.03</v>
      </c>
      <c r="Y68" s="79">
        <v>0.03</v>
      </c>
      <c r="Z68" s="79">
        <v>0.03</v>
      </c>
      <c r="AA68" s="79">
        <v>0.03</v>
      </c>
      <c r="AB68" s="79">
        <v>0.03</v>
      </c>
      <c r="AC68" s="79">
        <v>0.84</v>
      </c>
      <c r="AD68" s="79"/>
      <c r="AE68" s="79"/>
    </row>
    <row r="69" spans="1:31">
      <c r="A69" s="79"/>
      <c r="B69" s="79"/>
      <c r="C69" s="79" t="s">
        <v>230</v>
      </c>
      <c r="D69" s="79" t="s">
        <v>182</v>
      </c>
      <c r="E69" s="79">
        <v>0.05</v>
      </c>
      <c r="F69" s="79">
        <v>0.05</v>
      </c>
      <c r="G69" s="79">
        <v>0.05</v>
      </c>
      <c r="H69" s="79">
        <v>0.05</v>
      </c>
      <c r="I69" s="79">
        <v>0.05</v>
      </c>
      <c r="J69" s="79">
        <v>0.05</v>
      </c>
      <c r="K69" s="79">
        <v>0.05</v>
      </c>
      <c r="L69" s="79">
        <v>0.1</v>
      </c>
      <c r="M69" s="79">
        <v>0.1</v>
      </c>
      <c r="N69" s="79">
        <v>0.1</v>
      </c>
      <c r="O69" s="79">
        <v>0.1</v>
      </c>
      <c r="P69" s="79">
        <v>0.1</v>
      </c>
      <c r="Q69" s="79">
        <v>0.1</v>
      </c>
      <c r="R69" s="79">
        <v>0.1</v>
      </c>
      <c r="S69" s="79">
        <v>0.1</v>
      </c>
      <c r="T69" s="79">
        <v>0.1</v>
      </c>
      <c r="U69" s="79">
        <v>0.1</v>
      </c>
      <c r="V69" s="79">
        <v>0.1</v>
      </c>
      <c r="W69" s="79">
        <v>0.19</v>
      </c>
      <c r="X69" s="79">
        <v>0.25</v>
      </c>
      <c r="Y69" s="79">
        <v>0.22</v>
      </c>
      <c r="Z69" s="79">
        <v>0.22</v>
      </c>
      <c r="AA69" s="79">
        <v>0.12</v>
      </c>
      <c r="AB69" s="79">
        <v>0.09</v>
      </c>
      <c r="AC69" s="79">
        <v>2.54</v>
      </c>
      <c r="AD69" s="79">
        <v>14.34</v>
      </c>
      <c r="AE69" s="79"/>
    </row>
    <row r="70" spans="1:31">
      <c r="A70" s="79"/>
      <c r="B70" s="79"/>
      <c r="C70" s="79"/>
      <c r="D70" s="79" t="s">
        <v>190</v>
      </c>
      <c r="E70" s="79">
        <v>0.03</v>
      </c>
      <c r="F70" s="79">
        <v>0.03</v>
      </c>
      <c r="G70" s="79">
        <v>0.03</v>
      </c>
      <c r="H70" s="79">
        <v>0.03</v>
      </c>
      <c r="I70" s="79">
        <v>0.03</v>
      </c>
      <c r="J70" s="79">
        <v>0.03</v>
      </c>
      <c r="K70" s="79">
        <v>0.03</v>
      </c>
      <c r="L70" s="79">
        <v>0.03</v>
      </c>
      <c r="M70" s="79">
        <v>0.03</v>
      </c>
      <c r="N70" s="79">
        <v>0.05</v>
      </c>
      <c r="O70" s="79">
        <v>0.05</v>
      </c>
      <c r="P70" s="79">
        <v>0.05</v>
      </c>
      <c r="Q70" s="79">
        <v>0.05</v>
      </c>
      <c r="R70" s="79">
        <v>0.03</v>
      </c>
      <c r="S70" s="79">
        <v>0.03</v>
      </c>
      <c r="T70" s="79">
        <v>0.03</v>
      </c>
      <c r="U70" s="79">
        <v>0.03</v>
      </c>
      <c r="V70" s="79">
        <v>0.03</v>
      </c>
      <c r="W70" s="79">
        <v>0.03</v>
      </c>
      <c r="X70" s="79">
        <v>0.03</v>
      </c>
      <c r="Y70" s="79">
        <v>0.03</v>
      </c>
      <c r="Z70" s="79">
        <v>0.03</v>
      </c>
      <c r="AA70" s="79">
        <v>0.03</v>
      </c>
      <c r="AB70" s="79">
        <v>0.03</v>
      </c>
      <c r="AC70" s="79">
        <v>0.8</v>
      </c>
      <c r="AD70" s="79"/>
      <c r="AE70" s="79"/>
    </row>
    <row r="71" spans="1:31">
      <c r="A71" s="79"/>
      <c r="B71" s="79"/>
      <c r="C71" s="79"/>
      <c r="D71" s="79" t="s">
        <v>191</v>
      </c>
      <c r="E71" s="79">
        <v>0.03</v>
      </c>
      <c r="F71" s="79">
        <v>0.03</v>
      </c>
      <c r="G71" s="79">
        <v>0.03</v>
      </c>
      <c r="H71" s="79">
        <v>0.03</v>
      </c>
      <c r="I71" s="79">
        <v>0.03</v>
      </c>
      <c r="J71" s="79">
        <v>0.03</v>
      </c>
      <c r="K71" s="79">
        <v>0.03</v>
      </c>
      <c r="L71" s="79">
        <v>0.03</v>
      </c>
      <c r="M71" s="79">
        <v>0.05</v>
      </c>
      <c r="N71" s="79">
        <v>0.05</v>
      </c>
      <c r="O71" s="79">
        <v>0.05</v>
      </c>
      <c r="P71" s="79">
        <v>0.05</v>
      </c>
      <c r="Q71" s="79">
        <v>0.05</v>
      </c>
      <c r="R71" s="79">
        <v>0.05</v>
      </c>
      <c r="S71" s="79">
        <v>0.03</v>
      </c>
      <c r="T71" s="79">
        <v>0.03</v>
      </c>
      <c r="U71" s="79">
        <v>0.03</v>
      </c>
      <c r="V71" s="79">
        <v>0.03</v>
      </c>
      <c r="W71" s="79">
        <v>0.03</v>
      </c>
      <c r="X71" s="79">
        <v>0.03</v>
      </c>
      <c r="Y71" s="79">
        <v>0.03</v>
      </c>
      <c r="Z71" s="79">
        <v>0.03</v>
      </c>
      <c r="AA71" s="79">
        <v>0.03</v>
      </c>
      <c r="AB71" s="79">
        <v>0.03</v>
      </c>
      <c r="AC71" s="79">
        <v>0.84</v>
      </c>
      <c r="AD71" s="79"/>
      <c r="AE71" s="79"/>
    </row>
    <row r="72" spans="1:31">
      <c r="A72" s="79"/>
      <c r="B72" s="79"/>
      <c r="C72" s="79" t="s">
        <v>165</v>
      </c>
      <c r="D72" s="79" t="s">
        <v>182</v>
      </c>
      <c r="E72" s="79">
        <v>0.05</v>
      </c>
      <c r="F72" s="79">
        <v>0.05</v>
      </c>
      <c r="G72" s="79">
        <v>0.05</v>
      </c>
      <c r="H72" s="79">
        <v>0.05</v>
      </c>
      <c r="I72" s="79">
        <v>0.05</v>
      </c>
      <c r="J72" s="79">
        <v>0.05</v>
      </c>
      <c r="K72" s="79">
        <v>0.05</v>
      </c>
      <c r="L72" s="79">
        <v>0.1</v>
      </c>
      <c r="M72" s="79">
        <v>0.34</v>
      </c>
      <c r="N72" s="79">
        <v>0.6</v>
      </c>
      <c r="O72" s="79">
        <v>0.63</v>
      </c>
      <c r="P72" s="79">
        <v>0.72</v>
      </c>
      <c r="Q72" s="79">
        <v>0.79</v>
      </c>
      <c r="R72" s="79">
        <v>0.83</v>
      </c>
      <c r="S72" s="79">
        <v>0.61</v>
      </c>
      <c r="T72" s="79">
        <v>0.65</v>
      </c>
      <c r="U72" s="79">
        <v>0.1</v>
      </c>
      <c r="V72" s="79">
        <v>0.1</v>
      </c>
      <c r="W72" s="79">
        <v>0.19</v>
      </c>
      <c r="X72" s="79">
        <v>0.25</v>
      </c>
      <c r="Y72" s="79">
        <v>0.22</v>
      </c>
      <c r="Z72" s="79">
        <v>0.22</v>
      </c>
      <c r="AA72" s="79">
        <v>0.12</v>
      </c>
      <c r="AB72" s="79">
        <v>0.09</v>
      </c>
      <c r="AC72" s="79">
        <v>6.91</v>
      </c>
      <c r="AD72" s="79">
        <v>36.19</v>
      </c>
      <c r="AE72" s="79"/>
    </row>
    <row r="73" spans="1:31">
      <c r="A73" s="79"/>
      <c r="B73" s="79"/>
      <c r="C73" s="79"/>
      <c r="D73" s="79" t="s">
        <v>190</v>
      </c>
      <c r="E73" s="79">
        <v>0.03</v>
      </c>
      <c r="F73" s="79">
        <v>0.03</v>
      </c>
      <c r="G73" s="79">
        <v>0.03</v>
      </c>
      <c r="H73" s="79">
        <v>0.03</v>
      </c>
      <c r="I73" s="79">
        <v>0.03</v>
      </c>
      <c r="J73" s="79">
        <v>0.03</v>
      </c>
      <c r="K73" s="79">
        <v>0.03</v>
      </c>
      <c r="L73" s="79">
        <v>0.03</v>
      </c>
      <c r="M73" s="79">
        <v>0.03</v>
      </c>
      <c r="N73" s="79">
        <v>0.05</v>
      </c>
      <c r="O73" s="79">
        <v>0.05</v>
      </c>
      <c r="P73" s="79">
        <v>0.05</v>
      </c>
      <c r="Q73" s="79">
        <v>0.05</v>
      </c>
      <c r="R73" s="79">
        <v>0.03</v>
      </c>
      <c r="S73" s="79">
        <v>0.03</v>
      </c>
      <c r="T73" s="79">
        <v>0.03</v>
      </c>
      <c r="U73" s="79">
        <v>0.03</v>
      </c>
      <c r="V73" s="79">
        <v>0.03</v>
      </c>
      <c r="W73" s="79">
        <v>0.03</v>
      </c>
      <c r="X73" s="79">
        <v>0.03</v>
      </c>
      <c r="Y73" s="79">
        <v>0.03</v>
      </c>
      <c r="Z73" s="79">
        <v>0.03</v>
      </c>
      <c r="AA73" s="79">
        <v>0.03</v>
      </c>
      <c r="AB73" s="79">
        <v>0.03</v>
      </c>
      <c r="AC73" s="79">
        <v>0.8</v>
      </c>
      <c r="AD73" s="79"/>
      <c r="AE73" s="79"/>
    </row>
    <row r="74" spans="1:31">
      <c r="A74" s="79"/>
      <c r="B74" s="79"/>
      <c r="C74" s="79"/>
      <c r="D74" s="79" t="s">
        <v>191</v>
      </c>
      <c r="E74" s="79">
        <v>0.03</v>
      </c>
      <c r="F74" s="79">
        <v>0.03</v>
      </c>
      <c r="G74" s="79">
        <v>0.03</v>
      </c>
      <c r="H74" s="79">
        <v>0.03</v>
      </c>
      <c r="I74" s="79">
        <v>0.03</v>
      </c>
      <c r="J74" s="79">
        <v>0.03</v>
      </c>
      <c r="K74" s="79">
        <v>0.03</v>
      </c>
      <c r="L74" s="79">
        <v>0.03</v>
      </c>
      <c r="M74" s="79">
        <v>0.05</v>
      </c>
      <c r="N74" s="79">
        <v>0.05</v>
      </c>
      <c r="O74" s="79">
        <v>0.05</v>
      </c>
      <c r="P74" s="79">
        <v>0.05</v>
      </c>
      <c r="Q74" s="79">
        <v>0.05</v>
      </c>
      <c r="R74" s="79">
        <v>0.05</v>
      </c>
      <c r="S74" s="79">
        <v>0.03</v>
      </c>
      <c r="T74" s="79">
        <v>0.03</v>
      </c>
      <c r="U74" s="79">
        <v>0.03</v>
      </c>
      <c r="V74" s="79">
        <v>0.03</v>
      </c>
      <c r="W74" s="79">
        <v>0.03</v>
      </c>
      <c r="X74" s="79">
        <v>0.03</v>
      </c>
      <c r="Y74" s="79">
        <v>0.03</v>
      </c>
      <c r="Z74" s="79">
        <v>0.03</v>
      </c>
      <c r="AA74" s="79">
        <v>0.03</v>
      </c>
      <c r="AB74" s="79">
        <v>0.03</v>
      </c>
      <c r="AC74" s="79">
        <v>0.84</v>
      </c>
      <c r="AD74" s="79"/>
      <c r="AE74" s="79"/>
    </row>
    <row r="75" spans="1:31">
      <c r="A75" s="79" t="s">
        <v>370</v>
      </c>
      <c r="B75" s="79" t="s">
        <v>164</v>
      </c>
      <c r="C75" s="79" t="s">
        <v>227</v>
      </c>
      <c r="D75" s="79" t="s">
        <v>182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0.6</v>
      </c>
      <c r="M75" s="79">
        <v>0.5</v>
      </c>
      <c r="N75" s="79">
        <v>0.5</v>
      </c>
      <c r="O75" s="79">
        <v>0.5</v>
      </c>
      <c r="P75" s="79">
        <v>0.5</v>
      </c>
      <c r="Q75" s="79">
        <v>0.5</v>
      </c>
      <c r="R75" s="79">
        <v>0.5</v>
      </c>
      <c r="S75" s="79">
        <v>0.5</v>
      </c>
      <c r="T75" s="79">
        <v>0.5</v>
      </c>
      <c r="U75" s="79">
        <v>1</v>
      </c>
      <c r="V75" s="79">
        <v>1</v>
      </c>
      <c r="W75" s="79">
        <v>1</v>
      </c>
      <c r="X75" s="79">
        <v>0</v>
      </c>
      <c r="Y75" s="79">
        <v>0</v>
      </c>
      <c r="Z75" s="79">
        <v>0</v>
      </c>
      <c r="AA75" s="79">
        <v>0</v>
      </c>
      <c r="AB75" s="79">
        <v>0</v>
      </c>
      <c r="AC75" s="79">
        <v>7.6</v>
      </c>
      <c r="AD75" s="79">
        <v>41.8</v>
      </c>
      <c r="AE75" s="79">
        <v>1848.37</v>
      </c>
    </row>
    <row r="76" spans="1:31">
      <c r="A76" s="79"/>
      <c r="B76" s="79"/>
      <c r="C76" s="79"/>
      <c r="D76" s="79" t="s">
        <v>224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0.4</v>
      </c>
      <c r="P76" s="79">
        <v>0.14000000000000001</v>
      </c>
      <c r="Q76" s="79">
        <v>0.14000000000000001</v>
      </c>
      <c r="R76" s="79">
        <v>0.14000000000000001</v>
      </c>
      <c r="S76" s="79">
        <v>0.14000000000000001</v>
      </c>
      <c r="T76" s="79">
        <v>0.14000000000000001</v>
      </c>
      <c r="U76" s="79">
        <v>0</v>
      </c>
      <c r="V76" s="79">
        <v>0</v>
      </c>
      <c r="W76" s="79">
        <v>0</v>
      </c>
      <c r="X76" s="79">
        <v>0</v>
      </c>
      <c r="Y76" s="79">
        <v>0</v>
      </c>
      <c r="Z76" s="79">
        <v>0.8</v>
      </c>
      <c r="AA76" s="79">
        <v>0</v>
      </c>
      <c r="AB76" s="79">
        <v>0</v>
      </c>
      <c r="AC76" s="79">
        <v>1.9</v>
      </c>
      <c r="AD76" s="79"/>
      <c r="AE76" s="79"/>
    </row>
    <row r="77" spans="1:31">
      <c r="A77" s="79"/>
      <c r="B77" s="79"/>
      <c r="C77" s="79"/>
      <c r="D77" s="79" t="s">
        <v>371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79">
        <v>0</v>
      </c>
      <c r="Y77" s="79">
        <v>0</v>
      </c>
      <c r="Z77" s="79">
        <v>0</v>
      </c>
      <c r="AA77" s="79">
        <v>0</v>
      </c>
      <c r="AB77" s="79">
        <v>0</v>
      </c>
      <c r="AC77" s="79">
        <v>0</v>
      </c>
      <c r="AD77" s="79"/>
      <c r="AE77" s="79"/>
    </row>
    <row r="78" spans="1:31">
      <c r="A78" s="79"/>
      <c r="B78" s="79"/>
      <c r="C78" s="79" t="s">
        <v>228</v>
      </c>
      <c r="D78" s="79" t="s">
        <v>182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0.3</v>
      </c>
      <c r="N78" s="79">
        <v>0.1</v>
      </c>
      <c r="O78" s="79">
        <v>0.1</v>
      </c>
      <c r="P78" s="79">
        <v>0.1</v>
      </c>
      <c r="Q78" s="79">
        <v>0.1</v>
      </c>
      <c r="R78" s="79">
        <v>0.1</v>
      </c>
      <c r="S78" s="79">
        <v>0.1</v>
      </c>
      <c r="T78" s="79">
        <v>0.1</v>
      </c>
      <c r="U78" s="79">
        <v>0</v>
      </c>
      <c r="V78" s="79">
        <v>0</v>
      </c>
      <c r="W78" s="79">
        <v>0</v>
      </c>
      <c r="X78" s="79">
        <v>0</v>
      </c>
      <c r="Y78" s="79">
        <v>0</v>
      </c>
      <c r="Z78" s="79">
        <v>0</v>
      </c>
      <c r="AA78" s="79">
        <v>0</v>
      </c>
      <c r="AB78" s="79">
        <v>0</v>
      </c>
      <c r="AC78" s="79">
        <v>1</v>
      </c>
      <c r="AD78" s="79">
        <v>5</v>
      </c>
      <c r="AE78" s="79"/>
    </row>
    <row r="79" spans="1:31">
      <c r="A79" s="79"/>
      <c r="B79" s="79"/>
      <c r="C79" s="79"/>
      <c r="D79" s="79" t="s">
        <v>222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 s="79">
        <v>0</v>
      </c>
      <c r="X79" s="79">
        <v>0</v>
      </c>
      <c r="Y79" s="79">
        <v>0</v>
      </c>
      <c r="Z79" s="79">
        <v>0</v>
      </c>
      <c r="AA79" s="79">
        <v>0</v>
      </c>
      <c r="AB79" s="79">
        <v>0</v>
      </c>
      <c r="AC79" s="79">
        <v>0</v>
      </c>
      <c r="AD79" s="79"/>
      <c r="AE79" s="79"/>
    </row>
    <row r="80" spans="1:31">
      <c r="A80" s="79"/>
      <c r="B80" s="79"/>
      <c r="C80" s="79" t="s">
        <v>165</v>
      </c>
      <c r="D80" s="79" t="s">
        <v>182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0.6</v>
      </c>
      <c r="M80" s="79">
        <v>0.5</v>
      </c>
      <c r="N80" s="79">
        <v>0.5</v>
      </c>
      <c r="O80" s="79">
        <v>0.5</v>
      </c>
      <c r="P80" s="79">
        <v>0.5</v>
      </c>
      <c r="Q80" s="79">
        <v>0.5</v>
      </c>
      <c r="R80" s="79">
        <v>0.5</v>
      </c>
      <c r="S80" s="79">
        <v>0.5</v>
      </c>
      <c r="T80" s="79">
        <v>0.5</v>
      </c>
      <c r="U80" s="79">
        <v>1</v>
      </c>
      <c r="V80" s="79">
        <v>1</v>
      </c>
      <c r="W80" s="79">
        <v>1</v>
      </c>
      <c r="X80" s="79">
        <v>0</v>
      </c>
      <c r="Y80" s="79">
        <v>0</v>
      </c>
      <c r="Z80" s="79">
        <v>0</v>
      </c>
      <c r="AA80" s="79">
        <v>0</v>
      </c>
      <c r="AB80" s="79">
        <v>0</v>
      </c>
      <c r="AC80" s="79">
        <v>7.6</v>
      </c>
      <c r="AD80" s="79">
        <v>41.8</v>
      </c>
      <c r="AE80" s="79"/>
    </row>
    <row r="81" spans="1:31">
      <c r="A81" s="79"/>
      <c r="B81" s="79"/>
      <c r="C81" s="79"/>
      <c r="D81" s="79" t="s">
        <v>224</v>
      </c>
      <c r="E81" s="79">
        <v>0</v>
      </c>
      <c r="F81" s="79">
        <v>0</v>
      </c>
      <c r="G81" s="79">
        <v>0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  <c r="N81" s="79">
        <v>0</v>
      </c>
      <c r="O81" s="79">
        <v>0.4</v>
      </c>
      <c r="P81" s="79">
        <v>0.14000000000000001</v>
      </c>
      <c r="Q81" s="79">
        <v>0.14000000000000001</v>
      </c>
      <c r="R81" s="79">
        <v>0.14000000000000001</v>
      </c>
      <c r="S81" s="79">
        <v>0.14000000000000001</v>
      </c>
      <c r="T81" s="79">
        <v>0.14000000000000001</v>
      </c>
      <c r="U81" s="79">
        <v>0</v>
      </c>
      <c r="V81" s="79">
        <v>0</v>
      </c>
      <c r="W81" s="79">
        <v>0</v>
      </c>
      <c r="X81" s="79">
        <v>0</v>
      </c>
      <c r="Y81" s="79">
        <v>0</v>
      </c>
      <c r="Z81" s="79">
        <v>0.8</v>
      </c>
      <c r="AA81" s="79">
        <v>0</v>
      </c>
      <c r="AB81" s="79">
        <v>0</v>
      </c>
      <c r="AC81" s="79">
        <v>1.9</v>
      </c>
      <c r="AD81" s="79"/>
      <c r="AE81" s="79"/>
    </row>
    <row r="82" spans="1:31">
      <c r="A82" s="79"/>
      <c r="B82" s="79"/>
      <c r="C82" s="79"/>
      <c r="D82" s="79" t="s">
        <v>371</v>
      </c>
      <c r="E82" s="79">
        <v>0</v>
      </c>
      <c r="F82" s="79">
        <v>0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  <c r="T82" s="79">
        <v>0</v>
      </c>
      <c r="U82" s="79">
        <v>0</v>
      </c>
      <c r="V82" s="79">
        <v>0</v>
      </c>
      <c r="W82" s="79">
        <v>0</v>
      </c>
      <c r="X82" s="79">
        <v>0</v>
      </c>
      <c r="Y82" s="79">
        <v>0</v>
      </c>
      <c r="Z82" s="79">
        <v>0</v>
      </c>
      <c r="AA82" s="79">
        <v>0</v>
      </c>
      <c r="AB82" s="79">
        <v>0</v>
      </c>
      <c r="AC82" s="79">
        <v>0</v>
      </c>
      <c r="AD82" s="79"/>
      <c r="AE82" s="79"/>
    </row>
    <row r="83" spans="1:31">
      <c r="A83" s="79" t="s">
        <v>168</v>
      </c>
      <c r="B83" s="79" t="s">
        <v>169</v>
      </c>
      <c r="C83" s="79" t="s">
        <v>165</v>
      </c>
      <c r="D83" s="79" t="s">
        <v>166</v>
      </c>
      <c r="E83" s="79">
        <v>1</v>
      </c>
      <c r="F83" s="79">
        <v>1</v>
      </c>
      <c r="G83" s="79">
        <v>1</v>
      </c>
      <c r="H83" s="79">
        <v>1</v>
      </c>
      <c r="I83" s="79">
        <v>1</v>
      </c>
      <c r="J83" s="79">
        <v>1</v>
      </c>
      <c r="K83" s="79">
        <v>1</v>
      </c>
      <c r="L83" s="79">
        <v>1</v>
      </c>
      <c r="M83" s="79">
        <v>1</v>
      </c>
      <c r="N83" s="79">
        <v>1</v>
      </c>
      <c r="O83" s="79">
        <v>1</v>
      </c>
      <c r="P83" s="79">
        <v>1</v>
      </c>
      <c r="Q83" s="79">
        <v>1</v>
      </c>
      <c r="R83" s="79">
        <v>1</v>
      </c>
      <c r="S83" s="79">
        <v>1</v>
      </c>
      <c r="T83" s="79">
        <v>1</v>
      </c>
      <c r="U83" s="79">
        <v>1</v>
      </c>
      <c r="V83" s="79">
        <v>1</v>
      </c>
      <c r="W83" s="79">
        <v>1</v>
      </c>
      <c r="X83" s="79">
        <v>1</v>
      </c>
      <c r="Y83" s="79">
        <v>1</v>
      </c>
      <c r="Z83" s="79">
        <v>1</v>
      </c>
      <c r="AA83" s="79">
        <v>1</v>
      </c>
      <c r="AB83" s="79">
        <v>1</v>
      </c>
      <c r="AC83" s="79">
        <v>24</v>
      </c>
      <c r="AD83" s="79">
        <v>168</v>
      </c>
      <c r="AE83" s="79">
        <v>8760</v>
      </c>
    </row>
    <row r="84" spans="1:31">
      <c r="A84" s="79" t="s">
        <v>170</v>
      </c>
      <c r="B84" s="79" t="s">
        <v>169</v>
      </c>
      <c r="C84" s="79" t="s">
        <v>165</v>
      </c>
      <c r="D84" s="79" t="s">
        <v>166</v>
      </c>
      <c r="E84" s="79">
        <v>0</v>
      </c>
      <c r="F84" s="79">
        <v>0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  <c r="N84" s="79">
        <v>0</v>
      </c>
      <c r="O84" s="79">
        <v>0</v>
      </c>
      <c r="P84" s="79">
        <v>0</v>
      </c>
      <c r="Q84" s="79">
        <v>0</v>
      </c>
      <c r="R84" s="79">
        <v>0</v>
      </c>
      <c r="S84" s="79">
        <v>0</v>
      </c>
      <c r="T84" s="79">
        <v>0</v>
      </c>
      <c r="U84" s="79">
        <v>0</v>
      </c>
      <c r="V84" s="79">
        <v>0</v>
      </c>
      <c r="W84" s="79">
        <v>0</v>
      </c>
      <c r="X84" s="79">
        <v>0</v>
      </c>
      <c r="Y84" s="79">
        <v>0</v>
      </c>
      <c r="Z84" s="79">
        <v>0</v>
      </c>
      <c r="AA84" s="79">
        <v>0</v>
      </c>
      <c r="AB84" s="79">
        <v>0</v>
      </c>
      <c r="AC84" s="79">
        <v>0</v>
      </c>
      <c r="AD84" s="79">
        <v>0</v>
      </c>
      <c r="AE84" s="79">
        <v>0</v>
      </c>
    </row>
    <row r="85" spans="1:31">
      <c r="A85" s="79" t="s">
        <v>171</v>
      </c>
      <c r="B85" s="79" t="s">
        <v>164</v>
      </c>
      <c r="C85" s="79" t="s">
        <v>165</v>
      </c>
      <c r="D85" s="79" t="s">
        <v>166</v>
      </c>
      <c r="E85" s="79">
        <v>0</v>
      </c>
      <c r="F85" s="79">
        <v>0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  <c r="L85" s="79">
        <v>0</v>
      </c>
      <c r="M85" s="79">
        <v>0</v>
      </c>
      <c r="N85" s="79">
        <v>0</v>
      </c>
      <c r="O85" s="79">
        <v>0</v>
      </c>
      <c r="P85" s="79">
        <v>0</v>
      </c>
      <c r="Q85" s="79">
        <v>0</v>
      </c>
      <c r="R85" s="79">
        <v>0</v>
      </c>
      <c r="S85" s="79">
        <v>0</v>
      </c>
      <c r="T85" s="79">
        <v>0</v>
      </c>
      <c r="U85" s="79">
        <v>0</v>
      </c>
      <c r="V85" s="79">
        <v>0</v>
      </c>
      <c r="W85" s="79">
        <v>0</v>
      </c>
      <c r="X85" s="79">
        <v>0</v>
      </c>
      <c r="Y85" s="79">
        <v>0</v>
      </c>
      <c r="Z85" s="79">
        <v>0</v>
      </c>
      <c r="AA85" s="79">
        <v>0</v>
      </c>
      <c r="AB85" s="79">
        <v>0</v>
      </c>
      <c r="AC85" s="79">
        <v>0</v>
      </c>
      <c r="AD85" s="79">
        <v>0</v>
      </c>
      <c r="AE85" s="79">
        <v>0</v>
      </c>
    </row>
    <row r="86" spans="1:31">
      <c r="A86" s="79" t="s">
        <v>172</v>
      </c>
      <c r="B86" s="79" t="s">
        <v>173</v>
      </c>
      <c r="C86" s="79" t="s">
        <v>165</v>
      </c>
      <c r="D86" s="79" t="s">
        <v>166</v>
      </c>
      <c r="E86" s="79">
        <v>0.2</v>
      </c>
      <c r="F86" s="79">
        <v>0.2</v>
      </c>
      <c r="G86" s="79">
        <v>0.2</v>
      </c>
      <c r="H86" s="79">
        <v>0.2</v>
      </c>
      <c r="I86" s="79">
        <v>0.2</v>
      </c>
      <c r="J86" s="79">
        <v>0.2</v>
      </c>
      <c r="K86" s="79">
        <v>0.2</v>
      </c>
      <c r="L86" s="79">
        <v>0.2</v>
      </c>
      <c r="M86" s="79">
        <v>0.2</v>
      </c>
      <c r="N86" s="79">
        <v>0.2</v>
      </c>
      <c r="O86" s="79">
        <v>0.2</v>
      </c>
      <c r="P86" s="79">
        <v>0.2</v>
      </c>
      <c r="Q86" s="79">
        <v>0.2</v>
      </c>
      <c r="R86" s="79">
        <v>0.2</v>
      </c>
      <c r="S86" s="79">
        <v>0.2</v>
      </c>
      <c r="T86" s="79">
        <v>0.2</v>
      </c>
      <c r="U86" s="79">
        <v>0.2</v>
      </c>
      <c r="V86" s="79">
        <v>0.2</v>
      </c>
      <c r="W86" s="79">
        <v>0.2</v>
      </c>
      <c r="X86" s="79">
        <v>0.2</v>
      </c>
      <c r="Y86" s="79">
        <v>0.2</v>
      </c>
      <c r="Z86" s="79">
        <v>0.2</v>
      </c>
      <c r="AA86" s="79">
        <v>0.2</v>
      </c>
      <c r="AB86" s="79">
        <v>0.2</v>
      </c>
      <c r="AC86" s="79">
        <v>4.8</v>
      </c>
      <c r="AD86" s="79">
        <v>33.6</v>
      </c>
      <c r="AE86" s="79">
        <v>1752</v>
      </c>
    </row>
    <row r="87" spans="1:31">
      <c r="A87" s="79" t="s">
        <v>174</v>
      </c>
      <c r="B87" s="79" t="s">
        <v>173</v>
      </c>
      <c r="C87" s="79" t="s">
        <v>175</v>
      </c>
      <c r="D87" s="79" t="s">
        <v>166</v>
      </c>
      <c r="E87" s="79">
        <v>1.1000000000000001</v>
      </c>
      <c r="F87" s="79">
        <v>1.1000000000000001</v>
      </c>
      <c r="G87" s="79">
        <v>1.1000000000000001</v>
      </c>
      <c r="H87" s="79">
        <v>1.1000000000000001</v>
      </c>
      <c r="I87" s="79">
        <v>1.1000000000000001</v>
      </c>
      <c r="J87" s="79">
        <v>1.1000000000000001</v>
      </c>
      <c r="K87" s="79">
        <v>1.1000000000000001</v>
      </c>
      <c r="L87" s="79">
        <v>1.1000000000000001</v>
      </c>
      <c r="M87" s="79">
        <v>1.1000000000000001</v>
      </c>
      <c r="N87" s="79">
        <v>1.1000000000000001</v>
      </c>
      <c r="O87" s="79">
        <v>1.1000000000000001</v>
      </c>
      <c r="P87" s="79">
        <v>1.1000000000000001</v>
      </c>
      <c r="Q87" s="79">
        <v>1.1000000000000001</v>
      </c>
      <c r="R87" s="79">
        <v>1.1000000000000001</v>
      </c>
      <c r="S87" s="79">
        <v>1.1000000000000001</v>
      </c>
      <c r="T87" s="79">
        <v>1.1000000000000001</v>
      </c>
      <c r="U87" s="79">
        <v>1.1000000000000001</v>
      </c>
      <c r="V87" s="79">
        <v>1.1000000000000001</v>
      </c>
      <c r="W87" s="79">
        <v>1.1000000000000001</v>
      </c>
      <c r="X87" s="79">
        <v>1.1000000000000001</v>
      </c>
      <c r="Y87" s="79">
        <v>1.1000000000000001</v>
      </c>
      <c r="Z87" s="79">
        <v>1.1000000000000001</v>
      </c>
      <c r="AA87" s="79">
        <v>1.1000000000000001</v>
      </c>
      <c r="AB87" s="79">
        <v>1.1000000000000001</v>
      </c>
      <c r="AC87" s="79">
        <v>26.4</v>
      </c>
      <c r="AD87" s="79">
        <v>184.8</v>
      </c>
      <c r="AE87" s="79">
        <v>7800</v>
      </c>
    </row>
    <row r="88" spans="1:31">
      <c r="A88" s="79"/>
      <c r="B88" s="79"/>
      <c r="C88" s="79" t="s">
        <v>176</v>
      </c>
      <c r="D88" s="79" t="s">
        <v>166</v>
      </c>
      <c r="E88" s="79">
        <v>0.6</v>
      </c>
      <c r="F88" s="79">
        <v>0.6</v>
      </c>
      <c r="G88" s="79">
        <v>0.6</v>
      </c>
      <c r="H88" s="79">
        <v>0.6</v>
      </c>
      <c r="I88" s="79">
        <v>0.6</v>
      </c>
      <c r="J88" s="79">
        <v>0.6</v>
      </c>
      <c r="K88" s="79">
        <v>0.6</v>
      </c>
      <c r="L88" s="79">
        <v>0.6</v>
      </c>
      <c r="M88" s="79">
        <v>0.6</v>
      </c>
      <c r="N88" s="79">
        <v>0.6</v>
      </c>
      <c r="O88" s="79">
        <v>0.6</v>
      </c>
      <c r="P88" s="79">
        <v>0.6</v>
      </c>
      <c r="Q88" s="79">
        <v>0.6</v>
      </c>
      <c r="R88" s="79">
        <v>0.6</v>
      </c>
      <c r="S88" s="79">
        <v>0.6</v>
      </c>
      <c r="T88" s="79">
        <v>0.6</v>
      </c>
      <c r="U88" s="79">
        <v>0.6</v>
      </c>
      <c r="V88" s="79">
        <v>0.6</v>
      </c>
      <c r="W88" s="79">
        <v>0.6</v>
      </c>
      <c r="X88" s="79">
        <v>0.6</v>
      </c>
      <c r="Y88" s="79">
        <v>0.6</v>
      </c>
      <c r="Z88" s="79">
        <v>0.6</v>
      </c>
      <c r="AA88" s="79">
        <v>0.6</v>
      </c>
      <c r="AB88" s="79">
        <v>0.6</v>
      </c>
      <c r="AC88" s="79">
        <v>14.4</v>
      </c>
      <c r="AD88" s="79">
        <v>100.8</v>
      </c>
      <c r="AE88" s="79"/>
    </row>
    <row r="89" spans="1:31">
      <c r="A89" s="79"/>
      <c r="B89" s="79"/>
      <c r="C89" s="79" t="s">
        <v>165</v>
      </c>
      <c r="D89" s="79" t="s">
        <v>166</v>
      </c>
      <c r="E89" s="79">
        <v>1.1000000000000001</v>
      </c>
      <c r="F89" s="79">
        <v>1.1000000000000001</v>
      </c>
      <c r="G89" s="79">
        <v>1.1000000000000001</v>
      </c>
      <c r="H89" s="79">
        <v>1.1000000000000001</v>
      </c>
      <c r="I89" s="79">
        <v>1.1000000000000001</v>
      </c>
      <c r="J89" s="79">
        <v>1.1000000000000001</v>
      </c>
      <c r="K89" s="79">
        <v>1.1000000000000001</v>
      </c>
      <c r="L89" s="79">
        <v>1.1000000000000001</v>
      </c>
      <c r="M89" s="79">
        <v>1.1000000000000001</v>
      </c>
      <c r="N89" s="79">
        <v>1.1000000000000001</v>
      </c>
      <c r="O89" s="79">
        <v>1.1000000000000001</v>
      </c>
      <c r="P89" s="79">
        <v>1.1000000000000001</v>
      </c>
      <c r="Q89" s="79">
        <v>1.1000000000000001</v>
      </c>
      <c r="R89" s="79">
        <v>1.1000000000000001</v>
      </c>
      <c r="S89" s="79">
        <v>1.1000000000000001</v>
      </c>
      <c r="T89" s="79">
        <v>1.1000000000000001</v>
      </c>
      <c r="U89" s="79">
        <v>1.1000000000000001</v>
      </c>
      <c r="V89" s="79">
        <v>1.1000000000000001</v>
      </c>
      <c r="W89" s="79">
        <v>1.1000000000000001</v>
      </c>
      <c r="X89" s="79">
        <v>1.1000000000000001</v>
      </c>
      <c r="Y89" s="79">
        <v>1.1000000000000001</v>
      </c>
      <c r="Z89" s="79">
        <v>1.1000000000000001</v>
      </c>
      <c r="AA89" s="79">
        <v>1.1000000000000001</v>
      </c>
      <c r="AB89" s="79">
        <v>1.1000000000000001</v>
      </c>
      <c r="AC89" s="79">
        <v>26.4</v>
      </c>
      <c r="AD89" s="79">
        <v>184.8</v>
      </c>
      <c r="AE89" s="79"/>
    </row>
    <row r="90" spans="1:31">
      <c r="A90" s="79" t="s">
        <v>212</v>
      </c>
      <c r="B90" s="79" t="s">
        <v>173</v>
      </c>
      <c r="C90" s="79" t="s">
        <v>165</v>
      </c>
      <c r="D90" s="79" t="s">
        <v>166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  <c r="N90" s="79">
        <v>0</v>
      </c>
      <c r="O90" s="79">
        <v>0</v>
      </c>
      <c r="P90" s="79">
        <v>0</v>
      </c>
      <c r="Q90" s="79">
        <v>0</v>
      </c>
      <c r="R90" s="79">
        <v>0</v>
      </c>
      <c r="S90" s="79">
        <v>0</v>
      </c>
      <c r="T90" s="79">
        <v>0</v>
      </c>
      <c r="U90" s="79">
        <v>0</v>
      </c>
      <c r="V90" s="79">
        <v>0</v>
      </c>
      <c r="W90" s="79">
        <v>0</v>
      </c>
      <c r="X90" s="79">
        <v>0</v>
      </c>
      <c r="Y90" s="79">
        <v>0</v>
      </c>
      <c r="Z90" s="79">
        <v>0</v>
      </c>
      <c r="AA90" s="79">
        <v>0</v>
      </c>
      <c r="AB90" s="79">
        <v>0</v>
      </c>
      <c r="AC90" s="79">
        <v>0</v>
      </c>
      <c r="AD90" s="79">
        <v>0</v>
      </c>
      <c r="AE90" s="79">
        <v>0</v>
      </c>
    </row>
    <row r="91" spans="1:31">
      <c r="A91" s="79" t="s">
        <v>177</v>
      </c>
      <c r="B91" s="79" t="s">
        <v>173</v>
      </c>
      <c r="C91" s="79" t="s">
        <v>165</v>
      </c>
      <c r="D91" s="79" t="s">
        <v>166</v>
      </c>
      <c r="E91" s="79">
        <v>1</v>
      </c>
      <c r="F91" s="79">
        <v>1</v>
      </c>
      <c r="G91" s="79">
        <v>1</v>
      </c>
      <c r="H91" s="79">
        <v>1</v>
      </c>
      <c r="I91" s="79">
        <v>1</v>
      </c>
      <c r="J91" s="79">
        <v>1</v>
      </c>
      <c r="K91" s="79">
        <v>1</v>
      </c>
      <c r="L91" s="79">
        <v>1</v>
      </c>
      <c r="M91" s="79">
        <v>1</v>
      </c>
      <c r="N91" s="79">
        <v>1</v>
      </c>
      <c r="O91" s="79">
        <v>1</v>
      </c>
      <c r="P91" s="79">
        <v>1</v>
      </c>
      <c r="Q91" s="79">
        <v>1</v>
      </c>
      <c r="R91" s="79">
        <v>1</v>
      </c>
      <c r="S91" s="79">
        <v>1</v>
      </c>
      <c r="T91" s="79">
        <v>1</v>
      </c>
      <c r="U91" s="79">
        <v>1</v>
      </c>
      <c r="V91" s="79">
        <v>1</v>
      </c>
      <c r="W91" s="79">
        <v>1</v>
      </c>
      <c r="X91" s="79">
        <v>1</v>
      </c>
      <c r="Y91" s="79">
        <v>1</v>
      </c>
      <c r="Z91" s="79">
        <v>1</v>
      </c>
      <c r="AA91" s="79">
        <v>1</v>
      </c>
      <c r="AB91" s="79">
        <v>1</v>
      </c>
      <c r="AC91" s="79">
        <v>24</v>
      </c>
      <c r="AD91" s="79">
        <v>168</v>
      </c>
      <c r="AE91" s="79">
        <v>8760</v>
      </c>
    </row>
    <row r="92" spans="1:31">
      <c r="A92" s="79" t="s">
        <v>178</v>
      </c>
      <c r="B92" s="79" t="s">
        <v>173</v>
      </c>
      <c r="C92" s="79" t="s">
        <v>165</v>
      </c>
      <c r="D92" s="79" t="s">
        <v>166</v>
      </c>
      <c r="E92" s="79">
        <v>1</v>
      </c>
      <c r="F92" s="79">
        <v>1</v>
      </c>
      <c r="G92" s="79">
        <v>1</v>
      </c>
      <c r="H92" s="79">
        <v>1</v>
      </c>
      <c r="I92" s="79">
        <v>1</v>
      </c>
      <c r="J92" s="79">
        <v>1</v>
      </c>
      <c r="K92" s="79">
        <v>1</v>
      </c>
      <c r="L92" s="79">
        <v>1</v>
      </c>
      <c r="M92" s="79">
        <v>1</v>
      </c>
      <c r="N92" s="79">
        <v>1</v>
      </c>
      <c r="O92" s="79">
        <v>1</v>
      </c>
      <c r="P92" s="79">
        <v>1</v>
      </c>
      <c r="Q92" s="79">
        <v>1</v>
      </c>
      <c r="R92" s="79">
        <v>1</v>
      </c>
      <c r="S92" s="79">
        <v>1</v>
      </c>
      <c r="T92" s="79">
        <v>1</v>
      </c>
      <c r="U92" s="79">
        <v>1</v>
      </c>
      <c r="V92" s="79">
        <v>1</v>
      </c>
      <c r="W92" s="79">
        <v>1</v>
      </c>
      <c r="X92" s="79">
        <v>1</v>
      </c>
      <c r="Y92" s="79">
        <v>1</v>
      </c>
      <c r="Z92" s="79">
        <v>1</v>
      </c>
      <c r="AA92" s="79">
        <v>1</v>
      </c>
      <c r="AB92" s="79">
        <v>1</v>
      </c>
      <c r="AC92" s="79">
        <v>24</v>
      </c>
      <c r="AD92" s="79">
        <v>168</v>
      </c>
      <c r="AE92" s="79">
        <v>8760</v>
      </c>
    </row>
    <row r="93" spans="1:31">
      <c r="A93" s="79" t="s">
        <v>213</v>
      </c>
      <c r="B93" s="79" t="s">
        <v>173</v>
      </c>
      <c r="C93" s="79" t="s">
        <v>165</v>
      </c>
      <c r="D93" s="79" t="s">
        <v>166</v>
      </c>
      <c r="E93" s="79">
        <v>1</v>
      </c>
      <c r="F93" s="79">
        <v>1</v>
      </c>
      <c r="G93" s="79">
        <v>1</v>
      </c>
      <c r="H93" s="79">
        <v>1</v>
      </c>
      <c r="I93" s="79">
        <v>1</v>
      </c>
      <c r="J93" s="79">
        <v>1</v>
      </c>
      <c r="K93" s="79">
        <v>1</v>
      </c>
      <c r="L93" s="79">
        <v>1</v>
      </c>
      <c r="M93" s="79">
        <v>1</v>
      </c>
      <c r="N93" s="79">
        <v>1</v>
      </c>
      <c r="O93" s="79">
        <v>1</v>
      </c>
      <c r="P93" s="79">
        <v>1</v>
      </c>
      <c r="Q93" s="79">
        <v>1</v>
      </c>
      <c r="R93" s="79">
        <v>1</v>
      </c>
      <c r="S93" s="79">
        <v>1</v>
      </c>
      <c r="T93" s="79">
        <v>1</v>
      </c>
      <c r="U93" s="79">
        <v>1</v>
      </c>
      <c r="V93" s="79">
        <v>1</v>
      </c>
      <c r="W93" s="79">
        <v>1</v>
      </c>
      <c r="X93" s="79">
        <v>1</v>
      </c>
      <c r="Y93" s="79">
        <v>1</v>
      </c>
      <c r="Z93" s="79">
        <v>1</v>
      </c>
      <c r="AA93" s="79">
        <v>1</v>
      </c>
      <c r="AB93" s="79">
        <v>1</v>
      </c>
      <c r="AC93" s="79">
        <v>24</v>
      </c>
      <c r="AD93" s="79">
        <v>168</v>
      </c>
      <c r="AE93" s="79">
        <v>8760</v>
      </c>
    </row>
    <row r="94" spans="1:31">
      <c r="A94" s="79" t="s">
        <v>214</v>
      </c>
      <c r="B94" s="79" t="s">
        <v>173</v>
      </c>
      <c r="C94" s="79" t="s">
        <v>165</v>
      </c>
      <c r="D94" s="79" t="s">
        <v>166</v>
      </c>
      <c r="E94" s="79">
        <v>1</v>
      </c>
      <c r="F94" s="79">
        <v>1</v>
      </c>
      <c r="G94" s="79">
        <v>1</v>
      </c>
      <c r="H94" s="79">
        <v>1</v>
      </c>
      <c r="I94" s="79">
        <v>1</v>
      </c>
      <c r="J94" s="79">
        <v>1</v>
      </c>
      <c r="K94" s="79">
        <v>1</v>
      </c>
      <c r="L94" s="79">
        <v>1</v>
      </c>
      <c r="M94" s="79">
        <v>1</v>
      </c>
      <c r="N94" s="79">
        <v>1</v>
      </c>
      <c r="O94" s="79">
        <v>1</v>
      </c>
      <c r="P94" s="79">
        <v>1</v>
      </c>
      <c r="Q94" s="79">
        <v>1</v>
      </c>
      <c r="R94" s="79">
        <v>1</v>
      </c>
      <c r="S94" s="79">
        <v>1</v>
      </c>
      <c r="T94" s="79">
        <v>1</v>
      </c>
      <c r="U94" s="79">
        <v>1</v>
      </c>
      <c r="V94" s="79">
        <v>1</v>
      </c>
      <c r="W94" s="79">
        <v>1</v>
      </c>
      <c r="X94" s="79">
        <v>1</v>
      </c>
      <c r="Y94" s="79">
        <v>1</v>
      </c>
      <c r="Z94" s="79">
        <v>1</v>
      </c>
      <c r="AA94" s="79">
        <v>1</v>
      </c>
      <c r="AB94" s="79">
        <v>1</v>
      </c>
      <c r="AC94" s="79">
        <v>24</v>
      </c>
      <c r="AD94" s="79">
        <v>168</v>
      </c>
      <c r="AE94" s="79">
        <v>8760</v>
      </c>
    </row>
    <row r="95" spans="1:31">
      <c r="A95" s="79" t="s">
        <v>215</v>
      </c>
      <c r="B95" s="79" t="s">
        <v>216</v>
      </c>
      <c r="C95" s="79" t="s">
        <v>165</v>
      </c>
      <c r="D95" s="79" t="s">
        <v>166</v>
      </c>
      <c r="E95" s="79">
        <v>65</v>
      </c>
      <c r="F95" s="79">
        <v>65</v>
      </c>
      <c r="G95" s="79">
        <v>65</v>
      </c>
      <c r="H95" s="79">
        <v>65</v>
      </c>
      <c r="I95" s="79">
        <v>65</v>
      </c>
      <c r="J95" s="79">
        <v>65</v>
      </c>
      <c r="K95" s="79">
        <v>65</v>
      </c>
      <c r="L95" s="79">
        <v>65</v>
      </c>
      <c r="M95" s="79">
        <v>65</v>
      </c>
      <c r="N95" s="79">
        <v>65</v>
      </c>
      <c r="O95" s="79">
        <v>65</v>
      </c>
      <c r="P95" s="79">
        <v>65</v>
      </c>
      <c r="Q95" s="79">
        <v>65</v>
      </c>
      <c r="R95" s="79">
        <v>65</v>
      </c>
      <c r="S95" s="79">
        <v>65</v>
      </c>
      <c r="T95" s="79">
        <v>65</v>
      </c>
      <c r="U95" s="79">
        <v>65</v>
      </c>
      <c r="V95" s="79">
        <v>65</v>
      </c>
      <c r="W95" s="79">
        <v>65</v>
      </c>
      <c r="X95" s="79">
        <v>65</v>
      </c>
      <c r="Y95" s="79">
        <v>65</v>
      </c>
      <c r="Z95" s="79">
        <v>65</v>
      </c>
      <c r="AA95" s="79">
        <v>65</v>
      </c>
      <c r="AB95" s="79">
        <v>65</v>
      </c>
      <c r="AC95" s="79">
        <v>1560</v>
      </c>
      <c r="AD95" s="79">
        <v>10920</v>
      </c>
      <c r="AE95" s="79">
        <v>569400</v>
      </c>
    </row>
    <row r="96" spans="1:31">
      <c r="A96" s="79" t="s">
        <v>372</v>
      </c>
      <c r="B96" s="79" t="s">
        <v>216</v>
      </c>
      <c r="C96" s="79" t="s">
        <v>165</v>
      </c>
      <c r="D96" s="79" t="s">
        <v>166</v>
      </c>
      <c r="E96" s="79">
        <v>30</v>
      </c>
      <c r="F96" s="79">
        <v>30</v>
      </c>
      <c r="G96" s="79">
        <v>30</v>
      </c>
      <c r="H96" s="79">
        <v>30</v>
      </c>
      <c r="I96" s="79">
        <v>30</v>
      </c>
      <c r="J96" s="79">
        <v>30</v>
      </c>
      <c r="K96" s="79">
        <v>30</v>
      </c>
      <c r="L96" s="79">
        <v>30</v>
      </c>
      <c r="M96" s="79">
        <v>30</v>
      </c>
      <c r="N96" s="79">
        <v>30</v>
      </c>
      <c r="O96" s="79">
        <v>30</v>
      </c>
      <c r="P96" s="79">
        <v>30</v>
      </c>
      <c r="Q96" s="79">
        <v>30</v>
      </c>
      <c r="R96" s="79">
        <v>30</v>
      </c>
      <c r="S96" s="79">
        <v>30</v>
      </c>
      <c r="T96" s="79">
        <v>30</v>
      </c>
      <c r="U96" s="79">
        <v>30</v>
      </c>
      <c r="V96" s="79">
        <v>30</v>
      </c>
      <c r="W96" s="79">
        <v>30</v>
      </c>
      <c r="X96" s="79">
        <v>30</v>
      </c>
      <c r="Y96" s="79">
        <v>30</v>
      </c>
      <c r="Z96" s="79">
        <v>30</v>
      </c>
      <c r="AA96" s="79">
        <v>30</v>
      </c>
      <c r="AB96" s="79">
        <v>30</v>
      </c>
      <c r="AC96" s="79">
        <v>720</v>
      </c>
      <c r="AD96" s="79">
        <v>5040</v>
      </c>
      <c r="AE96" s="79">
        <v>262800</v>
      </c>
    </row>
    <row r="97" spans="1:31">
      <c r="A97" s="79" t="s">
        <v>373</v>
      </c>
      <c r="B97" s="79" t="s">
        <v>216</v>
      </c>
      <c r="C97" s="79" t="s">
        <v>165</v>
      </c>
      <c r="D97" s="79" t="s">
        <v>166</v>
      </c>
      <c r="E97" s="79">
        <v>60</v>
      </c>
      <c r="F97" s="79">
        <v>60</v>
      </c>
      <c r="G97" s="79">
        <v>60</v>
      </c>
      <c r="H97" s="79">
        <v>60</v>
      </c>
      <c r="I97" s="79">
        <v>60</v>
      </c>
      <c r="J97" s="79">
        <v>60</v>
      </c>
      <c r="K97" s="79">
        <v>60</v>
      </c>
      <c r="L97" s="79">
        <v>60</v>
      </c>
      <c r="M97" s="79">
        <v>60</v>
      </c>
      <c r="N97" s="79">
        <v>60</v>
      </c>
      <c r="O97" s="79">
        <v>60</v>
      </c>
      <c r="P97" s="79">
        <v>60</v>
      </c>
      <c r="Q97" s="79">
        <v>60</v>
      </c>
      <c r="R97" s="79">
        <v>60</v>
      </c>
      <c r="S97" s="79">
        <v>60</v>
      </c>
      <c r="T97" s="79">
        <v>60</v>
      </c>
      <c r="U97" s="79">
        <v>60</v>
      </c>
      <c r="V97" s="79">
        <v>60</v>
      </c>
      <c r="W97" s="79">
        <v>60</v>
      </c>
      <c r="X97" s="79">
        <v>60</v>
      </c>
      <c r="Y97" s="79">
        <v>60</v>
      </c>
      <c r="Z97" s="79">
        <v>60</v>
      </c>
      <c r="AA97" s="79">
        <v>60</v>
      </c>
      <c r="AB97" s="79">
        <v>60</v>
      </c>
      <c r="AC97" s="79">
        <v>1440</v>
      </c>
      <c r="AD97" s="79">
        <v>10080</v>
      </c>
      <c r="AE97" s="79">
        <v>525600</v>
      </c>
    </row>
    <row r="98" spans="1:31">
      <c r="A98" s="79" t="s">
        <v>179</v>
      </c>
      <c r="B98" s="79" t="s">
        <v>180</v>
      </c>
      <c r="C98" s="79" t="s">
        <v>165</v>
      </c>
      <c r="D98" s="79" t="s">
        <v>166</v>
      </c>
      <c r="E98" s="79">
        <v>4</v>
      </c>
      <c r="F98" s="79">
        <v>4</v>
      </c>
      <c r="G98" s="79">
        <v>4</v>
      </c>
      <c r="H98" s="79">
        <v>4</v>
      </c>
      <c r="I98" s="79">
        <v>4</v>
      </c>
      <c r="J98" s="79">
        <v>4</v>
      </c>
      <c r="K98" s="79">
        <v>4</v>
      </c>
      <c r="L98" s="79">
        <v>4</v>
      </c>
      <c r="M98" s="79">
        <v>4</v>
      </c>
      <c r="N98" s="79">
        <v>4</v>
      </c>
      <c r="O98" s="79">
        <v>4</v>
      </c>
      <c r="P98" s="79">
        <v>4</v>
      </c>
      <c r="Q98" s="79">
        <v>4</v>
      </c>
      <c r="R98" s="79">
        <v>4</v>
      </c>
      <c r="S98" s="79">
        <v>4</v>
      </c>
      <c r="T98" s="79">
        <v>4</v>
      </c>
      <c r="U98" s="79">
        <v>4</v>
      </c>
      <c r="V98" s="79">
        <v>4</v>
      </c>
      <c r="W98" s="79">
        <v>4</v>
      </c>
      <c r="X98" s="79">
        <v>4</v>
      </c>
      <c r="Y98" s="79">
        <v>4</v>
      </c>
      <c r="Z98" s="79">
        <v>4</v>
      </c>
      <c r="AA98" s="79">
        <v>4</v>
      </c>
      <c r="AB98" s="79">
        <v>4</v>
      </c>
      <c r="AC98" s="79">
        <v>96</v>
      </c>
      <c r="AD98" s="79">
        <v>672</v>
      </c>
      <c r="AE98" s="79">
        <v>35040</v>
      </c>
    </row>
    <row r="99" spans="1:31">
      <c r="A99" s="79" t="s">
        <v>217</v>
      </c>
      <c r="B99" s="79" t="s">
        <v>167</v>
      </c>
      <c r="C99" s="79" t="s">
        <v>218</v>
      </c>
      <c r="D99" s="79" t="s">
        <v>166</v>
      </c>
      <c r="E99" s="79">
        <v>13</v>
      </c>
      <c r="F99" s="79">
        <v>13</v>
      </c>
      <c r="G99" s="79">
        <v>13</v>
      </c>
      <c r="H99" s="79">
        <v>13</v>
      </c>
      <c r="I99" s="79">
        <v>13</v>
      </c>
      <c r="J99" s="79">
        <v>13</v>
      </c>
      <c r="K99" s="79">
        <v>13</v>
      </c>
      <c r="L99" s="79">
        <v>13</v>
      </c>
      <c r="M99" s="79">
        <v>13</v>
      </c>
      <c r="N99" s="79">
        <v>13</v>
      </c>
      <c r="O99" s="79">
        <v>13</v>
      </c>
      <c r="P99" s="79">
        <v>13</v>
      </c>
      <c r="Q99" s="79">
        <v>13</v>
      </c>
      <c r="R99" s="79">
        <v>13</v>
      </c>
      <c r="S99" s="79">
        <v>13</v>
      </c>
      <c r="T99" s="79">
        <v>13</v>
      </c>
      <c r="U99" s="79">
        <v>13</v>
      </c>
      <c r="V99" s="79">
        <v>13</v>
      </c>
      <c r="W99" s="79">
        <v>13</v>
      </c>
      <c r="X99" s="79">
        <v>13</v>
      </c>
      <c r="Y99" s="79">
        <v>13</v>
      </c>
      <c r="Z99" s="79">
        <v>13</v>
      </c>
      <c r="AA99" s="79">
        <v>13</v>
      </c>
      <c r="AB99" s="79">
        <v>13</v>
      </c>
      <c r="AC99" s="79">
        <v>312</v>
      </c>
      <c r="AD99" s="79">
        <v>2184</v>
      </c>
      <c r="AE99" s="79">
        <v>113880</v>
      </c>
    </row>
    <row r="100" spans="1:31">
      <c r="A100" s="79"/>
      <c r="B100" s="79"/>
      <c r="C100" s="79" t="s">
        <v>176</v>
      </c>
      <c r="D100" s="79" t="s">
        <v>166</v>
      </c>
      <c r="E100" s="79">
        <v>13</v>
      </c>
      <c r="F100" s="79">
        <v>13</v>
      </c>
      <c r="G100" s="79">
        <v>13</v>
      </c>
      <c r="H100" s="79">
        <v>13</v>
      </c>
      <c r="I100" s="79">
        <v>13</v>
      </c>
      <c r="J100" s="79">
        <v>13</v>
      </c>
      <c r="K100" s="79">
        <v>13</v>
      </c>
      <c r="L100" s="79">
        <v>13</v>
      </c>
      <c r="M100" s="79">
        <v>13</v>
      </c>
      <c r="N100" s="79">
        <v>13</v>
      </c>
      <c r="O100" s="79">
        <v>13</v>
      </c>
      <c r="P100" s="79">
        <v>13</v>
      </c>
      <c r="Q100" s="79">
        <v>13</v>
      </c>
      <c r="R100" s="79">
        <v>13</v>
      </c>
      <c r="S100" s="79">
        <v>13</v>
      </c>
      <c r="T100" s="79">
        <v>13</v>
      </c>
      <c r="U100" s="79">
        <v>13</v>
      </c>
      <c r="V100" s="79">
        <v>13</v>
      </c>
      <c r="W100" s="79">
        <v>13</v>
      </c>
      <c r="X100" s="79">
        <v>13</v>
      </c>
      <c r="Y100" s="79">
        <v>13</v>
      </c>
      <c r="Z100" s="79">
        <v>13</v>
      </c>
      <c r="AA100" s="79">
        <v>13</v>
      </c>
      <c r="AB100" s="79">
        <v>13</v>
      </c>
      <c r="AC100" s="79">
        <v>312</v>
      </c>
      <c r="AD100" s="79">
        <v>2184</v>
      </c>
      <c r="AE100" s="79"/>
    </row>
    <row r="101" spans="1:31">
      <c r="A101" s="79"/>
      <c r="B101" s="79"/>
      <c r="C101" s="79" t="s">
        <v>165</v>
      </c>
      <c r="D101" s="79" t="s">
        <v>166</v>
      </c>
      <c r="E101" s="79">
        <v>13</v>
      </c>
      <c r="F101" s="79">
        <v>13</v>
      </c>
      <c r="G101" s="79">
        <v>13</v>
      </c>
      <c r="H101" s="79">
        <v>13</v>
      </c>
      <c r="I101" s="79">
        <v>13</v>
      </c>
      <c r="J101" s="79">
        <v>13</v>
      </c>
      <c r="K101" s="79">
        <v>13</v>
      </c>
      <c r="L101" s="79">
        <v>13</v>
      </c>
      <c r="M101" s="79">
        <v>13</v>
      </c>
      <c r="N101" s="79">
        <v>13</v>
      </c>
      <c r="O101" s="79">
        <v>13</v>
      </c>
      <c r="P101" s="79">
        <v>13</v>
      </c>
      <c r="Q101" s="79">
        <v>13</v>
      </c>
      <c r="R101" s="79">
        <v>13</v>
      </c>
      <c r="S101" s="79">
        <v>13</v>
      </c>
      <c r="T101" s="79">
        <v>13</v>
      </c>
      <c r="U101" s="79">
        <v>13</v>
      </c>
      <c r="V101" s="79">
        <v>13</v>
      </c>
      <c r="W101" s="79">
        <v>13</v>
      </c>
      <c r="X101" s="79">
        <v>13</v>
      </c>
      <c r="Y101" s="79">
        <v>13</v>
      </c>
      <c r="Z101" s="79">
        <v>13</v>
      </c>
      <c r="AA101" s="79">
        <v>13</v>
      </c>
      <c r="AB101" s="79">
        <v>13</v>
      </c>
      <c r="AC101" s="79">
        <v>312</v>
      </c>
      <c r="AD101" s="79">
        <v>2184</v>
      </c>
      <c r="AE101" s="79"/>
    </row>
    <row r="102" spans="1:31">
      <c r="A102" s="79" t="s">
        <v>219</v>
      </c>
      <c r="B102" s="79" t="s">
        <v>167</v>
      </c>
      <c r="C102" s="79" t="s">
        <v>165</v>
      </c>
      <c r="D102" s="79" t="s">
        <v>166</v>
      </c>
      <c r="E102" s="79">
        <v>6.7</v>
      </c>
      <c r="F102" s="79">
        <v>6.7</v>
      </c>
      <c r="G102" s="79">
        <v>6.7</v>
      </c>
      <c r="H102" s="79">
        <v>6.7</v>
      </c>
      <c r="I102" s="79">
        <v>6.7</v>
      </c>
      <c r="J102" s="79">
        <v>6.7</v>
      </c>
      <c r="K102" s="79">
        <v>6.7</v>
      </c>
      <c r="L102" s="79">
        <v>6.7</v>
      </c>
      <c r="M102" s="79">
        <v>6.7</v>
      </c>
      <c r="N102" s="79">
        <v>6.7</v>
      </c>
      <c r="O102" s="79">
        <v>6.7</v>
      </c>
      <c r="P102" s="79">
        <v>6.7</v>
      </c>
      <c r="Q102" s="79">
        <v>6.7</v>
      </c>
      <c r="R102" s="79">
        <v>6.7</v>
      </c>
      <c r="S102" s="79">
        <v>6.7</v>
      </c>
      <c r="T102" s="79">
        <v>6.7</v>
      </c>
      <c r="U102" s="79">
        <v>6.7</v>
      </c>
      <c r="V102" s="79">
        <v>6.7</v>
      </c>
      <c r="W102" s="79">
        <v>6.7</v>
      </c>
      <c r="X102" s="79">
        <v>6.7</v>
      </c>
      <c r="Y102" s="79">
        <v>6.7</v>
      </c>
      <c r="Z102" s="79">
        <v>6.7</v>
      </c>
      <c r="AA102" s="79">
        <v>6.7</v>
      </c>
      <c r="AB102" s="79">
        <v>6.7</v>
      </c>
      <c r="AC102" s="79">
        <v>160.80000000000001</v>
      </c>
      <c r="AD102" s="79">
        <v>1125.5999999999999</v>
      </c>
      <c r="AE102" s="79">
        <v>58692</v>
      </c>
    </row>
    <row r="103" spans="1:31">
      <c r="A103" s="79" t="s">
        <v>220</v>
      </c>
      <c r="B103" s="79" t="s">
        <v>167</v>
      </c>
      <c r="C103" s="79" t="s">
        <v>165</v>
      </c>
      <c r="D103" s="79" t="s">
        <v>166</v>
      </c>
      <c r="E103" s="79">
        <v>67</v>
      </c>
      <c r="F103" s="79">
        <v>67</v>
      </c>
      <c r="G103" s="79">
        <v>67</v>
      </c>
      <c r="H103" s="79">
        <v>67</v>
      </c>
      <c r="I103" s="79">
        <v>67</v>
      </c>
      <c r="J103" s="79">
        <v>67</v>
      </c>
      <c r="K103" s="79">
        <v>67</v>
      </c>
      <c r="L103" s="79">
        <v>67</v>
      </c>
      <c r="M103" s="79">
        <v>67</v>
      </c>
      <c r="N103" s="79">
        <v>67</v>
      </c>
      <c r="O103" s="79">
        <v>67</v>
      </c>
      <c r="P103" s="79">
        <v>67</v>
      </c>
      <c r="Q103" s="79">
        <v>67</v>
      </c>
      <c r="R103" s="79">
        <v>67</v>
      </c>
      <c r="S103" s="79">
        <v>67</v>
      </c>
      <c r="T103" s="79">
        <v>67</v>
      </c>
      <c r="U103" s="79">
        <v>67</v>
      </c>
      <c r="V103" s="79">
        <v>67</v>
      </c>
      <c r="W103" s="79">
        <v>67</v>
      </c>
      <c r="X103" s="79">
        <v>67</v>
      </c>
      <c r="Y103" s="79">
        <v>67</v>
      </c>
      <c r="Z103" s="79">
        <v>67</v>
      </c>
      <c r="AA103" s="79">
        <v>67</v>
      </c>
      <c r="AB103" s="79">
        <v>67</v>
      </c>
      <c r="AC103" s="79">
        <v>1608</v>
      </c>
      <c r="AD103" s="79">
        <v>11256</v>
      </c>
      <c r="AE103" s="79">
        <v>586920</v>
      </c>
    </row>
    <row r="104" spans="1:31">
      <c r="A104" s="79" t="s">
        <v>221</v>
      </c>
      <c r="B104" s="79" t="s">
        <v>167</v>
      </c>
      <c r="C104" s="79" t="s">
        <v>165</v>
      </c>
      <c r="D104" s="79" t="s">
        <v>166</v>
      </c>
      <c r="E104" s="79">
        <v>16</v>
      </c>
      <c r="F104" s="79">
        <v>16</v>
      </c>
      <c r="G104" s="79">
        <v>16</v>
      </c>
      <c r="H104" s="79">
        <v>16</v>
      </c>
      <c r="I104" s="79">
        <v>16</v>
      </c>
      <c r="J104" s="79">
        <v>16</v>
      </c>
      <c r="K104" s="79">
        <v>16</v>
      </c>
      <c r="L104" s="79">
        <v>16</v>
      </c>
      <c r="M104" s="79">
        <v>16</v>
      </c>
      <c r="N104" s="79">
        <v>16</v>
      </c>
      <c r="O104" s="79">
        <v>16</v>
      </c>
      <c r="P104" s="79">
        <v>16</v>
      </c>
      <c r="Q104" s="79">
        <v>16</v>
      </c>
      <c r="R104" s="79">
        <v>16</v>
      </c>
      <c r="S104" s="79">
        <v>16</v>
      </c>
      <c r="T104" s="79">
        <v>16</v>
      </c>
      <c r="U104" s="79">
        <v>16</v>
      </c>
      <c r="V104" s="79">
        <v>16</v>
      </c>
      <c r="W104" s="79">
        <v>16</v>
      </c>
      <c r="X104" s="79">
        <v>16</v>
      </c>
      <c r="Y104" s="79">
        <v>16</v>
      </c>
      <c r="Z104" s="79">
        <v>16</v>
      </c>
      <c r="AA104" s="79">
        <v>16</v>
      </c>
      <c r="AB104" s="79">
        <v>16</v>
      </c>
      <c r="AC104" s="79">
        <v>384</v>
      </c>
      <c r="AD104" s="79">
        <v>2688</v>
      </c>
      <c r="AE104" s="79">
        <v>140160</v>
      </c>
    </row>
    <row r="105" spans="1:31">
      <c r="A105" s="79" t="s">
        <v>315</v>
      </c>
      <c r="B105" s="79" t="s">
        <v>164</v>
      </c>
      <c r="C105" s="79" t="s">
        <v>227</v>
      </c>
      <c r="D105" s="79" t="s">
        <v>182</v>
      </c>
      <c r="E105" s="79">
        <v>0</v>
      </c>
      <c r="F105" s="79">
        <v>0</v>
      </c>
      <c r="G105" s="79">
        <v>0</v>
      </c>
      <c r="H105" s="79">
        <v>0</v>
      </c>
      <c r="I105" s="79">
        <v>0</v>
      </c>
      <c r="J105" s="79">
        <v>0</v>
      </c>
      <c r="K105" s="79">
        <v>0</v>
      </c>
      <c r="L105" s="79">
        <v>0</v>
      </c>
      <c r="M105" s="79">
        <v>1</v>
      </c>
      <c r="N105" s="79">
        <v>1</v>
      </c>
      <c r="O105" s="79">
        <v>1</v>
      </c>
      <c r="P105" s="79">
        <v>1</v>
      </c>
      <c r="Q105" s="79">
        <v>1</v>
      </c>
      <c r="R105" s="79">
        <v>1</v>
      </c>
      <c r="S105" s="79">
        <v>1</v>
      </c>
      <c r="T105" s="79">
        <v>1</v>
      </c>
      <c r="U105" s="79">
        <v>1</v>
      </c>
      <c r="V105" s="79">
        <v>0</v>
      </c>
      <c r="W105" s="79">
        <v>0</v>
      </c>
      <c r="X105" s="79">
        <v>0</v>
      </c>
      <c r="Y105" s="79">
        <v>0</v>
      </c>
      <c r="Z105" s="79">
        <v>0</v>
      </c>
      <c r="AA105" s="79">
        <v>0</v>
      </c>
      <c r="AB105" s="79">
        <v>0</v>
      </c>
      <c r="AC105" s="79">
        <v>9</v>
      </c>
      <c r="AD105" s="79">
        <v>45</v>
      </c>
      <c r="AE105" s="79">
        <v>2137.86</v>
      </c>
    </row>
    <row r="106" spans="1:31">
      <c r="A106" s="79"/>
      <c r="B106" s="79"/>
      <c r="C106" s="79"/>
      <c r="D106" s="79" t="s">
        <v>222</v>
      </c>
      <c r="E106" s="79">
        <v>0</v>
      </c>
      <c r="F106" s="79">
        <v>0</v>
      </c>
      <c r="G106" s="79">
        <v>0</v>
      </c>
      <c r="H106" s="79">
        <v>0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  <c r="N106" s="79">
        <v>0</v>
      </c>
      <c r="O106" s="79">
        <v>0</v>
      </c>
      <c r="P106" s="79">
        <v>0</v>
      </c>
      <c r="Q106" s="79">
        <v>0</v>
      </c>
      <c r="R106" s="79">
        <v>0</v>
      </c>
      <c r="S106" s="79">
        <v>0</v>
      </c>
      <c r="T106" s="79">
        <v>0</v>
      </c>
      <c r="U106" s="79">
        <v>0</v>
      </c>
      <c r="V106" s="79">
        <v>0</v>
      </c>
      <c r="W106" s="79">
        <v>0</v>
      </c>
      <c r="X106" s="79">
        <v>0</v>
      </c>
      <c r="Y106" s="79">
        <v>0</v>
      </c>
      <c r="Z106" s="79">
        <v>0</v>
      </c>
      <c r="AA106" s="79">
        <v>0</v>
      </c>
      <c r="AB106" s="79">
        <v>0</v>
      </c>
      <c r="AC106" s="79">
        <v>0</v>
      </c>
      <c r="AD106" s="79"/>
      <c r="AE106" s="79"/>
    </row>
    <row r="107" spans="1:31">
      <c r="A107" s="79"/>
      <c r="B107" s="79"/>
      <c r="C107" s="79" t="s">
        <v>228</v>
      </c>
      <c r="D107" s="79" t="s">
        <v>186</v>
      </c>
      <c r="E107" s="79">
        <v>0</v>
      </c>
      <c r="F107" s="79">
        <v>0</v>
      </c>
      <c r="G107" s="79">
        <v>0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0.35</v>
      </c>
      <c r="N107" s="79">
        <v>0.35</v>
      </c>
      <c r="O107" s="79">
        <v>0.35</v>
      </c>
      <c r="P107" s="79">
        <v>0.35</v>
      </c>
      <c r="Q107" s="79">
        <v>0.35</v>
      </c>
      <c r="R107" s="79">
        <v>0.35</v>
      </c>
      <c r="S107" s="79">
        <v>0.35</v>
      </c>
      <c r="T107" s="79">
        <v>0.35</v>
      </c>
      <c r="U107" s="79">
        <v>0.35</v>
      </c>
      <c r="V107" s="79">
        <v>1</v>
      </c>
      <c r="W107" s="79">
        <v>1</v>
      </c>
      <c r="X107" s="79">
        <v>1</v>
      </c>
      <c r="Y107" s="79">
        <v>1</v>
      </c>
      <c r="Z107" s="79">
        <v>0</v>
      </c>
      <c r="AA107" s="79">
        <v>0</v>
      </c>
      <c r="AB107" s="79">
        <v>0</v>
      </c>
      <c r="AC107" s="79">
        <v>7.15</v>
      </c>
      <c r="AD107" s="79">
        <v>35.75</v>
      </c>
      <c r="AE107" s="79"/>
    </row>
    <row r="108" spans="1:31">
      <c r="A108" s="79"/>
      <c r="B108" s="79"/>
      <c r="C108" s="79"/>
      <c r="D108" s="79" t="s">
        <v>223</v>
      </c>
      <c r="E108" s="79">
        <v>0</v>
      </c>
      <c r="F108" s="79">
        <v>0</v>
      </c>
      <c r="G108" s="79">
        <v>0</v>
      </c>
      <c r="H108" s="79">
        <v>0</v>
      </c>
      <c r="I108" s="79">
        <v>0</v>
      </c>
      <c r="J108" s="79">
        <v>0</v>
      </c>
      <c r="K108" s="79">
        <v>0</v>
      </c>
      <c r="L108" s="79">
        <v>0</v>
      </c>
      <c r="M108" s="79">
        <v>0</v>
      </c>
      <c r="N108" s="79">
        <v>0</v>
      </c>
      <c r="O108" s="79">
        <v>0</v>
      </c>
      <c r="P108" s="79">
        <v>0</v>
      </c>
      <c r="Q108" s="79">
        <v>0</v>
      </c>
      <c r="R108" s="79">
        <v>0</v>
      </c>
      <c r="S108" s="79">
        <v>0</v>
      </c>
      <c r="T108" s="79">
        <v>0</v>
      </c>
      <c r="U108" s="79">
        <v>0</v>
      </c>
      <c r="V108" s="79">
        <v>0</v>
      </c>
      <c r="W108" s="79">
        <v>0</v>
      </c>
      <c r="X108" s="79">
        <v>0</v>
      </c>
      <c r="Y108" s="79">
        <v>0</v>
      </c>
      <c r="Z108" s="79">
        <v>0</v>
      </c>
      <c r="AA108" s="79">
        <v>0</v>
      </c>
      <c r="AB108" s="79">
        <v>0</v>
      </c>
      <c r="AC108" s="79">
        <v>0</v>
      </c>
      <c r="AD108" s="79"/>
      <c r="AE108" s="79"/>
    </row>
    <row r="109" spans="1:31">
      <c r="A109" s="79"/>
      <c r="B109" s="79"/>
      <c r="C109" s="79" t="s">
        <v>165</v>
      </c>
      <c r="D109" s="79" t="s">
        <v>186</v>
      </c>
      <c r="E109" s="79">
        <v>0</v>
      </c>
      <c r="F109" s="79">
        <v>0</v>
      </c>
      <c r="G109" s="79">
        <v>0</v>
      </c>
      <c r="H109" s="79">
        <v>0</v>
      </c>
      <c r="I109" s="79">
        <v>0</v>
      </c>
      <c r="J109" s="79">
        <v>0</v>
      </c>
      <c r="K109" s="79">
        <v>0</v>
      </c>
      <c r="L109" s="79">
        <v>0</v>
      </c>
      <c r="M109" s="79">
        <v>0.35</v>
      </c>
      <c r="N109" s="79">
        <v>0.35</v>
      </c>
      <c r="O109" s="79">
        <v>0.35</v>
      </c>
      <c r="P109" s="79">
        <v>0.35</v>
      </c>
      <c r="Q109" s="79">
        <v>0.35</v>
      </c>
      <c r="R109" s="79">
        <v>0.35</v>
      </c>
      <c r="S109" s="79">
        <v>0.35</v>
      </c>
      <c r="T109" s="79">
        <v>0.35</v>
      </c>
      <c r="U109" s="79">
        <v>0.95</v>
      </c>
      <c r="V109" s="79">
        <v>0.95</v>
      </c>
      <c r="W109" s="79">
        <v>0.95</v>
      </c>
      <c r="X109" s="79">
        <v>0.95</v>
      </c>
      <c r="Y109" s="79">
        <v>0.95</v>
      </c>
      <c r="Z109" s="79">
        <v>0</v>
      </c>
      <c r="AA109" s="79">
        <v>0</v>
      </c>
      <c r="AB109" s="79">
        <v>0</v>
      </c>
      <c r="AC109" s="79">
        <v>7.55</v>
      </c>
      <c r="AD109" s="79">
        <v>37.75</v>
      </c>
      <c r="AE109" s="79"/>
    </row>
    <row r="110" spans="1:31">
      <c r="A110" s="79"/>
      <c r="B110" s="79"/>
      <c r="C110" s="79"/>
      <c r="D110" s="79" t="s">
        <v>223</v>
      </c>
      <c r="E110" s="79">
        <v>0</v>
      </c>
      <c r="F110" s="79">
        <v>0</v>
      </c>
      <c r="G110" s="79">
        <v>0</v>
      </c>
      <c r="H110" s="79">
        <v>0</v>
      </c>
      <c r="I110" s="79">
        <v>0</v>
      </c>
      <c r="J110" s="79">
        <v>0</v>
      </c>
      <c r="K110" s="79">
        <v>0</v>
      </c>
      <c r="L110" s="79">
        <v>0</v>
      </c>
      <c r="M110" s="79">
        <v>0</v>
      </c>
      <c r="N110" s="79">
        <v>0</v>
      </c>
      <c r="O110" s="79">
        <v>0</v>
      </c>
      <c r="P110" s="79">
        <v>0</v>
      </c>
      <c r="Q110" s="79">
        <v>0</v>
      </c>
      <c r="R110" s="79">
        <v>0</v>
      </c>
      <c r="S110" s="79">
        <v>0</v>
      </c>
      <c r="T110" s="79">
        <v>0</v>
      </c>
      <c r="U110" s="79">
        <v>0</v>
      </c>
      <c r="V110" s="79">
        <v>0</v>
      </c>
      <c r="W110" s="79">
        <v>0</v>
      </c>
      <c r="X110" s="79">
        <v>0</v>
      </c>
      <c r="Y110" s="79">
        <v>0</v>
      </c>
      <c r="Z110" s="79">
        <v>0</v>
      </c>
      <c r="AA110" s="79">
        <v>0</v>
      </c>
      <c r="AB110" s="79">
        <v>0</v>
      </c>
      <c r="AC110" s="79">
        <v>0</v>
      </c>
      <c r="AD110" s="79"/>
      <c r="AE110" s="79"/>
    </row>
    <row r="111" spans="1:31">
      <c r="A111" s="79" t="s">
        <v>181</v>
      </c>
      <c r="B111" s="79" t="s">
        <v>169</v>
      </c>
      <c r="C111" s="79" t="s">
        <v>165</v>
      </c>
      <c r="D111" s="79" t="s">
        <v>182</v>
      </c>
      <c r="E111" s="79">
        <v>0</v>
      </c>
      <c r="F111" s="79">
        <v>0</v>
      </c>
      <c r="G111" s="79">
        <v>0</v>
      </c>
      <c r="H111" s="79">
        <v>0</v>
      </c>
      <c r="I111" s="79">
        <v>0</v>
      </c>
      <c r="J111" s="79">
        <v>0</v>
      </c>
      <c r="K111" s="79">
        <v>0</v>
      </c>
      <c r="L111" s="79">
        <v>1</v>
      </c>
      <c r="M111" s="79">
        <v>1</v>
      </c>
      <c r="N111" s="79">
        <v>1</v>
      </c>
      <c r="O111" s="79">
        <v>1</v>
      </c>
      <c r="P111" s="79">
        <v>1</v>
      </c>
      <c r="Q111" s="79">
        <v>1</v>
      </c>
      <c r="R111" s="79">
        <v>1</v>
      </c>
      <c r="S111" s="79">
        <v>1</v>
      </c>
      <c r="T111" s="79">
        <v>1</v>
      </c>
      <c r="U111" s="79">
        <v>1</v>
      </c>
      <c r="V111" s="79">
        <v>1</v>
      </c>
      <c r="W111" s="79">
        <v>1</v>
      </c>
      <c r="X111" s="79">
        <v>1</v>
      </c>
      <c r="Y111" s="79">
        <v>1</v>
      </c>
      <c r="Z111" s="79">
        <v>0</v>
      </c>
      <c r="AA111" s="79">
        <v>0</v>
      </c>
      <c r="AB111" s="79">
        <v>0</v>
      </c>
      <c r="AC111" s="79">
        <v>14</v>
      </c>
      <c r="AD111" s="79">
        <v>70</v>
      </c>
      <c r="AE111" s="79">
        <v>3650</v>
      </c>
    </row>
    <row r="112" spans="1:31">
      <c r="A112" s="79"/>
      <c r="B112" s="79"/>
      <c r="C112" s="79"/>
      <c r="D112" s="79" t="s">
        <v>222</v>
      </c>
      <c r="E112" s="79">
        <v>0</v>
      </c>
      <c r="F112" s="79">
        <v>0</v>
      </c>
      <c r="G112" s="79">
        <v>0</v>
      </c>
      <c r="H112" s="79">
        <v>0</v>
      </c>
      <c r="I112" s="79">
        <v>0</v>
      </c>
      <c r="J112" s="79">
        <v>0</v>
      </c>
      <c r="K112" s="79">
        <v>0</v>
      </c>
      <c r="L112" s="79">
        <v>0</v>
      </c>
      <c r="M112" s="79">
        <v>0</v>
      </c>
      <c r="N112" s="79">
        <v>0</v>
      </c>
      <c r="O112" s="79">
        <v>0</v>
      </c>
      <c r="P112" s="79">
        <v>0</v>
      </c>
      <c r="Q112" s="79">
        <v>0</v>
      </c>
      <c r="R112" s="79">
        <v>0</v>
      </c>
      <c r="S112" s="79">
        <v>0</v>
      </c>
      <c r="T112" s="79">
        <v>0</v>
      </c>
      <c r="U112" s="79">
        <v>0</v>
      </c>
      <c r="V112" s="79">
        <v>0</v>
      </c>
      <c r="W112" s="79">
        <v>0</v>
      </c>
      <c r="X112" s="79">
        <v>0</v>
      </c>
      <c r="Y112" s="79">
        <v>0</v>
      </c>
      <c r="Z112" s="79">
        <v>0</v>
      </c>
      <c r="AA112" s="79">
        <v>0</v>
      </c>
      <c r="AB112" s="79">
        <v>0</v>
      </c>
      <c r="AC112" s="79">
        <v>0</v>
      </c>
      <c r="AD112" s="79"/>
      <c r="AE112" s="79"/>
    </row>
    <row r="113" spans="1:31">
      <c r="A113" s="79" t="s">
        <v>183</v>
      </c>
      <c r="B113" s="79" t="s">
        <v>169</v>
      </c>
      <c r="C113" s="79" t="s">
        <v>165</v>
      </c>
      <c r="D113" s="79" t="s">
        <v>182</v>
      </c>
      <c r="E113" s="79">
        <v>0</v>
      </c>
      <c r="F113" s="79">
        <v>0</v>
      </c>
      <c r="G113" s="79">
        <v>0</v>
      </c>
      <c r="H113" s="79">
        <v>0</v>
      </c>
      <c r="I113" s="79">
        <v>0</v>
      </c>
      <c r="J113" s="79">
        <v>0</v>
      </c>
      <c r="K113" s="79">
        <v>0</v>
      </c>
      <c r="L113" s="79">
        <v>1</v>
      </c>
      <c r="M113" s="79">
        <v>1</v>
      </c>
      <c r="N113" s="79">
        <v>1</v>
      </c>
      <c r="O113" s="79">
        <v>1</v>
      </c>
      <c r="P113" s="79">
        <v>1</v>
      </c>
      <c r="Q113" s="79">
        <v>1</v>
      </c>
      <c r="R113" s="79">
        <v>1</v>
      </c>
      <c r="S113" s="79">
        <v>1</v>
      </c>
      <c r="T113" s="79">
        <v>1</v>
      </c>
      <c r="U113" s="79">
        <v>1</v>
      </c>
      <c r="V113" s="79">
        <v>1</v>
      </c>
      <c r="W113" s="79">
        <v>1</v>
      </c>
      <c r="X113" s="79">
        <v>1</v>
      </c>
      <c r="Y113" s="79">
        <v>1</v>
      </c>
      <c r="Z113" s="79">
        <v>0</v>
      </c>
      <c r="AA113" s="79">
        <v>0</v>
      </c>
      <c r="AB113" s="79">
        <v>0</v>
      </c>
      <c r="AC113" s="79">
        <v>14</v>
      </c>
      <c r="AD113" s="79">
        <v>70</v>
      </c>
      <c r="AE113" s="79">
        <v>3650</v>
      </c>
    </row>
    <row r="114" spans="1:31">
      <c r="A114" s="79"/>
      <c r="B114" s="79"/>
      <c r="C114" s="79"/>
      <c r="D114" s="79" t="s">
        <v>222</v>
      </c>
      <c r="E114" s="79">
        <v>0</v>
      </c>
      <c r="F114" s="79">
        <v>0</v>
      </c>
      <c r="G114" s="79">
        <v>0</v>
      </c>
      <c r="H114" s="79">
        <v>0</v>
      </c>
      <c r="I114" s="79">
        <v>0</v>
      </c>
      <c r="J114" s="79">
        <v>0</v>
      </c>
      <c r="K114" s="79">
        <v>0</v>
      </c>
      <c r="L114" s="79">
        <v>0</v>
      </c>
      <c r="M114" s="79">
        <v>0</v>
      </c>
      <c r="N114" s="79">
        <v>0</v>
      </c>
      <c r="O114" s="79">
        <v>0</v>
      </c>
      <c r="P114" s="79">
        <v>0</v>
      </c>
      <c r="Q114" s="79">
        <v>0</v>
      </c>
      <c r="R114" s="79">
        <v>0</v>
      </c>
      <c r="S114" s="79">
        <v>0</v>
      </c>
      <c r="T114" s="79">
        <v>0</v>
      </c>
      <c r="U114" s="79">
        <v>0</v>
      </c>
      <c r="V114" s="79">
        <v>0</v>
      </c>
      <c r="W114" s="79">
        <v>0</v>
      </c>
      <c r="X114" s="79">
        <v>0</v>
      </c>
      <c r="Y114" s="79">
        <v>0</v>
      </c>
      <c r="Z114" s="79">
        <v>0</v>
      </c>
      <c r="AA114" s="79">
        <v>0</v>
      </c>
      <c r="AB114" s="79">
        <v>0</v>
      </c>
      <c r="AC114" s="79">
        <v>0</v>
      </c>
      <c r="AD114" s="79"/>
      <c r="AE114" s="79"/>
    </row>
    <row r="115" spans="1:31">
      <c r="A115" s="79" t="s">
        <v>140</v>
      </c>
      <c r="B115" s="79" t="s">
        <v>167</v>
      </c>
      <c r="C115" s="79" t="s">
        <v>165</v>
      </c>
      <c r="D115" s="79" t="s">
        <v>184</v>
      </c>
      <c r="E115" s="79">
        <v>16</v>
      </c>
      <c r="F115" s="79">
        <v>16</v>
      </c>
      <c r="G115" s="79">
        <v>16</v>
      </c>
      <c r="H115" s="79">
        <v>16</v>
      </c>
      <c r="I115" s="79">
        <v>16</v>
      </c>
      <c r="J115" s="79">
        <v>16</v>
      </c>
      <c r="K115" s="79">
        <v>16</v>
      </c>
      <c r="L115" s="79">
        <v>16</v>
      </c>
      <c r="M115" s="79">
        <v>16</v>
      </c>
      <c r="N115" s="79">
        <v>16</v>
      </c>
      <c r="O115" s="79">
        <v>16</v>
      </c>
      <c r="P115" s="79">
        <v>16</v>
      </c>
      <c r="Q115" s="79">
        <v>16</v>
      </c>
      <c r="R115" s="79">
        <v>16</v>
      </c>
      <c r="S115" s="79">
        <v>16</v>
      </c>
      <c r="T115" s="79">
        <v>16</v>
      </c>
      <c r="U115" s="79">
        <v>16</v>
      </c>
      <c r="V115" s="79">
        <v>16</v>
      </c>
      <c r="W115" s="79">
        <v>16</v>
      </c>
      <c r="X115" s="79">
        <v>16</v>
      </c>
      <c r="Y115" s="79">
        <v>16</v>
      </c>
      <c r="Z115" s="79">
        <v>16</v>
      </c>
      <c r="AA115" s="79">
        <v>16</v>
      </c>
      <c r="AB115" s="79">
        <v>16</v>
      </c>
      <c r="AC115" s="79">
        <v>384</v>
      </c>
      <c r="AD115" s="79">
        <v>3038</v>
      </c>
      <c r="AE115" s="79">
        <v>158410</v>
      </c>
    </row>
    <row r="116" spans="1:31">
      <c r="A116" s="79"/>
      <c r="B116" s="79"/>
      <c r="C116" s="79"/>
      <c r="D116" s="79" t="s">
        <v>185</v>
      </c>
      <c r="E116" s="79">
        <v>21</v>
      </c>
      <c r="F116" s="79">
        <v>21</v>
      </c>
      <c r="G116" s="79">
        <v>21</v>
      </c>
      <c r="H116" s="79">
        <v>21</v>
      </c>
      <c r="I116" s="79">
        <v>21</v>
      </c>
      <c r="J116" s="79">
        <v>21</v>
      </c>
      <c r="K116" s="79">
        <v>21</v>
      </c>
      <c r="L116" s="79">
        <v>21</v>
      </c>
      <c r="M116" s="79">
        <v>21</v>
      </c>
      <c r="N116" s="79">
        <v>21</v>
      </c>
      <c r="O116" s="79">
        <v>21</v>
      </c>
      <c r="P116" s="79">
        <v>21</v>
      </c>
      <c r="Q116" s="79">
        <v>21</v>
      </c>
      <c r="R116" s="79">
        <v>21</v>
      </c>
      <c r="S116" s="79">
        <v>21</v>
      </c>
      <c r="T116" s="79">
        <v>21</v>
      </c>
      <c r="U116" s="79">
        <v>21</v>
      </c>
      <c r="V116" s="79">
        <v>21</v>
      </c>
      <c r="W116" s="79">
        <v>21</v>
      </c>
      <c r="X116" s="79">
        <v>21</v>
      </c>
      <c r="Y116" s="79">
        <v>21</v>
      </c>
      <c r="Z116" s="79">
        <v>21</v>
      </c>
      <c r="AA116" s="79">
        <v>21</v>
      </c>
      <c r="AB116" s="79">
        <v>21</v>
      </c>
      <c r="AC116" s="79">
        <v>504</v>
      </c>
      <c r="AD116" s="79"/>
      <c r="AE116" s="79"/>
    </row>
    <row r="117" spans="1:31">
      <c r="A117" s="79"/>
      <c r="B117" s="79"/>
      <c r="C117" s="79"/>
      <c r="D117" s="79" t="s">
        <v>186</v>
      </c>
      <c r="E117" s="79">
        <v>16</v>
      </c>
      <c r="F117" s="79">
        <v>16</v>
      </c>
      <c r="G117" s="79">
        <v>16</v>
      </c>
      <c r="H117" s="79">
        <v>16</v>
      </c>
      <c r="I117" s="79">
        <v>16</v>
      </c>
      <c r="J117" s="79">
        <v>16</v>
      </c>
      <c r="K117" s="79">
        <v>16</v>
      </c>
      <c r="L117" s="79">
        <v>21</v>
      </c>
      <c r="M117" s="79">
        <v>21</v>
      </c>
      <c r="N117" s="79">
        <v>21</v>
      </c>
      <c r="O117" s="79">
        <v>21</v>
      </c>
      <c r="P117" s="79">
        <v>21</v>
      </c>
      <c r="Q117" s="79">
        <v>21</v>
      </c>
      <c r="R117" s="79">
        <v>21</v>
      </c>
      <c r="S117" s="79">
        <v>21</v>
      </c>
      <c r="T117" s="79">
        <v>21</v>
      </c>
      <c r="U117" s="79">
        <v>21</v>
      </c>
      <c r="V117" s="79">
        <v>21</v>
      </c>
      <c r="W117" s="79">
        <v>21</v>
      </c>
      <c r="X117" s="79">
        <v>21</v>
      </c>
      <c r="Y117" s="79">
        <v>21</v>
      </c>
      <c r="Z117" s="79">
        <v>16</v>
      </c>
      <c r="AA117" s="79">
        <v>16</v>
      </c>
      <c r="AB117" s="79">
        <v>16</v>
      </c>
      <c r="AC117" s="79">
        <v>454</v>
      </c>
      <c r="AD117" s="79"/>
      <c r="AE117" s="79"/>
    </row>
    <row r="118" spans="1:31">
      <c r="A118" s="79"/>
      <c r="B118" s="79"/>
      <c r="C118" s="79"/>
      <c r="D118" s="79" t="s">
        <v>223</v>
      </c>
      <c r="E118" s="79">
        <v>16</v>
      </c>
      <c r="F118" s="79">
        <v>16</v>
      </c>
      <c r="G118" s="79">
        <v>16</v>
      </c>
      <c r="H118" s="79">
        <v>16</v>
      </c>
      <c r="I118" s="79">
        <v>16</v>
      </c>
      <c r="J118" s="79">
        <v>16</v>
      </c>
      <c r="K118" s="79">
        <v>16</v>
      </c>
      <c r="L118" s="79">
        <v>16</v>
      </c>
      <c r="M118" s="79">
        <v>16</v>
      </c>
      <c r="N118" s="79">
        <v>16</v>
      </c>
      <c r="O118" s="79">
        <v>16</v>
      </c>
      <c r="P118" s="79">
        <v>16</v>
      </c>
      <c r="Q118" s="79">
        <v>16</v>
      </c>
      <c r="R118" s="79">
        <v>16</v>
      </c>
      <c r="S118" s="79">
        <v>16</v>
      </c>
      <c r="T118" s="79">
        <v>16</v>
      </c>
      <c r="U118" s="79">
        <v>16</v>
      </c>
      <c r="V118" s="79">
        <v>16</v>
      </c>
      <c r="W118" s="79">
        <v>16</v>
      </c>
      <c r="X118" s="79">
        <v>16</v>
      </c>
      <c r="Y118" s="79">
        <v>16</v>
      </c>
      <c r="Z118" s="79">
        <v>16</v>
      </c>
      <c r="AA118" s="79">
        <v>16</v>
      </c>
      <c r="AB118" s="79">
        <v>16</v>
      </c>
      <c r="AC118" s="79">
        <v>384</v>
      </c>
      <c r="AD118" s="79"/>
      <c r="AE118" s="79"/>
    </row>
    <row r="119" spans="1:31">
      <c r="A119" s="79" t="s">
        <v>208</v>
      </c>
      <c r="B119" s="79" t="s">
        <v>167</v>
      </c>
      <c r="C119" s="79" t="s">
        <v>165</v>
      </c>
      <c r="D119" s="79" t="s">
        <v>184</v>
      </c>
      <c r="E119" s="79">
        <v>16</v>
      </c>
      <c r="F119" s="79">
        <v>16</v>
      </c>
      <c r="G119" s="79">
        <v>16</v>
      </c>
      <c r="H119" s="79">
        <v>16</v>
      </c>
      <c r="I119" s="79">
        <v>16</v>
      </c>
      <c r="J119" s="79">
        <v>16</v>
      </c>
      <c r="K119" s="79">
        <v>16</v>
      </c>
      <c r="L119" s="79">
        <v>16</v>
      </c>
      <c r="M119" s="79">
        <v>16</v>
      </c>
      <c r="N119" s="79">
        <v>16</v>
      </c>
      <c r="O119" s="79">
        <v>16</v>
      </c>
      <c r="P119" s="79">
        <v>16</v>
      </c>
      <c r="Q119" s="79">
        <v>16</v>
      </c>
      <c r="R119" s="79">
        <v>16</v>
      </c>
      <c r="S119" s="79">
        <v>16</v>
      </c>
      <c r="T119" s="79">
        <v>16</v>
      </c>
      <c r="U119" s="79">
        <v>16</v>
      </c>
      <c r="V119" s="79">
        <v>16</v>
      </c>
      <c r="W119" s="79">
        <v>16</v>
      </c>
      <c r="X119" s="79">
        <v>16</v>
      </c>
      <c r="Y119" s="79">
        <v>16</v>
      </c>
      <c r="Z119" s="79">
        <v>16</v>
      </c>
      <c r="AA119" s="79">
        <v>16</v>
      </c>
      <c r="AB119" s="79">
        <v>16</v>
      </c>
      <c r="AC119" s="79">
        <v>384</v>
      </c>
      <c r="AD119" s="79">
        <v>2688</v>
      </c>
      <c r="AE119" s="79">
        <v>140160</v>
      </c>
    </row>
    <row r="120" spans="1:31">
      <c r="A120" s="79"/>
      <c r="B120" s="79"/>
      <c r="C120" s="79"/>
      <c r="D120" s="79" t="s">
        <v>185</v>
      </c>
      <c r="E120" s="79">
        <v>21</v>
      </c>
      <c r="F120" s="79">
        <v>21</v>
      </c>
      <c r="G120" s="79">
        <v>21</v>
      </c>
      <c r="H120" s="79">
        <v>21</v>
      </c>
      <c r="I120" s="79">
        <v>21</v>
      </c>
      <c r="J120" s="79">
        <v>21</v>
      </c>
      <c r="K120" s="79">
        <v>21</v>
      </c>
      <c r="L120" s="79">
        <v>21</v>
      </c>
      <c r="M120" s="79">
        <v>21</v>
      </c>
      <c r="N120" s="79">
        <v>21</v>
      </c>
      <c r="O120" s="79">
        <v>21</v>
      </c>
      <c r="P120" s="79">
        <v>21</v>
      </c>
      <c r="Q120" s="79">
        <v>21</v>
      </c>
      <c r="R120" s="79">
        <v>21</v>
      </c>
      <c r="S120" s="79">
        <v>21</v>
      </c>
      <c r="T120" s="79">
        <v>21</v>
      </c>
      <c r="U120" s="79">
        <v>21</v>
      </c>
      <c r="V120" s="79">
        <v>21</v>
      </c>
      <c r="W120" s="79">
        <v>21</v>
      </c>
      <c r="X120" s="79">
        <v>21</v>
      </c>
      <c r="Y120" s="79">
        <v>21</v>
      </c>
      <c r="Z120" s="79">
        <v>21</v>
      </c>
      <c r="AA120" s="79">
        <v>21</v>
      </c>
      <c r="AB120" s="79">
        <v>21</v>
      </c>
      <c r="AC120" s="79">
        <v>504</v>
      </c>
      <c r="AD120" s="79"/>
      <c r="AE120" s="79"/>
    </row>
    <row r="121" spans="1:31">
      <c r="A121" s="79"/>
      <c r="B121" s="79"/>
      <c r="C121" s="79"/>
      <c r="D121" s="79" t="s">
        <v>186</v>
      </c>
      <c r="E121" s="79">
        <v>16</v>
      </c>
      <c r="F121" s="79">
        <v>16</v>
      </c>
      <c r="G121" s="79">
        <v>16</v>
      </c>
      <c r="H121" s="79">
        <v>16</v>
      </c>
      <c r="I121" s="79">
        <v>16</v>
      </c>
      <c r="J121" s="79">
        <v>16</v>
      </c>
      <c r="K121" s="79">
        <v>16</v>
      </c>
      <c r="L121" s="79">
        <v>16</v>
      </c>
      <c r="M121" s="79">
        <v>16</v>
      </c>
      <c r="N121" s="79">
        <v>16</v>
      </c>
      <c r="O121" s="79">
        <v>16</v>
      </c>
      <c r="P121" s="79">
        <v>16</v>
      </c>
      <c r="Q121" s="79">
        <v>16</v>
      </c>
      <c r="R121" s="79">
        <v>16</v>
      </c>
      <c r="S121" s="79">
        <v>16</v>
      </c>
      <c r="T121" s="79">
        <v>16</v>
      </c>
      <c r="U121" s="79">
        <v>16</v>
      </c>
      <c r="V121" s="79">
        <v>16</v>
      </c>
      <c r="W121" s="79">
        <v>16</v>
      </c>
      <c r="X121" s="79">
        <v>16</v>
      </c>
      <c r="Y121" s="79">
        <v>16</v>
      </c>
      <c r="Z121" s="79">
        <v>16</v>
      </c>
      <c r="AA121" s="79">
        <v>16</v>
      </c>
      <c r="AB121" s="79">
        <v>16</v>
      </c>
      <c r="AC121" s="79">
        <v>384</v>
      </c>
      <c r="AD121" s="79"/>
      <c r="AE121" s="79"/>
    </row>
    <row r="122" spans="1:31">
      <c r="A122" s="79"/>
      <c r="B122" s="79"/>
      <c r="C122" s="79"/>
      <c r="D122" s="79" t="s">
        <v>223</v>
      </c>
      <c r="E122" s="79">
        <v>16</v>
      </c>
      <c r="F122" s="79">
        <v>16</v>
      </c>
      <c r="G122" s="79">
        <v>16</v>
      </c>
      <c r="H122" s="79">
        <v>16</v>
      </c>
      <c r="I122" s="79">
        <v>16</v>
      </c>
      <c r="J122" s="79">
        <v>16</v>
      </c>
      <c r="K122" s="79">
        <v>16</v>
      </c>
      <c r="L122" s="79">
        <v>16</v>
      </c>
      <c r="M122" s="79">
        <v>16</v>
      </c>
      <c r="N122" s="79">
        <v>16</v>
      </c>
      <c r="O122" s="79">
        <v>16</v>
      </c>
      <c r="P122" s="79">
        <v>16</v>
      </c>
      <c r="Q122" s="79">
        <v>16</v>
      </c>
      <c r="R122" s="79">
        <v>16</v>
      </c>
      <c r="S122" s="79">
        <v>16</v>
      </c>
      <c r="T122" s="79">
        <v>16</v>
      </c>
      <c r="U122" s="79">
        <v>16</v>
      </c>
      <c r="V122" s="79">
        <v>16</v>
      </c>
      <c r="W122" s="79">
        <v>16</v>
      </c>
      <c r="X122" s="79">
        <v>16</v>
      </c>
      <c r="Y122" s="79">
        <v>16</v>
      </c>
      <c r="Z122" s="79">
        <v>16</v>
      </c>
      <c r="AA122" s="79">
        <v>16</v>
      </c>
      <c r="AB122" s="79">
        <v>16</v>
      </c>
      <c r="AC122" s="79">
        <v>384</v>
      </c>
      <c r="AD122" s="79"/>
      <c r="AE122" s="79"/>
    </row>
    <row r="123" spans="1:31">
      <c r="A123" s="79" t="s">
        <v>141</v>
      </c>
      <c r="B123" s="79" t="s">
        <v>167</v>
      </c>
      <c r="C123" s="79" t="s">
        <v>165</v>
      </c>
      <c r="D123" s="79" t="s">
        <v>184</v>
      </c>
      <c r="E123" s="79">
        <v>19</v>
      </c>
      <c r="F123" s="79">
        <v>19</v>
      </c>
      <c r="G123" s="79">
        <v>19</v>
      </c>
      <c r="H123" s="79">
        <v>19</v>
      </c>
      <c r="I123" s="79">
        <v>19</v>
      </c>
      <c r="J123" s="79">
        <v>19</v>
      </c>
      <c r="K123" s="79">
        <v>19</v>
      </c>
      <c r="L123" s="79">
        <v>19</v>
      </c>
      <c r="M123" s="79">
        <v>19</v>
      </c>
      <c r="N123" s="79">
        <v>19</v>
      </c>
      <c r="O123" s="79">
        <v>19</v>
      </c>
      <c r="P123" s="79">
        <v>19</v>
      </c>
      <c r="Q123" s="79">
        <v>19</v>
      </c>
      <c r="R123" s="79">
        <v>19</v>
      </c>
      <c r="S123" s="79">
        <v>19</v>
      </c>
      <c r="T123" s="79">
        <v>19</v>
      </c>
      <c r="U123" s="79">
        <v>19</v>
      </c>
      <c r="V123" s="79">
        <v>19</v>
      </c>
      <c r="W123" s="79">
        <v>19</v>
      </c>
      <c r="X123" s="79">
        <v>19</v>
      </c>
      <c r="Y123" s="79">
        <v>19</v>
      </c>
      <c r="Z123" s="79">
        <v>19</v>
      </c>
      <c r="AA123" s="79">
        <v>19</v>
      </c>
      <c r="AB123" s="79">
        <v>19</v>
      </c>
      <c r="AC123" s="79">
        <v>456</v>
      </c>
      <c r="AD123" s="79">
        <v>4788</v>
      </c>
      <c r="AE123" s="79">
        <v>249660</v>
      </c>
    </row>
    <row r="124" spans="1:31">
      <c r="A124" s="79"/>
      <c r="B124" s="79"/>
      <c r="C124" s="79"/>
      <c r="D124" s="79" t="s">
        <v>185</v>
      </c>
      <c r="E124" s="79">
        <v>31</v>
      </c>
      <c r="F124" s="79">
        <v>31</v>
      </c>
      <c r="G124" s="79">
        <v>31</v>
      </c>
      <c r="H124" s="79">
        <v>31</v>
      </c>
      <c r="I124" s="79">
        <v>31</v>
      </c>
      <c r="J124" s="79">
        <v>31</v>
      </c>
      <c r="K124" s="79">
        <v>31</v>
      </c>
      <c r="L124" s="79">
        <v>31</v>
      </c>
      <c r="M124" s="79">
        <v>31</v>
      </c>
      <c r="N124" s="79">
        <v>31</v>
      </c>
      <c r="O124" s="79">
        <v>31</v>
      </c>
      <c r="P124" s="79">
        <v>31</v>
      </c>
      <c r="Q124" s="79">
        <v>31</v>
      </c>
      <c r="R124" s="79">
        <v>31</v>
      </c>
      <c r="S124" s="79">
        <v>31</v>
      </c>
      <c r="T124" s="79">
        <v>31</v>
      </c>
      <c r="U124" s="79">
        <v>31</v>
      </c>
      <c r="V124" s="79">
        <v>31</v>
      </c>
      <c r="W124" s="79">
        <v>31</v>
      </c>
      <c r="X124" s="79">
        <v>31</v>
      </c>
      <c r="Y124" s="79">
        <v>31</v>
      </c>
      <c r="Z124" s="79">
        <v>31</v>
      </c>
      <c r="AA124" s="79">
        <v>31</v>
      </c>
      <c r="AB124" s="79">
        <v>31</v>
      </c>
      <c r="AC124" s="79">
        <v>744</v>
      </c>
      <c r="AD124" s="79"/>
      <c r="AE124" s="79"/>
    </row>
    <row r="125" spans="1:31">
      <c r="A125" s="79"/>
      <c r="B125" s="79"/>
      <c r="C125" s="79"/>
      <c r="D125" s="79" t="s">
        <v>224</v>
      </c>
      <c r="E125" s="79">
        <v>31</v>
      </c>
      <c r="F125" s="79">
        <v>31</v>
      </c>
      <c r="G125" s="79">
        <v>31</v>
      </c>
      <c r="H125" s="79">
        <v>31</v>
      </c>
      <c r="I125" s="79">
        <v>31</v>
      </c>
      <c r="J125" s="79">
        <v>31</v>
      </c>
      <c r="K125" s="79">
        <v>31</v>
      </c>
      <c r="L125" s="79">
        <v>31</v>
      </c>
      <c r="M125" s="79">
        <v>31</v>
      </c>
      <c r="N125" s="79">
        <v>31</v>
      </c>
      <c r="O125" s="79">
        <v>31</v>
      </c>
      <c r="P125" s="79">
        <v>31</v>
      </c>
      <c r="Q125" s="79">
        <v>31</v>
      </c>
      <c r="R125" s="79">
        <v>31</v>
      </c>
      <c r="S125" s="79">
        <v>31</v>
      </c>
      <c r="T125" s="79">
        <v>31</v>
      </c>
      <c r="U125" s="79">
        <v>31</v>
      </c>
      <c r="V125" s="79">
        <v>31</v>
      </c>
      <c r="W125" s="79">
        <v>31</v>
      </c>
      <c r="X125" s="79">
        <v>31</v>
      </c>
      <c r="Y125" s="79">
        <v>31</v>
      </c>
      <c r="Z125" s="79">
        <v>31</v>
      </c>
      <c r="AA125" s="79">
        <v>31</v>
      </c>
      <c r="AB125" s="79">
        <v>31</v>
      </c>
      <c r="AC125" s="79">
        <v>744</v>
      </c>
      <c r="AD125" s="79"/>
      <c r="AE125" s="79"/>
    </row>
    <row r="126" spans="1:31">
      <c r="A126" s="79"/>
      <c r="B126" s="79"/>
      <c r="C126" s="79"/>
      <c r="D126" s="79" t="s">
        <v>225</v>
      </c>
      <c r="E126" s="79">
        <v>31</v>
      </c>
      <c r="F126" s="79">
        <v>31</v>
      </c>
      <c r="G126" s="79">
        <v>31</v>
      </c>
      <c r="H126" s="79">
        <v>31</v>
      </c>
      <c r="I126" s="79">
        <v>31</v>
      </c>
      <c r="J126" s="79">
        <v>31</v>
      </c>
      <c r="K126" s="79">
        <v>31</v>
      </c>
      <c r="L126" s="79">
        <v>25</v>
      </c>
      <c r="M126" s="79">
        <v>25</v>
      </c>
      <c r="N126" s="79">
        <v>25</v>
      </c>
      <c r="O126" s="79">
        <v>25</v>
      </c>
      <c r="P126" s="79">
        <v>25</v>
      </c>
      <c r="Q126" s="79">
        <v>25</v>
      </c>
      <c r="R126" s="79">
        <v>25</v>
      </c>
      <c r="S126" s="79">
        <v>25</v>
      </c>
      <c r="T126" s="79">
        <v>25</v>
      </c>
      <c r="U126" s="79">
        <v>25</v>
      </c>
      <c r="V126" s="79">
        <v>25</v>
      </c>
      <c r="W126" s="79">
        <v>25</v>
      </c>
      <c r="X126" s="79">
        <v>25</v>
      </c>
      <c r="Y126" s="79">
        <v>25</v>
      </c>
      <c r="Z126" s="79">
        <v>31</v>
      </c>
      <c r="AA126" s="79">
        <v>31</v>
      </c>
      <c r="AB126" s="79">
        <v>31</v>
      </c>
      <c r="AC126" s="79">
        <v>660</v>
      </c>
      <c r="AD126" s="79"/>
      <c r="AE126" s="79"/>
    </row>
    <row r="127" spans="1:31">
      <c r="A127" s="79" t="s">
        <v>226</v>
      </c>
      <c r="B127" s="79" t="s">
        <v>167</v>
      </c>
      <c r="C127" s="79" t="s">
        <v>165</v>
      </c>
      <c r="D127" s="79" t="s">
        <v>184</v>
      </c>
      <c r="E127" s="79">
        <v>19</v>
      </c>
      <c r="F127" s="79">
        <v>19</v>
      </c>
      <c r="G127" s="79">
        <v>19</v>
      </c>
      <c r="H127" s="79">
        <v>19</v>
      </c>
      <c r="I127" s="79">
        <v>19</v>
      </c>
      <c r="J127" s="79">
        <v>19</v>
      </c>
      <c r="K127" s="79">
        <v>19</v>
      </c>
      <c r="L127" s="79">
        <v>19</v>
      </c>
      <c r="M127" s="79">
        <v>19</v>
      </c>
      <c r="N127" s="79">
        <v>19</v>
      </c>
      <c r="O127" s="79">
        <v>19</v>
      </c>
      <c r="P127" s="79">
        <v>19</v>
      </c>
      <c r="Q127" s="79">
        <v>19</v>
      </c>
      <c r="R127" s="79">
        <v>19</v>
      </c>
      <c r="S127" s="79">
        <v>19</v>
      </c>
      <c r="T127" s="79">
        <v>19</v>
      </c>
      <c r="U127" s="79">
        <v>19</v>
      </c>
      <c r="V127" s="79">
        <v>19</v>
      </c>
      <c r="W127" s="79">
        <v>19</v>
      </c>
      <c r="X127" s="79">
        <v>19</v>
      </c>
      <c r="Y127" s="79">
        <v>19</v>
      </c>
      <c r="Z127" s="79">
        <v>19</v>
      </c>
      <c r="AA127" s="79">
        <v>19</v>
      </c>
      <c r="AB127" s="79">
        <v>19</v>
      </c>
      <c r="AC127" s="79">
        <v>456</v>
      </c>
      <c r="AD127" s="79">
        <v>5208</v>
      </c>
      <c r="AE127" s="79">
        <v>271560</v>
      </c>
    </row>
    <row r="128" spans="1:31">
      <c r="A128" s="79"/>
      <c r="B128" s="79"/>
      <c r="C128" s="79"/>
      <c r="D128" s="79" t="s">
        <v>185</v>
      </c>
      <c r="E128" s="79">
        <v>31</v>
      </c>
      <c r="F128" s="79">
        <v>31</v>
      </c>
      <c r="G128" s="79">
        <v>31</v>
      </c>
      <c r="H128" s="79">
        <v>31</v>
      </c>
      <c r="I128" s="79">
        <v>31</v>
      </c>
      <c r="J128" s="79">
        <v>31</v>
      </c>
      <c r="K128" s="79">
        <v>31</v>
      </c>
      <c r="L128" s="79">
        <v>31</v>
      </c>
      <c r="M128" s="79">
        <v>31</v>
      </c>
      <c r="N128" s="79">
        <v>31</v>
      </c>
      <c r="O128" s="79">
        <v>31</v>
      </c>
      <c r="P128" s="79">
        <v>31</v>
      </c>
      <c r="Q128" s="79">
        <v>31</v>
      </c>
      <c r="R128" s="79">
        <v>31</v>
      </c>
      <c r="S128" s="79">
        <v>31</v>
      </c>
      <c r="T128" s="79">
        <v>31</v>
      </c>
      <c r="U128" s="79">
        <v>31</v>
      </c>
      <c r="V128" s="79">
        <v>31</v>
      </c>
      <c r="W128" s="79">
        <v>31</v>
      </c>
      <c r="X128" s="79">
        <v>31</v>
      </c>
      <c r="Y128" s="79">
        <v>31</v>
      </c>
      <c r="Z128" s="79">
        <v>31</v>
      </c>
      <c r="AA128" s="79">
        <v>31</v>
      </c>
      <c r="AB128" s="79">
        <v>31</v>
      </c>
      <c r="AC128" s="79">
        <v>744</v>
      </c>
      <c r="AD128" s="79"/>
      <c r="AE128" s="79"/>
    </row>
    <row r="129" spans="1:31">
      <c r="A129" s="79"/>
      <c r="B129" s="79"/>
      <c r="C129" s="79"/>
      <c r="D129" s="79" t="s">
        <v>224</v>
      </c>
      <c r="E129" s="79">
        <v>31</v>
      </c>
      <c r="F129" s="79">
        <v>31</v>
      </c>
      <c r="G129" s="79">
        <v>31</v>
      </c>
      <c r="H129" s="79">
        <v>31</v>
      </c>
      <c r="I129" s="79">
        <v>31</v>
      </c>
      <c r="J129" s="79">
        <v>31</v>
      </c>
      <c r="K129" s="79">
        <v>31</v>
      </c>
      <c r="L129" s="79">
        <v>31</v>
      </c>
      <c r="M129" s="79">
        <v>31</v>
      </c>
      <c r="N129" s="79">
        <v>31</v>
      </c>
      <c r="O129" s="79">
        <v>31</v>
      </c>
      <c r="P129" s="79">
        <v>31</v>
      </c>
      <c r="Q129" s="79">
        <v>31</v>
      </c>
      <c r="R129" s="79">
        <v>31</v>
      </c>
      <c r="S129" s="79">
        <v>31</v>
      </c>
      <c r="T129" s="79">
        <v>31</v>
      </c>
      <c r="U129" s="79">
        <v>31</v>
      </c>
      <c r="V129" s="79">
        <v>31</v>
      </c>
      <c r="W129" s="79">
        <v>31</v>
      </c>
      <c r="X129" s="79">
        <v>31</v>
      </c>
      <c r="Y129" s="79">
        <v>31</v>
      </c>
      <c r="Z129" s="79">
        <v>31</v>
      </c>
      <c r="AA129" s="79">
        <v>31</v>
      </c>
      <c r="AB129" s="79">
        <v>31</v>
      </c>
      <c r="AC129" s="79">
        <v>744</v>
      </c>
      <c r="AD129" s="79"/>
      <c r="AE129" s="79"/>
    </row>
    <row r="130" spans="1:31">
      <c r="A130" s="79"/>
      <c r="B130" s="79"/>
      <c r="C130" s="79"/>
      <c r="D130" s="79" t="s">
        <v>225</v>
      </c>
      <c r="E130" s="79">
        <v>31</v>
      </c>
      <c r="F130" s="79">
        <v>31</v>
      </c>
      <c r="G130" s="79">
        <v>31</v>
      </c>
      <c r="H130" s="79">
        <v>31</v>
      </c>
      <c r="I130" s="79">
        <v>31</v>
      </c>
      <c r="J130" s="79">
        <v>31</v>
      </c>
      <c r="K130" s="79">
        <v>31</v>
      </c>
      <c r="L130" s="79">
        <v>31</v>
      </c>
      <c r="M130" s="79">
        <v>31</v>
      </c>
      <c r="N130" s="79">
        <v>31</v>
      </c>
      <c r="O130" s="79">
        <v>31</v>
      </c>
      <c r="P130" s="79">
        <v>31</v>
      </c>
      <c r="Q130" s="79">
        <v>31</v>
      </c>
      <c r="R130" s="79">
        <v>31</v>
      </c>
      <c r="S130" s="79">
        <v>31</v>
      </c>
      <c r="T130" s="79">
        <v>31</v>
      </c>
      <c r="U130" s="79">
        <v>31</v>
      </c>
      <c r="V130" s="79">
        <v>31</v>
      </c>
      <c r="W130" s="79">
        <v>31</v>
      </c>
      <c r="X130" s="79">
        <v>31</v>
      </c>
      <c r="Y130" s="79">
        <v>31</v>
      </c>
      <c r="Z130" s="79">
        <v>31</v>
      </c>
      <c r="AA130" s="79">
        <v>31</v>
      </c>
      <c r="AB130" s="79">
        <v>31</v>
      </c>
      <c r="AC130" s="79">
        <v>744</v>
      </c>
      <c r="AD130" s="79"/>
      <c r="AE130" s="79"/>
    </row>
    <row r="131" spans="1:31">
      <c r="A131" s="79" t="s">
        <v>187</v>
      </c>
      <c r="B131" s="79" t="s">
        <v>169</v>
      </c>
      <c r="C131" s="79" t="s">
        <v>165</v>
      </c>
      <c r="D131" s="79" t="s">
        <v>182</v>
      </c>
      <c r="E131" s="79">
        <v>0</v>
      </c>
      <c r="F131" s="79">
        <v>0</v>
      </c>
      <c r="G131" s="79">
        <v>0</v>
      </c>
      <c r="H131" s="79">
        <v>0</v>
      </c>
      <c r="I131" s="79">
        <v>0</v>
      </c>
      <c r="J131" s="79">
        <v>0</v>
      </c>
      <c r="K131" s="79">
        <v>0</v>
      </c>
      <c r="L131" s="79">
        <v>1</v>
      </c>
      <c r="M131" s="79">
        <v>1</v>
      </c>
      <c r="N131" s="79">
        <v>1</v>
      </c>
      <c r="O131" s="79">
        <v>1</v>
      </c>
      <c r="P131" s="79">
        <v>1</v>
      </c>
      <c r="Q131" s="79">
        <v>1</v>
      </c>
      <c r="R131" s="79">
        <v>1</v>
      </c>
      <c r="S131" s="79">
        <v>1</v>
      </c>
      <c r="T131" s="79">
        <v>1</v>
      </c>
      <c r="U131" s="79">
        <v>1</v>
      </c>
      <c r="V131" s="79">
        <v>1</v>
      </c>
      <c r="W131" s="79">
        <v>1</v>
      </c>
      <c r="X131" s="79">
        <v>1</v>
      </c>
      <c r="Y131" s="79">
        <v>1</v>
      </c>
      <c r="Z131" s="79">
        <v>0</v>
      </c>
      <c r="AA131" s="79">
        <v>0</v>
      </c>
      <c r="AB131" s="79">
        <v>0</v>
      </c>
      <c r="AC131" s="79">
        <v>14</v>
      </c>
      <c r="AD131" s="79">
        <v>118</v>
      </c>
      <c r="AE131" s="79">
        <v>6152.86</v>
      </c>
    </row>
    <row r="132" spans="1:31">
      <c r="A132" s="79"/>
      <c r="B132" s="79"/>
      <c r="C132" s="79"/>
      <c r="D132" s="79" t="s">
        <v>222</v>
      </c>
      <c r="E132" s="79">
        <v>1</v>
      </c>
      <c r="F132" s="79">
        <v>1</v>
      </c>
      <c r="G132" s="79">
        <v>1</v>
      </c>
      <c r="H132" s="79">
        <v>1</v>
      </c>
      <c r="I132" s="79">
        <v>1</v>
      </c>
      <c r="J132" s="79">
        <v>1</v>
      </c>
      <c r="K132" s="79">
        <v>1</v>
      </c>
      <c r="L132" s="79">
        <v>1</v>
      </c>
      <c r="M132" s="79">
        <v>1</v>
      </c>
      <c r="N132" s="79">
        <v>1</v>
      </c>
      <c r="O132" s="79">
        <v>1</v>
      </c>
      <c r="P132" s="79">
        <v>1</v>
      </c>
      <c r="Q132" s="79">
        <v>1</v>
      </c>
      <c r="R132" s="79">
        <v>1</v>
      </c>
      <c r="S132" s="79">
        <v>1</v>
      </c>
      <c r="T132" s="79">
        <v>1</v>
      </c>
      <c r="U132" s="79">
        <v>1</v>
      </c>
      <c r="V132" s="79">
        <v>1</v>
      </c>
      <c r="W132" s="79">
        <v>1</v>
      </c>
      <c r="X132" s="79">
        <v>1</v>
      </c>
      <c r="Y132" s="79">
        <v>1</v>
      </c>
      <c r="Z132" s="79">
        <v>1</v>
      </c>
      <c r="AA132" s="79">
        <v>1</v>
      </c>
      <c r="AB132" s="79">
        <v>1</v>
      </c>
      <c r="AC132" s="79">
        <v>24</v>
      </c>
      <c r="AD132" s="79"/>
      <c r="AE132" s="79"/>
    </row>
    <row r="133" spans="1:31">
      <c r="A133" s="79" t="s">
        <v>188</v>
      </c>
      <c r="B133" s="79" t="s">
        <v>169</v>
      </c>
      <c r="C133" s="79" t="s">
        <v>165</v>
      </c>
      <c r="D133" s="79" t="s">
        <v>182</v>
      </c>
      <c r="E133" s="79">
        <v>0</v>
      </c>
      <c r="F133" s="79">
        <v>0</v>
      </c>
      <c r="G133" s="79">
        <v>0</v>
      </c>
      <c r="H133" s="79">
        <v>0</v>
      </c>
      <c r="I133" s="79">
        <v>0</v>
      </c>
      <c r="J133" s="79">
        <v>0</v>
      </c>
      <c r="K133" s="79">
        <v>0</v>
      </c>
      <c r="L133" s="79">
        <v>1</v>
      </c>
      <c r="M133" s="79">
        <v>1</v>
      </c>
      <c r="N133" s="79">
        <v>1</v>
      </c>
      <c r="O133" s="79">
        <v>1</v>
      </c>
      <c r="P133" s="79">
        <v>1</v>
      </c>
      <c r="Q133" s="79">
        <v>1</v>
      </c>
      <c r="R133" s="79">
        <v>1</v>
      </c>
      <c r="S133" s="79">
        <v>1</v>
      </c>
      <c r="T133" s="79">
        <v>1</v>
      </c>
      <c r="U133" s="79">
        <v>1</v>
      </c>
      <c r="V133" s="79">
        <v>1</v>
      </c>
      <c r="W133" s="79">
        <v>1</v>
      </c>
      <c r="X133" s="79">
        <v>1</v>
      </c>
      <c r="Y133" s="79">
        <v>1</v>
      </c>
      <c r="Z133" s="79">
        <v>0</v>
      </c>
      <c r="AA133" s="79">
        <v>0</v>
      </c>
      <c r="AB133" s="79">
        <v>0</v>
      </c>
      <c r="AC133" s="79">
        <v>14</v>
      </c>
      <c r="AD133" s="79">
        <v>70</v>
      </c>
      <c r="AE133" s="79">
        <v>3650</v>
      </c>
    </row>
    <row r="134" spans="1:31">
      <c r="A134" s="79"/>
      <c r="B134" s="79"/>
      <c r="C134" s="79"/>
      <c r="D134" s="79" t="s">
        <v>222</v>
      </c>
      <c r="E134" s="79">
        <v>0</v>
      </c>
      <c r="F134" s="79">
        <v>0</v>
      </c>
      <c r="G134" s="79">
        <v>0</v>
      </c>
      <c r="H134" s="79">
        <v>0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  <c r="N134" s="79">
        <v>0</v>
      </c>
      <c r="O134" s="79">
        <v>0</v>
      </c>
      <c r="P134" s="79">
        <v>0</v>
      </c>
      <c r="Q134" s="79">
        <v>0</v>
      </c>
      <c r="R134" s="79">
        <v>0</v>
      </c>
      <c r="S134" s="79">
        <v>0</v>
      </c>
      <c r="T134" s="79">
        <v>0</v>
      </c>
      <c r="U134" s="79">
        <v>0</v>
      </c>
      <c r="V134" s="79">
        <v>0</v>
      </c>
      <c r="W134" s="79">
        <v>0</v>
      </c>
      <c r="X134" s="79">
        <v>0</v>
      </c>
      <c r="Y134" s="79">
        <v>0</v>
      </c>
      <c r="Z134" s="79">
        <v>0</v>
      </c>
      <c r="AA134" s="79">
        <v>0</v>
      </c>
      <c r="AB134" s="79">
        <v>0</v>
      </c>
      <c r="AC134" s="79">
        <v>0</v>
      </c>
      <c r="AD134" s="79"/>
      <c r="AE134" s="79"/>
    </row>
    <row r="135" spans="1:31">
      <c r="A135" s="79" t="s">
        <v>316</v>
      </c>
      <c r="B135" s="79" t="s">
        <v>169</v>
      </c>
      <c r="C135" s="79" t="s">
        <v>165</v>
      </c>
      <c r="D135" s="79" t="s">
        <v>386</v>
      </c>
      <c r="E135" s="79">
        <v>0</v>
      </c>
      <c r="F135" s="79">
        <v>0</v>
      </c>
      <c r="G135" s="79">
        <v>0</v>
      </c>
      <c r="H135" s="79">
        <v>0</v>
      </c>
      <c r="I135" s="79">
        <v>0</v>
      </c>
      <c r="J135" s="79">
        <v>0</v>
      </c>
      <c r="K135" s="79">
        <v>0</v>
      </c>
      <c r="L135" s="79">
        <v>1</v>
      </c>
      <c r="M135" s="79">
        <v>1</v>
      </c>
      <c r="N135" s="79">
        <v>1</v>
      </c>
      <c r="O135" s="79">
        <v>1</v>
      </c>
      <c r="P135" s="79">
        <v>1</v>
      </c>
      <c r="Q135" s="79">
        <v>1</v>
      </c>
      <c r="R135" s="79">
        <v>1</v>
      </c>
      <c r="S135" s="79">
        <v>1</v>
      </c>
      <c r="T135" s="79">
        <v>1</v>
      </c>
      <c r="U135" s="79">
        <v>1</v>
      </c>
      <c r="V135" s="79">
        <v>1</v>
      </c>
      <c r="W135" s="79">
        <v>1</v>
      </c>
      <c r="X135" s="79">
        <v>1</v>
      </c>
      <c r="Y135" s="79">
        <v>1</v>
      </c>
      <c r="Z135" s="79">
        <v>0</v>
      </c>
      <c r="AA135" s="79">
        <v>0</v>
      </c>
      <c r="AB135" s="79">
        <v>0</v>
      </c>
      <c r="AC135" s="79">
        <v>14</v>
      </c>
      <c r="AD135" s="79">
        <v>70</v>
      </c>
      <c r="AE135" s="79">
        <v>3650</v>
      </c>
    </row>
    <row r="136" spans="1:31">
      <c r="A136" s="79"/>
      <c r="B136" s="79"/>
      <c r="C136" s="79"/>
      <c r="D136" s="79" t="s">
        <v>223</v>
      </c>
      <c r="E136" s="79">
        <v>0</v>
      </c>
      <c r="F136" s="79">
        <v>0</v>
      </c>
      <c r="G136" s="79">
        <v>0</v>
      </c>
      <c r="H136" s="79">
        <v>0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  <c r="N136" s="79">
        <v>0</v>
      </c>
      <c r="O136" s="79">
        <v>0</v>
      </c>
      <c r="P136" s="79">
        <v>0</v>
      </c>
      <c r="Q136" s="79">
        <v>0</v>
      </c>
      <c r="R136" s="79">
        <v>0</v>
      </c>
      <c r="S136" s="79">
        <v>0</v>
      </c>
      <c r="T136" s="79">
        <v>0</v>
      </c>
      <c r="U136" s="79">
        <v>0</v>
      </c>
      <c r="V136" s="79">
        <v>0</v>
      </c>
      <c r="W136" s="79">
        <v>0</v>
      </c>
      <c r="X136" s="79">
        <v>0</v>
      </c>
      <c r="Y136" s="79">
        <v>0</v>
      </c>
      <c r="Z136" s="79">
        <v>0</v>
      </c>
      <c r="AA136" s="79">
        <v>0</v>
      </c>
      <c r="AB136" s="79">
        <v>0</v>
      </c>
      <c r="AC136" s="79">
        <v>0</v>
      </c>
      <c r="AD136" s="79"/>
      <c r="AE136" s="79"/>
    </row>
    <row r="137" spans="1:31">
      <c r="A137" s="79" t="s">
        <v>189</v>
      </c>
      <c r="B137" s="79" t="s">
        <v>173</v>
      </c>
      <c r="C137" s="79" t="s">
        <v>165</v>
      </c>
      <c r="D137" s="79" t="s">
        <v>166</v>
      </c>
      <c r="E137" s="79">
        <v>120</v>
      </c>
      <c r="F137" s="79">
        <v>120</v>
      </c>
      <c r="G137" s="79">
        <v>120</v>
      </c>
      <c r="H137" s="79">
        <v>120</v>
      </c>
      <c r="I137" s="79">
        <v>120</v>
      </c>
      <c r="J137" s="79">
        <v>120</v>
      </c>
      <c r="K137" s="79">
        <v>120</v>
      </c>
      <c r="L137" s="79">
        <v>120</v>
      </c>
      <c r="M137" s="79">
        <v>120</v>
      </c>
      <c r="N137" s="79">
        <v>120</v>
      </c>
      <c r="O137" s="79">
        <v>120</v>
      </c>
      <c r="P137" s="79">
        <v>120</v>
      </c>
      <c r="Q137" s="79">
        <v>120</v>
      </c>
      <c r="R137" s="79">
        <v>120</v>
      </c>
      <c r="S137" s="79">
        <v>120</v>
      </c>
      <c r="T137" s="79">
        <v>120</v>
      </c>
      <c r="U137" s="79">
        <v>120</v>
      </c>
      <c r="V137" s="79">
        <v>120</v>
      </c>
      <c r="W137" s="79">
        <v>120</v>
      </c>
      <c r="X137" s="79">
        <v>120</v>
      </c>
      <c r="Y137" s="79">
        <v>120</v>
      </c>
      <c r="Z137" s="79">
        <v>120</v>
      </c>
      <c r="AA137" s="79">
        <v>120</v>
      </c>
      <c r="AB137" s="79">
        <v>120</v>
      </c>
      <c r="AC137" s="79">
        <v>2880</v>
      </c>
      <c r="AD137" s="79">
        <v>20160</v>
      </c>
      <c r="AE137" s="79">
        <v>1051200</v>
      </c>
    </row>
    <row r="138" spans="1:31">
      <c r="A138" s="79" t="s">
        <v>333</v>
      </c>
      <c r="B138" s="79" t="s">
        <v>164</v>
      </c>
      <c r="C138" s="79" t="s">
        <v>165</v>
      </c>
      <c r="D138" s="79" t="s">
        <v>166</v>
      </c>
      <c r="E138" s="79">
        <v>0.05</v>
      </c>
      <c r="F138" s="79">
        <v>0.05</v>
      </c>
      <c r="G138" s="79">
        <v>0.05</v>
      </c>
      <c r="H138" s="79">
        <v>0.05</v>
      </c>
      <c r="I138" s="79">
        <v>0.05</v>
      </c>
      <c r="J138" s="79">
        <v>0.05</v>
      </c>
      <c r="K138" s="79">
        <v>0.05</v>
      </c>
      <c r="L138" s="79">
        <v>0.05</v>
      </c>
      <c r="M138" s="79">
        <v>0.05</v>
      </c>
      <c r="N138" s="79">
        <v>0.05</v>
      </c>
      <c r="O138" s="79">
        <v>0.05</v>
      </c>
      <c r="P138" s="79">
        <v>0.05</v>
      </c>
      <c r="Q138" s="79">
        <v>0.05</v>
      </c>
      <c r="R138" s="79">
        <v>0.05</v>
      </c>
      <c r="S138" s="79">
        <v>0.05</v>
      </c>
      <c r="T138" s="79">
        <v>0.05</v>
      </c>
      <c r="U138" s="79">
        <v>0.05</v>
      </c>
      <c r="V138" s="79">
        <v>0.05</v>
      </c>
      <c r="W138" s="79">
        <v>0.05</v>
      </c>
      <c r="X138" s="79">
        <v>0.05</v>
      </c>
      <c r="Y138" s="79">
        <v>0.05</v>
      </c>
      <c r="Z138" s="79">
        <v>0.05</v>
      </c>
      <c r="AA138" s="79">
        <v>0.05</v>
      </c>
      <c r="AB138" s="79">
        <v>0.05</v>
      </c>
      <c r="AC138" s="79">
        <v>1.2</v>
      </c>
      <c r="AD138" s="79">
        <v>8.4</v>
      </c>
      <c r="AE138" s="79">
        <v>438</v>
      </c>
    </row>
    <row r="139" spans="1:31">
      <c r="A139" s="79" t="s">
        <v>334</v>
      </c>
      <c r="B139" s="79" t="s">
        <v>164</v>
      </c>
      <c r="C139" s="79" t="s">
        <v>165</v>
      </c>
      <c r="D139" s="79" t="s">
        <v>166</v>
      </c>
      <c r="E139" s="79">
        <v>0.2</v>
      </c>
      <c r="F139" s="79">
        <v>0.2</v>
      </c>
      <c r="G139" s="79">
        <v>0.2</v>
      </c>
      <c r="H139" s="79">
        <v>0.2</v>
      </c>
      <c r="I139" s="79">
        <v>0.2</v>
      </c>
      <c r="J139" s="79">
        <v>0.2</v>
      </c>
      <c r="K139" s="79">
        <v>0.2</v>
      </c>
      <c r="L139" s="79">
        <v>0.2</v>
      </c>
      <c r="M139" s="79">
        <v>0.2</v>
      </c>
      <c r="N139" s="79">
        <v>0.2</v>
      </c>
      <c r="O139" s="79">
        <v>0.2</v>
      </c>
      <c r="P139" s="79">
        <v>0.2</v>
      </c>
      <c r="Q139" s="79">
        <v>0.2</v>
      </c>
      <c r="R139" s="79">
        <v>0.2</v>
      </c>
      <c r="S139" s="79">
        <v>0.2</v>
      </c>
      <c r="T139" s="79">
        <v>0.2</v>
      </c>
      <c r="U139" s="79">
        <v>0.2</v>
      </c>
      <c r="V139" s="79">
        <v>0.2</v>
      </c>
      <c r="W139" s="79">
        <v>0.2</v>
      </c>
      <c r="X139" s="79">
        <v>0.2</v>
      </c>
      <c r="Y139" s="79">
        <v>0.2</v>
      </c>
      <c r="Z139" s="79">
        <v>0.2</v>
      </c>
      <c r="AA139" s="79">
        <v>0.2</v>
      </c>
      <c r="AB139" s="79">
        <v>0.2</v>
      </c>
      <c r="AC139" s="79">
        <v>4.8</v>
      </c>
      <c r="AD139" s="79">
        <v>33.6</v>
      </c>
      <c r="AE139" s="79">
        <v>1752</v>
      </c>
    </row>
    <row r="140" spans="1:31">
      <c r="A140" s="79" t="s">
        <v>335</v>
      </c>
      <c r="B140" s="79" t="s">
        <v>167</v>
      </c>
      <c r="C140" s="79" t="s">
        <v>165</v>
      </c>
      <c r="D140" s="79" t="s">
        <v>166</v>
      </c>
      <c r="E140" s="79">
        <v>40</v>
      </c>
      <c r="F140" s="79">
        <v>40</v>
      </c>
      <c r="G140" s="79">
        <v>40</v>
      </c>
      <c r="H140" s="79">
        <v>40</v>
      </c>
      <c r="I140" s="79">
        <v>40</v>
      </c>
      <c r="J140" s="79">
        <v>40</v>
      </c>
      <c r="K140" s="79">
        <v>40</v>
      </c>
      <c r="L140" s="79">
        <v>40</v>
      </c>
      <c r="M140" s="79">
        <v>40</v>
      </c>
      <c r="N140" s="79">
        <v>40</v>
      </c>
      <c r="O140" s="79">
        <v>40</v>
      </c>
      <c r="P140" s="79">
        <v>40</v>
      </c>
      <c r="Q140" s="79">
        <v>40</v>
      </c>
      <c r="R140" s="79">
        <v>40</v>
      </c>
      <c r="S140" s="79">
        <v>40</v>
      </c>
      <c r="T140" s="79">
        <v>40</v>
      </c>
      <c r="U140" s="79">
        <v>40</v>
      </c>
      <c r="V140" s="79">
        <v>40</v>
      </c>
      <c r="W140" s="79">
        <v>40</v>
      </c>
      <c r="X140" s="79">
        <v>40</v>
      </c>
      <c r="Y140" s="79">
        <v>40</v>
      </c>
      <c r="Z140" s="79">
        <v>40</v>
      </c>
      <c r="AA140" s="79">
        <v>40</v>
      </c>
      <c r="AB140" s="79">
        <v>40</v>
      </c>
      <c r="AC140" s="79">
        <v>960</v>
      </c>
      <c r="AD140" s="79">
        <v>6720</v>
      </c>
      <c r="AE140" s="79">
        <v>350400</v>
      </c>
    </row>
    <row r="141" spans="1:31">
      <c r="A141" s="79" t="s">
        <v>336</v>
      </c>
      <c r="B141" s="79" t="s">
        <v>167</v>
      </c>
      <c r="C141" s="79" t="s">
        <v>165</v>
      </c>
      <c r="D141" s="79" t="s">
        <v>166</v>
      </c>
      <c r="E141" s="79">
        <v>55</v>
      </c>
      <c r="F141" s="79">
        <v>55</v>
      </c>
      <c r="G141" s="79">
        <v>55</v>
      </c>
      <c r="H141" s="79">
        <v>55</v>
      </c>
      <c r="I141" s="79">
        <v>55</v>
      </c>
      <c r="J141" s="79">
        <v>55</v>
      </c>
      <c r="K141" s="79">
        <v>55</v>
      </c>
      <c r="L141" s="79">
        <v>55</v>
      </c>
      <c r="M141" s="79">
        <v>55</v>
      </c>
      <c r="N141" s="79">
        <v>55</v>
      </c>
      <c r="O141" s="79">
        <v>55</v>
      </c>
      <c r="P141" s="79">
        <v>55</v>
      </c>
      <c r="Q141" s="79">
        <v>55</v>
      </c>
      <c r="R141" s="79">
        <v>55</v>
      </c>
      <c r="S141" s="79">
        <v>55</v>
      </c>
      <c r="T141" s="79">
        <v>55</v>
      </c>
      <c r="U141" s="79">
        <v>55</v>
      </c>
      <c r="V141" s="79">
        <v>55</v>
      </c>
      <c r="W141" s="79">
        <v>55</v>
      </c>
      <c r="X141" s="79">
        <v>55</v>
      </c>
      <c r="Y141" s="79">
        <v>55</v>
      </c>
      <c r="Z141" s="79">
        <v>55</v>
      </c>
      <c r="AA141" s="79">
        <v>55</v>
      </c>
      <c r="AB141" s="79">
        <v>55</v>
      </c>
      <c r="AC141" s="79">
        <v>1320</v>
      </c>
      <c r="AD141" s="79">
        <v>9240</v>
      </c>
      <c r="AE141" s="79">
        <v>481800</v>
      </c>
    </row>
    <row r="142" spans="1:31">
      <c r="A142" s="79" t="s">
        <v>337</v>
      </c>
      <c r="B142" s="79" t="s">
        <v>164</v>
      </c>
      <c r="C142" s="79" t="s">
        <v>165</v>
      </c>
      <c r="D142" s="79" t="s">
        <v>166</v>
      </c>
      <c r="E142" s="79">
        <v>0.05</v>
      </c>
      <c r="F142" s="79">
        <v>0.05</v>
      </c>
      <c r="G142" s="79">
        <v>0.05</v>
      </c>
      <c r="H142" s="79">
        <v>0.05</v>
      </c>
      <c r="I142" s="79">
        <v>0.05</v>
      </c>
      <c r="J142" s="79">
        <v>0.05</v>
      </c>
      <c r="K142" s="79">
        <v>0.05</v>
      </c>
      <c r="L142" s="79">
        <v>0.05</v>
      </c>
      <c r="M142" s="79">
        <v>0.05</v>
      </c>
      <c r="N142" s="79">
        <v>0.05</v>
      </c>
      <c r="O142" s="79">
        <v>0.05</v>
      </c>
      <c r="P142" s="79">
        <v>0.05</v>
      </c>
      <c r="Q142" s="79">
        <v>0.05</v>
      </c>
      <c r="R142" s="79">
        <v>0.05</v>
      </c>
      <c r="S142" s="79">
        <v>0.05</v>
      </c>
      <c r="T142" s="79">
        <v>0.05</v>
      </c>
      <c r="U142" s="79">
        <v>0.05</v>
      </c>
      <c r="V142" s="79">
        <v>0.05</v>
      </c>
      <c r="W142" s="79">
        <v>0.05</v>
      </c>
      <c r="X142" s="79">
        <v>0.05</v>
      </c>
      <c r="Y142" s="79">
        <v>0.05</v>
      </c>
      <c r="Z142" s="79">
        <v>0.05</v>
      </c>
      <c r="AA142" s="79">
        <v>0.05</v>
      </c>
      <c r="AB142" s="79">
        <v>0.05</v>
      </c>
      <c r="AC142" s="79">
        <v>1.2</v>
      </c>
      <c r="AD142" s="79">
        <v>8.4</v>
      </c>
      <c r="AE142" s="79">
        <v>438</v>
      </c>
    </row>
    <row r="143" spans="1:31">
      <c r="A143" s="79" t="s">
        <v>338</v>
      </c>
      <c r="B143" s="79" t="s">
        <v>164</v>
      </c>
      <c r="C143" s="79" t="s">
        <v>165</v>
      </c>
      <c r="D143" s="79" t="s">
        <v>166</v>
      </c>
      <c r="E143" s="79">
        <v>0.2</v>
      </c>
      <c r="F143" s="79">
        <v>0.2</v>
      </c>
      <c r="G143" s="79">
        <v>0.2</v>
      </c>
      <c r="H143" s="79">
        <v>0.2</v>
      </c>
      <c r="I143" s="79">
        <v>0.2</v>
      </c>
      <c r="J143" s="79">
        <v>0.2</v>
      </c>
      <c r="K143" s="79">
        <v>0.2</v>
      </c>
      <c r="L143" s="79">
        <v>0.2</v>
      </c>
      <c r="M143" s="79">
        <v>0.2</v>
      </c>
      <c r="N143" s="79">
        <v>0.2</v>
      </c>
      <c r="O143" s="79">
        <v>0.2</v>
      </c>
      <c r="P143" s="79">
        <v>0.2</v>
      </c>
      <c r="Q143" s="79">
        <v>0.2</v>
      </c>
      <c r="R143" s="79">
        <v>0.2</v>
      </c>
      <c r="S143" s="79">
        <v>0.2</v>
      </c>
      <c r="T143" s="79">
        <v>0.2</v>
      </c>
      <c r="U143" s="79">
        <v>0.2</v>
      </c>
      <c r="V143" s="79">
        <v>0.2</v>
      </c>
      <c r="W143" s="79">
        <v>0.2</v>
      </c>
      <c r="X143" s="79">
        <v>0.2</v>
      </c>
      <c r="Y143" s="79">
        <v>0.2</v>
      </c>
      <c r="Z143" s="79">
        <v>0.2</v>
      </c>
      <c r="AA143" s="79">
        <v>0.2</v>
      </c>
      <c r="AB143" s="79">
        <v>0.2</v>
      </c>
      <c r="AC143" s="79">
        <v>4.8</v>
      </c>
      <c r="AD143" s="79">
        <v>33.6</v>
      </c>
      <c r="AE143" s="79">
        <v>1752</v>
      </c>
    </row>
    <row r="144" spans="1:31">
      <c r="A144" s="79" t="s">
        <v>339</v>
      </c>
      <c r="B144" s="79" t="s">
        <v>167</v>
      </c>
      <c r="C144" s="79" t="s">
        <v>165</v>
      </c>
      <c r="D144" s="79" t="s">
        <v>166</v>
      </c>
      <c r="E144" s="79">
        <v>40</v>
      </c>
      <c r="F144" s="79">
        <v>40</v>
      </c>
      <c r="G144" s="79">
        <v>40</v>
      </c>
      <c r="H144" s="79">
        <v>40</v>
      </c>
      <c r="I144" s="79">
        <v>40</v>
      </c>
      <c r="J144" s="79">
        <v>40</v>
      </c>
      <c r="K144" s="79">
        <v>40</v>
      </c>
      <c r="L144" s="79">
        <v>40</v>
      </c>
      <c r="M144" s="79">
        <v>40</v>
      </c>
      <c r="N144" s="79">
        <v>40</v>
      </c>
      <c r="O144" s="79">
        <v>40</v>
      </c>
      <c r="P144" s="79">
        <v>40</v>
      </c>
      <c r="Q144" s="79">
        <v>40</v>
      </c>
      <c r="R144" s="79">
        <v>40</v>
      </c>
      <c r="S144" s="79">
        <v>40</v>
      </c>
      <c r="T144" s="79">
        <v>40</v>
      </c>
      <c r="U144" s="79">
        <v>40</v>
      </c>
      <c r="V144" s="79">
        <v>40</v>
      </c>
      <c r="W144" s="79">
        <v>40</v>
      </c>
      <c r="X144" s="79">
        <v>40</v>
      </c>
      <c r="Y144" s="79">
        <v>40</v>
      </c>
      <c r="Z144" s="79">
        <v>40</v>
      </c>
      <c r="AA144" s="79">
        <v>40</v>
      </c>
      <c r="AB144" s="79">
        <v>40</v>
      </c>
      <c r="AC144" s="79">
        <v>960</v>
      </c>
      <c r="AD144" s="79">
        <v>6720</v>
      </c>
      <c r="AE144" s="79">
        <v>350400</v>
      </c>
    </row>
    <row r="145" spans="1:31">
      <c r="A145" s="79" t="s">
        <v>340</v>
      </c>
      <c r="B145" s="79" t="s">
        <v>167</v>
      </c>
      <c r="C145" s="79" t="s">
        <v>165</v>
      </c>
      <c r="D145" s="79" t="s">
        <v>166</v>
      </c>
      <c r="E145" s="79">
        <v>55</v>
      </c>
      <c r="F145" s="79">
        <v>55</v>
      </c>
      <c r="G145" s="79">
        <v>55</v>
      </c>
      <c r="H145" s="79">
        <v>55</v>
      </c>
      <c r="I145" s="79">
        <v>55</v>
      </c>
      <c r="J145" s="79">
        <v>55</v>
      </c>
      <c r="K145" s="79">
        <v>55</v>
      </c>
      <c r="L145" s="79">
        <v>55</v>
      </c>
      <c r="M145" s="79">
        <v>55</v>
      </c>
      <c r="N145" s="79">
        <v>55</v>
      </c>
      <c r="O145" s="79">
        <v>55</v>
      </c>
      <c r="P145" s="79">
        <v>55</v>
      </c>
      <c r="Q145" s="79">
        <v>55</v>
      </c>
      <c r="R145" s="79">
        <v>55</v>
      </c>
      <c r="S145" s="79">
        <v>55</v>
      </c>
      <c r="T145" s="79">
        <v>55</v>
      </c>
      <c r="U145" s="79">
        <v>55</v>
      </c>
      <c r="V145" s="79">
        <v>55</v>
      </c>
      <c r="W145" s="79">
        <v>55</v>
      </c>
      <c r="X145" s="79">
        <v>55</v>
      </c>
      <c r="Y145" s="79">
        <v>55</v>
      </c>
      <c r="Z145" s="79">
        <v>55</v>
      </c>
      <c r="AA145" s="79">
        <v>55</v>
      </c>
      <c r="AB145" s="79">
        <v>55</v>
      </c>
      <c r="AC145" s="79">
        <v>1320</v>
      </c>
      <c r="AD145" s="79">
        <v>9240</v>
      </c>
      <c r="AE145" s="79">
        <v>481800</v>
      </c>
    </row>
    <row r="146" spans="1:31">
      <c r="A146" s="79" t="s">
        <v>374</v>
      </c>
      <c r="B146" s="79" t="s">
        <v>164</v>
      </c>
      <c r="C146" s="79" t="s">
        <v>165</v>
      </c>
      <c r="D146" s="79" t="s">
        <v>166</v>
      </c>
      <c r="E146" s="79">
        <v>0.05</v>
      </c>
      <c r="F146" s="79">
        <v>0.05</v>
      </c>
      <c r="G146" s="79">
        <v>0.05</v>
      </c>
      <c r="H146" s="79">
        <v>0.05</v>
      </c>
      <c r="I146" s="79">
        <v>0.05</v>
      </c>
      <c r="J146" s="79">
        <v>0.05</v>
      </c>
      <c r="K146" s="79">
        <v>0.05</v>
      </c>
      <c r="L146" s="79">
        <v>0.05</v>
      </c>
      <c r="M146" s="79">
        <v>0.05</v>
      </c>
      <c r="N146" s="79">
        <v>0.05</v>
      </c>
      <c r="O146" s="79">
        <v>0.05</v>
      </c>
      <c r="P146" s="79">
        <v>0.05</v>
      </c>
      <c r="Q146" s="79">
        <v>0.05</v>
      </c>
      <c r="R146" s="79">
        <v>0.05</v>
      </c>
      <c r="S146" s="79">
        <v>0.05</v>
      </c>
      <c r="T146" s="79">
        <v>0.05</v>
      </c>
      <c r="U146" s="79">
        <v>0.05</v>
      </c>
      <c r="V146" s="79">
        <v>0.05</v>
      </c>
      <c r="W146" s="79">
        <v>0.05</v>
      </c>
      <c r="X146" s="79">
        <v>0.05</v>
      </c>
      <c r="Y146" s="79">
        <v>0.05</v>
      </c>
      <c r="Z146" s="79">
        <v>0.05</v>
      </c>
      <c r="AA146" s="79">
        <v>0.05</v>
      </c>
      <c r="AB146" s="79">
        <v>0.05</v>
      </c>
      <c r="AC146" s="79">
        <v>1.2</v>
      </c>
      <c r="AD146" s="79">
        <v>8.4</v>
      </c>
      <c r="AE146" s="79">
        <v>438</v>
      </c>
    </row>
    <row r="147" spans="1:31">
      <c r="A147" s="79" t="s">
        <v>375</v>
      </c>
      <c r="B147" s="79" t="s">
        <v>164</v>
      </c>
      <c r="C147" s="79" t="s">
        <v>165</v>
      </c>
      <c r="D147" s="79" t="s">
        <v>166</v>
      </c>
      <c r="E147" s="79">
        <v>0.2</v>
      </c>
      <c r="F147" s="79">
        <v>0.2</v>
      </c>
      <c r="G147" s="79">
        <v>0.2</v>
      </c>
      <c r="H147" s="79">
        <v>0.2</v>
      </c>
      <c r="I147" s="79">
        <v>0.2</v>
      </c>
      <c r="J147" s="79">
        <v>0.2</v>
      </c>
      <c r="K147" s="79">
        <v>0.2</v>
      </c>
      <c r="L147" s="79">
        <v>0.2</v>
      </c>
      <c r="M147" s="79">
        <v>0.2</v>
      </c>
      <c r="N147" s="79">
        <v>0.2</v>
      </c>
      <c r="O147" s="79">
        <v>0.2</v>
      </c>
      <c r="P147" s="79">
        <v>0.2</v>
      </c>
      <c r="Q147" s="79">
        <v>0.2</v>
      </c>
      <c r="R147" s="79">
        <v>0.2</v>
      </c>
      <c r="S147" s="79">
        <v>0.2</v>
      </c>
      <c r="T147" s="79">
        <v>0.2</v>
      </c>
      <c r="U147" s="79">
        <v>0.2</v>
      </c>
      <c r="V147" s="79">
        <v>0.2</v>
      </c>
      <c r="W147" s="79">
        <v>0.2</v>
      </c>
      <c r="X147" s="79">
        <v>0.2</v>
      </c>
      <c r="Y147" s="79">
        <v>0.2</v>
      </c>
      <c r="Z147" s="79">
        <v>0.2</v>
      </c>
      <c r="AA147" s="79">
        <v>0.2</v>
      </c>
      <c r="AB147" s="79">
        <v>0.2</v>
      </c>
      <c r="AC147" s="79">
        <v>4.8</v>
      </c>
      <c r="AD147" s="79">
        <v>33.6</v>
      </c>
      <c r="AE147" s="79">
        <v>1752</v>
      </c>
    </row>
    <row r="148" spans="1:31">
      <c r="A148" s="79" t="s">
        <v>376</v>
      </c>
      <c r="B148" s="79" t="s">
        <v>167</v>
      </c>
      <c r="C148" s="79" t="s">
        <v>165</v>
      </c>
      <c r="D148" s="79" t="s">
        <v>166</v>
      </c>
      <c r="E148" s="79">
        <v>40</v>
      </c>
      <c r="F148" s="79">
        <v>40</v>
      </c>
      <c r="G148" s="79">
        <v>40</v>
      </c>
      <c r="H148" s="79">
        <v>40</v>
      </c>
      <c r="I148" s="79">
        <v>40</v>
      </c>
      <c r="J148" s="79">
        <v>40</v>
      </c>
      <c r="K148" s="79">
        <v>40</v>
      </c>
      <c r="L148" s="79">
        <v>40</v>
      </c>
      <c r="M148" s="79">
        <v>40</v>
      </c>
      <c r="N148" s="79">
        <v>40</v>
      </c>
      <c r="O148" s="79">
        <v>40</v>
      </c>
      <c r="P148" s="79">
        <v>40</v>
      </c>
      <c r="Q148" s="79">
        <v>40</v>
      </c>
      <c r="R148" s="79">
        <v>40</v>
      </c>
      <c r="S148" s="79">
        <v>40</v>
      </c>
      <c r="T148" s="79">
        <v>40</v>
      </c>
      <c r="U148" s="79">
        <v>40</v>
      </c>
      <c r="V148" s="79">
        <v>40</v>
      </c>
      <c r="W148" s="79">
        <v>40</v>
      </c>
      <c r="X148" s="79">
        <v>40</v>
      </c>
      <c r="Y148" s="79">
        <v>40</v>
      </c>
      <c r="Z148" s="79">
        <v>40</v>
      </c>
      <c r="AA148" s="79">
        <v>40</v>
      </c>
      <c r="AB148" s="79">
        <v>40</v>
      </c>
      <c r="AC148" s="79">
        <v>960</v>
      </c>
      <c r="AD148" s="79">
        <v>6720</v>
      </c>
      <c r="AE148" s="79">
        <v>350400</v>
      </c>
    </row>
    <row r="149" spans="1:31">
      <c r="A149" s="79" t="s">
        <v>377</v>
      </c>
      <c r="B149" s="79" t="s">
        <v>167</v>
      </c>
      <c r="C149" s="79" t="s">
        <v>165</v>
      </c>
      <c r="D149" s="79" t="s">
        <v>166</v>
      </c>
      <c r="E149" s="79">
        <v>55</v>
      </c>
      <c r="F149" s="79">
        <v>55</v>
      </c>
      <c r="G149" s="79">
        <v>55</v>
      </c>
      <c r="H149" s="79">
        <v>55</v>
      </c>
      <c r="I149" s="79">
        <v>55</v>
      </c>
      <c r="J149" s="79">
        <v>55</v>
      </c>
      <c r="K149" s="79">
        <v>55</v>
      </c>
      <c r="L149" s="79">
        <v>55</v>
      </c>
      <c r="M149" s="79">
        <v>55</v>
      </c>
      <c r="N149" s="79">
        <v>55</v>
      </c>
      <c r="O149" s="79">
        <v>55</v>
      </c>
      <c r="P149" s="79">
        <v>55</v>
      </c>
      <c r="Q149" s="79">
        <v>55</v>
      </c>
      <c r="R149" s="79">
        <v>55</v>
      </c>
      <c r="S149" s="79">
        <v>55</v>
      </c>
      <c r="T149" s="79">
        <v>55</v>
      </c>
      <c r="U149" s="79">
        <v>55</v>
      </c>
      <c r="V149" s="79">
        <v>55</v>
      </c>
      <c r="W149" s="79">
        <v>55</v>
      </c>
      <c r="X149" s="79">
        <v>55</v>
      </c>
      <c r="Y149" s="79">
        <v>55</v>
      </c>
      <c r="Z149" s="79">
        <v>55</v>
      </c>
      <c r="AA149" s="79">
        <v>55</v>
      </c>
      <c r="AB149" s="79">
        <v>55</v>
      </c>
      <c r="AC149" s="79">
        <v>1320</v>
      </c>
      <c r="AD149" s="79">
        <v>9240</v>
      </c>
      <c r="AE149" s="79">
        <v>481800</v>
      </c>
    </row>
    <row r="150" spans="1:31">
      <c r="A150" s="79" t="s">
        <v>317</v>
      </c>
      <c r="B150" s="79" t="s">
        <v>164</v>
      </c>
      <c r="C150" s="79" t="s">
        <v>165</v>
      </c>
      <c r="D150" s="79" t="s">
        <v>166</v>
      </c>
      <c r="E150" s="79">
        <v>0.05</v>
      </c>
      <c r="F150" s="79">
        <v>0.05</v>
      </c>
      <c r="G150" s="79">
        <v>0.05</v>
      </c>
      <c r="H150" s="79">
        <v>0.05</v>
      </c>
      <c r="I150" s="79">
        <v>0.05</v>
      </c>
      <c r="J150" s="79">
        <v>0.05</v>
      </c>
      <c r="K150" s="79">
        <v>0.05</v>
      </c>
      <c r="L150" s="79">
        <v>0.05</v>
      </c>
      <c r="M150" s="79">
        <v>0.05</v>
      </c>
      <c r="N150" s="79">
        <v>0.05</v>
      </c>
      <c r="O150" s="79">
        <v>0.05</v>
      </c>
      <c r="P150" s="79">
        <v>0.05</v>
      </c>
      <c r="Q150" s="79">
        <v>0.05</v>
      </c>
      <c r="R150" s="79">
        <v>0.05</v>
      </c>
      <c r="S150" s="79">
        <v>0.05</v>
      </c>
      <c r="T150" s="79">
        <v>0.05</v>
      </c>
      <c r="U150" s="79">
        <v>0.05</v>
      </c>
      <c r="V150" s="79">
        <v>0.05</v>
      </c>
      <c r="W150" s="79">
        <v>0.05</v>
      </c>
      <c r="X150" s="79">
        <v>0.05</v>
      </c>
      <c r="Y150" s="79">
        <v>0.05</v>
      </c>
      <c r="Z150" s="79">
        <v>0.05</v>
      </c>
      <c r="AA150" s="79">
        <v>0.05</v>
      </c>
      <c r="AB150" s="79">
        <v>0.05</v>
      </c>
      <c r="AC150" s="79">
        <v>1.2</v>
      </c>
      <c r="AD150" s="79">
        <v>8.4</v>
      </c>
      <c r="AE150" s="79">
        <v>438</v>
      </c>
    </row>
    <row r="151" spans="1:31">
      <c r="A151" s="79" t="s">
        <v>318</v>
      </c>
      <c r="B151" s="79" t="s">
        <v>164</v>
      </c>
      <c r="C151" s="79" t="s">
        <v>165</v>
      </c>
      <c r="D151" s="79" t="s">
        <v>166</v>
      </c>
      <c r="E151" s="79">
        <v>0.2</v>
      </c>
      <c r="F151" s="79">
        <v>0.2</v>
      </c>
      <c r="G151" s="79">
        <v>0.2</v>
      </c>
      <c r="H151" s="79">
        <v>0.2</v>
      </c>
      <c r="I151" s="79">
        <v>0.2</v>
      </c>
      <c r="J151" s="79">
        <v>0.2</v>
      </c>
      <c r="K151" s="79">
        <v>0.2</v>
      </c>
      <c r="L151" s="79">
        <v>0.2</v>
      </c>
      <c r="M151" s="79">
        <v>0.2</v>
      </c>
      <c r="N151" s="79">
        <v>0.2</v>
      </c>
      <c r="O151" s="79">
        <v>0.2</v>
      </c>
      <c r="P151" s="79">
        <v>0.2</v>
      </c>
      <c r="Q151" s="79">
        <v>0.2</v>
      </c>
      <c r="R151" s="79">
        <v>0.2</v>
      </c>
      <c r="S151" s="79">
        <v>0.2</v>
      </c>
      <c r="T151" s="79">
        <v>0.2</v>
      </c>
      <c r="U151" s="79">
        <v>0.2</v>
      </c>
      <c r="V151" s="79">
        <v>0.2</v>
      </c>
      <c r="W151" s="79">
        <v>0.2</v>
      </c>
      <c r="X151" s="79">
        <v>0.2</v>
      </c>
      <c r="Y151" s="79">
        <v>0.2</v>
      </c>
      <c r="Z151" s="79">
        <v>0.2</v>
      </c>
      <c r="AA151" s="79">
        <v>0.2</v>
      </c>
      <c r="AB151" s="79">
        <v>0.2</v>
      </c>
      <c r="AC151" s="79">
        <v>4.8</v>
      </c>
      <c r="AD151" s="79">
        <v>33.6</v>
      </c>
      <c r="AE151" s="79">
        <v>1752</v>
      </c>
    </row>
    <row r="152" spans="1:31">
      <c r="A152" s="79" t="s">
        <v>319</v>
      </c>
      <c r="B152" s="79" t="s">
        <v>167</v>
      </c>
      <c r="C152" s="79" t="s">
        <v>165</v>
      </c>
      <c r="D152" s="79" t="s">
        <v>166</v>
      </c>
      <c r="E152" s="79">
        <v>40</v>
      </c>
      <c r="F152" s="79">
        <v>40</v>
      </c>
      <c r="G152" s="79">
        <v>40</v>
      </c>
      <c r="H152" s="79">
        <v>40</v>
      </c>
      <c r="I152" s="79">
        <v>40</v>
      </c>
      <c r="J152" s="79">
        <v>40</v>
      </c>
      <c r="K152" s="79">
        <v>40</v>
      </c>
      <c r="L152" s="79">
        <v>40</v>
      </c>
      <c r="M152" s="79">
        <v>40</v>
      </c>
      <c r="N152" s="79">
        <v>40</v>
      </c>
      <c r="O152" s="79">
        <v>40</v>
      </c>
      <c r="P152" s="79">
        <v>40</v>
      </c>
      <c r="Q152" s="79">
        <v>40</v>
      </c>
      <c r="R152" s="79">
        <v>40</v>
      </c>
      <c r="S152" s="79">
        <v>40</v>
      </c>
      <c r="T152" s="79">
        <v>40</v>
      </c>
      <c r="U152" s="79">
        <v>40</v>
      </c>
      <c r="V152" s="79">
        <v>40</v>
      </c>
      <c r="W152" s="79">
        <v>40</v>
      </c>
      <c r="X152" s="79">
        <v>40</v>
      </c>
      <c r="Y152" s="79">
        <v>40</v>
      </c>
      <c r="Z152" s="79">
        <v>40</v>
      </c>
      <c r="AA152" s="79">
        <v>40</v>
      </c>
      <c r="AB152" s="79">
        <v>40</v>
      </c>
      <c r="AC152" s="79">
        <v>960</v>
      </c>
      <c r="AD152" s="79">
        <v>6720</v>
      </c>
      <c r="AE152" s="79">
        <v>350400</v>
      </c>
    </row>
    <row r="153" spans="1:31">
      <c r="A153" s="79" t="s">
        <v>320</v>
      </c>
      <c r="B153" s="79" t="s">
        <v>167</v>
      </c>
      <c r="C153" s="79" t="s">
        <v>165</v>
      </c>
      <c r="D153" s="79" t="s">
        <v>166</v>
      </c>
      <c r="E153" s="79">
        <v>55</v>
      </c>
      <c r="F153" s="79">
        <v>55</v>
      </c>
      <c r="G153" s="79">
        <v>55</v>
      </c>
      <c r="H153" s="79">
        <v>55</v>
      </c>
      <c r="I153" s="79">
        <v>55</v>
      </c>
      <c r="J153" s="79">
        <v>55</v>
      </c>
      <c r="K153" s="79">
        <v>55</v>
      </c>
      <c r="L153" s="79">
        <v>55</v>
      </c>
      <c r="M153" s="79">
        <v>55</v>
      </c>
      <c r="N153" s="79">
        <v>55</v>
      </c>
      <c r="O153" s="79">
        <v>55</v>
      </c>
      <c r="P153" s="79">
        <v>55</v>
      </c>
      <c r="Q153" s="79">
        <v>55</v>
      </c>
      <c r="R153" s="79">
        <v>55</v>
      </c>
      <c r="S153" s="79">
        <v>55</v>
      </c>
      <c r="T153" s="79">
        <v>55</v>
      </c>
      <c r="U153" s="79">
        <v>55</v>
      </c>
      <c r="V153" s="79">
        <v>55</v>
      </c>
      <c r="W153" s="79">
        <v>55</v>
      </c>
      <c r="X153" s="79">
        <v>55</v>
      </c>
      <c r="Y153" s="79">
        <v>55</v>
      </c>
      <c r="Z153" s="79">
        <v>55</v>
      </c>
      <c r="AA153" s="79">
        <v>55</v>
      </c>
      <c r="AB153" s="79">
        <v>55</v>
      </c>
      <c r="AC153" s="79">
        <v>1320</v>
      </c>
      <c r="AD153" s="79">
        <v>9240</v>
      </c>
      <c r="AE153" s="79">
        <v>481800</v>
      </c>
    </row>
    <row r="154" spans="1:31">
      <c r="A154" s="79" t="s">
        <v>321</v>
      </c>
      <c r="B154" s="79" t="s">
        <v>387</v>
      </c>
      <c r="C154" s="79" t="s">
        <v>165</v>
      </c>
      <c r="D154" s="79" t="s">
        <v>166</v>
      </c>
      <c r="E154" s="79">
        <v>0</v>
      </c>
      <c r="F154" s="79">
        <v>0</v>
      </c>
      <c r="G154" s="79">
        <v>0</v>
      </c>
      <c r="H154" s="79">
        <v>0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  <c r="O154" s="79">
        <v>0</v>
      </c>
      <c r="P154" s="79">
        <v>0</v>
      </c>
      <c r="Q154" s="79">
        <v>0</v>
      </c>
      <c r="R154" s="79">
        <v>0</v>
      </c>
      <c r="S154" s="79">
        <v>0</v>
      </c>
      <c r="T154" s="79">
        <v>0</v>
      </c>
      <c r="U154" s="79">
        <v>0</v>
      </c>
      <c r="V154" s="79">
        <v>0</v>
      </c>
      <c r="W154" s="79">
        <v>0</v>
      </c>
      <c r="X154" s="79">
        <v>0</v>
      </c>
      <c r="Y154" s="79">
        <v>0</v>
      </c>
      <c r="Z154" s="79">
        <v>0</v>
      </c>
      <c r="AA154" s="79">
        <v>0</v>
      </c>
      <c r="AB154" s="79">
        <v>0</v>
      </c>
      <c r="AC154" s="79">
        <v>0.67</v>
      </c>
      <c r="AD154" s="79">
        <v>4.67</v>
      </c>
      <c r="AE154" s="79">
        <v>243.33</v>
      </c>
    </row>
    <row r="155" spans="1:31">
      <c r="A155" s="79" t="s">
        <v>322</v>
      </c>
      <c r="B155" s="79" t="s">
        <v>387</v>
      </c>
      <c r="C155" s="79" t="s">
        <v>165</v>
      </c>
      <c r="D155" s="79" t="s">
        <v>166</v>
      </c>
      <c r="E155" s="79">
        <v>0</v>
      </c>
      <c r="F155" s="79">
        <v>0</v>
      </c>
      <c r="G155" s="79">
        <v>0</v>
      </c>
      <c r="H155" s="79">
        <v>0</v>
      </c>
      <c r="I155" s="79">
        <v>0</v>
      </c>
      <c r="J155" s="79">
        <v>0</v>
      </c>
      <c r="K155" s="79">
        <v>0</v>
      </c>
      <c r="L155" s="79">
        <v>0</v>
      </c>
      <c r="M155" s="79">
        <v>0</v>
      </c>
      <c r="N155" s="79">
        <v>0</v>
      </c>
      <c r="O155" s="79">
        <v>0</v>
      </c>
      <c r="P155" s="79">
        <v>0</v>
      </c>
      <c r="Q155" s="79">
        <v>0</v>
      </c>
      <c r="R155" s="79">
        <v>0</v>
      </c>
      <c r="S155" s="79">
        <v>0</v>
      </c>
      <c r="T155" s="79">
        <v>0</v>
      </c>
      <c r="U155" s="79">
        <v>0</v>
      </c>
      <c r="V155" s="79">
        <v>0</v>
      </c>
      <c r="W155" s="79">
        <v>0</v>
      </c>
      <c r="X155" s="79">
        <v>0</v>
      </c>
      <c r="Y155" s="79">
        <v>0</v>
      </c>
      <c r="Z155" s="79">
        <v>0</v>
      </c>
      <c r="AA155" s="79">
        <v>0</v>
      </c>
      <c r="AB155" s="79">
        <v>0</v>
      </c>
      <c r="AC155" s="79">
        <v>1</v>
      </c>
      <c r="AD155" s="79">
        <v>7</v>
      </c>
      <c r="AE155" s="79">
        <v>365</v>
      </c>
    </row>
    <row r="156" spans="1:31">
      <c r="A156" s="79" t="s">
        <v>323</v>
      </c>
      <c r="B156" s="79" t="s">
        <v>173</v>
      </c>
      <c r="C156" s="79" t="s">
        <v>165</v>
      </c>
      <c r="D156" s="79" t="s">
        <v>324</v>
      </c>
      <c r="E156" s="79">
        <v>0</v>
      </c>
      <c r="F156" s="79">
        <v>0</v>
      </c>
      <c r="G156" s="79">
        <v>0</v>
      </c>
      <c r="H156" s="79">
        <v>0</v>
      </c>
      <c r="I156" s="79">
        <v>725</v>
      </c>
      <c r="J156" s="79">
        <v>417</v>
      </c>
      <c r="K156" s="79">
        <v>290</v>
      </c>
      <c r="L156" s="79">
        <v>0</v>
      </c>
      <c r="M156" s="79">
        <v>0</v>
      </c>
      <c r="N156" s="79">
        <v>0</v>
      </c>
      <c r="O156" s="79">
        <v>0</v>
      </c>
      <c r="P156" s="79">
        <v>0</v>
      </c>
      <c r="Q156" s="79">
        <v>0</v>
      </c>
      <c r="R156" s="79">
        <v>0</v>
      </c>
      <c r="S156" s="79">
        <v>0</v>
      </c>
      <c r="T156" s="79">
        <v>0</v>
      </c>
      <c r="U156" s="79">
        <v>0</v>
      </c>
      <c r="V156" s="79">
        <v>0</v>
      </c>
      <c r="W156" s="79">
        <v>0</v>
      </c>
      <c r="X156" s="79">
        <v>0</v>
      </c>
      <c r="Y156" s="79">
        <v>0</v>
      </c>
      <c r="Z156" s="79">
        <v>0</v>
      </c>
      <c r="AA156" s="79">
        <v>0</v>
      </c>
      <c r="AB156" s="79">
        <v>0</v>
      </c>
      <c r="AC156" s="79">
        <v>1432</v>
      </c>
      <c r="AD156" s="79">
        <v>1432</v>
      </c>
      <c r="AE156" s="79">
        <v>74668.570000000007</v>
      </c>
    </row>
    <row r="157" spans="1:31">
      <c r="A157" s="79"/>
      <c r="B157" s="79"/>
      <c r="C157" s="79"/>
      <c r="D157" s="79" t="s">
        <v>265</v>
      </c>
      <c r="E157" s="79">
        <v>0</v>
      </c>
      <c r="F157" s="79">
        <v>0</v>
      </c>
      <c r="G157" s="79">
        <v>0</v>
      </c>
      <c r="H157" s="79">
        <v>0</v>
      </c>
      <c r="I157" s="79">
        <v>125</v>
      </c>
      <c r="J157" s="79">
        <v>117</v>
      </c>
      <c r="K157" s="79">
        <v>90</v>
      </c>
      <c r="L157" s="79">
        <v>0</v>
      </c>
      <c r="M157" s="79">
        <v>0</v>
      </c>
      <c r="N157" s="79">
        <v>0</v>
      </c>
      <c r="O157" s="79">
        <v>0</v>
      </c>
      <c r="P157" s="79">
        <v>0</v>
      </c>
      <c r="Q157" s="79">
        <v>0</v>
      </c>
      <c r="R157" s="79">
        <v>0</v>
      </c>
      <c r="S157" s="79">
        <v>0</v>
      </c>
      <c r="T157" s="79">
        <v>0</v>
      </c>
      <c r="U157" s="79">
        <v>0</v>
      </c>
      <c r="V157" s="79">
        <v>0</v>
      </c>
      <c r="W157" s="79">
        <v>0</v>
      </c>
      <c r="X157" s="79">
        <v>125</v>
      </c>
      <c r="Y157" s="79">
        <v>117</v>
      </c>
      <c r="Z157" s="79">
        <v>90</v>
      </c>
      <c r="AA157" s="79">
        <v>0</v>
      </c>
      <c r="AB157" s="79">
        <v>0</v>
      </c>
      <c r="AC157" s="79">
        <v>664</v>
      </c>
      <c r="AD157" s="79"/>
      <c r="AE157" s="79"/>
    </row>
    <row r="158" spans="1:31">
      <c r="A158" s="79" t="s">
        <v>325</v>
      </c>
      <c r="B158" s="79" t="s">
        <v>164</v>
      </c>
      <c r="C158" s="79" t="s">
        <v>165</v>
      </c>
      <c r="D158" s="79" t="s">
        <v>166</v>
      </c>
      <c r="E158" s="79">
        <v>0.2</v>
      </c>
      <c r="F158" s="79">
        <v>0.2</v>
      </c>
      <c r="G158" s="79">
        <v>0.2</v>
      </c>
      <c r="H158" s="79">
        <v>0.2</v>
      </c>
      <c r="I158" s="79">
        <v>0.2</v>
      </c>
      <c r="J158" s="79">
        <v>0.2</v>
      </c>
      <c r="K158" s="79">
        <v>0.2</v>
      </c>
      <c r="L158" s="79">
        <v>0.4</v>
      </c>
      <c r="M158" s="79">
        <v>0.4</v>
      </c>
      <c r="N158" s="79">
        <v>0.4</v>
      </c>
      <c r="O158" s="79">
        <v>0.4</v>
      </c>
      <c r="P158" s="79">
        <v>0.4</v>
      </c>
      <c r="Q158" s="79">
        <v>0.4</v>
      </c>
      <c r="R158" s="79">
        <v>0.4</v>
      </c>
      <c r="S158" s="79">
        <v>0.4</v>
      </c>
      <c r="T158" s="79">
        <v>0.4</v>
      </c>
      <c r="U158" s="79">
        <v>0.4</v>
      </c>
      <c r="V158" s="79">
        <v>0.4</v>
      </c>
      <c r="W158" s="79">
        <v>0.4</v>
      </c>
      <c r="X158" s="79">
        <v>0.4</v>
      </c>
      <c r="Y158" s="79">
        <v>0.4</v>
      </c>
      <c r="Z158" s="79">
        <v>0.2</v>
      </c>
      <c r="AA158" s="79">
        <v>0.2</v>
      </c>
      <c r="AB158" s="79">
        <v>0.2</v>
      </c>
      <c r="AC158" s="79">
        <v>7.6</v>
      </c>
      <c r="AD158" s="79">
        <v>53.2</v>
      </c>
      <c r="AE158" s="79">
        <v>2774</v>
      </c>
    </row>
    <row r="159" spans="1:31">
      <c r="A159" s="79" t="s">
        <v>326</v>
      </c>
      <c r="B159" s="79" t="s">
        <v>173</v>
      </c>
      <c r="C159" s="79" t="s">
        <v>165</v>
      </c>
      <c r="D159" s="79" t="s">
        <v>166</v>
      </c>
      <c r="E159" s="79">
        <v>0</v>
      </c>
      <c r="F159" s="79">
        <v>0</v>
      </c>
      <c r="G159" s="79">
        <v>0</v>
      </c>
      <c r="H159" s="79">
        <v>0</v>
      </c>
      <c r="I159" s="79">
        <v>0</v>
      </c>
      <c r="J159" s="79">
        <v>0</v>
      </c>
      <c r="K159" s="79">
        <v>50</v>
      </c>
      <c r="L159" s="79">
        <v>70</v>
      </c>
      <c r="M159" s="79">
        <v>70</v>
      </c>
      <c r="N159" s="79">
        <v>80</v>
      </c>
      <c r="O159" s="79">
        <v>70</v>
      </c>
      <c r="P159" s="79">
        <v>50</v>
      </c>
      <c r="Q159" s="79">
        <v>50</v>
      </c>
      <c r="R159" s="79">
        <v>80</v>
      </c>
      <c r="S159" s="79">
        <v>90</v>
      </c>
      <c r="T159" s="79">
        <v>80</v>
      </c>
      <c r="U159" s="79">
        <v>0</v>
      </c>
      <c r="V159" s="79">
        <v>0</v>
      </c>
      <c r="W159" s="79">
        <v>0</v>
      </c>
      <c r="X159" s="79">
        <v>0</v>
      </c>
      <c r="Y159" s="79">
        <v>0</v>
      </c>
      <c r="Z159" s="79">
        <v>0</v>
      </c>
      <c r="AA159" s="79">
        <v>0</v>
      </c>
      <c r="AB159" s="79">
        <v>0</v>
      </c>
      <c r="AC159" s="79">
        <v>690</v>
      </c>
      <c r="AD159" s="79">
        <v>4830</v>
      </c>
      <c r="AE159" s="79">
        <v>251850</v>
      </c>
    </row>
    <row r="160" spans="1:31">
      <c r="A160" s="79" t="s">
        <v>378</v>
      </c>
      <c r="B160" s="79" t="s">
        <v>167</v>
      </c>
      <c r="C160" s="79" t="s">
        <v>165</v>
      </c>
      <c r="D160" s="79" t="s">
        <v>166</v>
      </c>
      <c r="E160" s="79">
        <v>60</v>
      </c>
      <c r="F160" s="79">
        <v>60</v>
      </c>
      <c r="G160" s="79">
        <v>60</v>
      </c>
      <c r="H160" s="79">
        <v>60</v>
      </c>
      <c r="I160" s="79">
        <v>60</v>
      </c>
      <c r="J160" s="79">
        <v>60</v>
      </c>
      <c r="K160" s="79">
        <v>60</v>
      </c>
      <c r="L160" s="79">
        <v>60</v>
      </c>
      <c r="M160" s="79">
        <v>60</v>
      </c>
      <c r="N160" s="79">
        <v>60</v>
      </c>
      <c r="O160" s="79">
        <v>60</v>
      </c>
      <c r="P160" s="79">
        <v>60</v>
      </c>
      <c r="Q160" s="79">
        <v>60</v>
      </c>
      <c r="R160" s="79">
        <v>60</v>
      </c>
      <c r="S160" s="79">
        <v>60</v>
      </c>
      <c r="T160" s="79">
        <v>60</v>
      </c>
      <c r="U160" s="79">
        <v>60</v>
      </c>
      <c r="V160" s="79">
        <v>60</v>
      </c>
      <c r="W160" s="79">
        <v>60</v>
      </c>
      <c r="X160" s="79">
        <v>60</v>
      </c>
      <c r="Y160" s="79">
        <v>60</v>
      </c>
      <c r="Z160" s="79">
        <v>60</v>
      </c>
      <c r="AA160" s="79">
        <v>60</v>
      </c>
      <c r="AB160" s="79">
        <v>60</v>
      </c>
      <c r="AC160" s="79">
        <v>1440</v>
      </c>
      <c r="AD160" s="79">
        <v>10080</v>
      </c>
      <c r="AE160" s="79">
        <v>525600</v>
      </c>
    </row>
    <row r="161" spans="1:31">
      <c r="A161" s="79" t="s">
        <v>379</v>
      </c>
      <c r="B161" s="79" t="s">
        <v>167</v>
      </c>
      <c r="C161" s="79" t="s">
        <v>165</v>
      </c>
      <c r="D161" s="79" t="s">
        <v>166</v>
      </c>
      <c r="E161" s="79">
        <v>60</v>
      </c>
      <c r="F161" s="79">
        <v>60</v>
      </c>
      <c r="G161" s="79">
        <v>60</v>
      </c>
      <c r="H161" s="79">
        <v>60</v>
      </c>
      <c r="I161" s="79">
        <v>60</v>
      </c>
      <c r="J161" s="79">
        <v>60</v>
      </c>
      <c r="K161" s="79">
        <v>60</v>
      </c>
      <c r="L161" s="79">
        <v>60</v>
      </c>
      <c r="M161" s="79">
        <v>60</v>
      </c>
      <c r="N161" s="79">
        <v>60</v>
      </c>
      <c r="O161" s="79">
        <v>60</v>
      </c>
      <c r="P161" s="79">
        <v>60</v>
      </c>
      <c r="Q161" s="79">
        <v>60</v>
      </c>
      <c r="R161" s="79">
        <v>60</v>
      </c>
      <c r="S161" s="79">
        <v>60</v>
      </c>
      <c r="T161" s="79">
        <v>60</v>
      </c>
      <c r="U161" s="79">
        <v>60</v>
      </c>
      <c r="V161" s="79">
        <v>60</v>
      </c>
      <c r="W161" s="79">
        <v>60</v>
      </c>
      <c r="X161" s="79">
        <v>60</v>
      </c>
      <c r="Y161" s="79">
        <v>60</v>
      </c>
      <c r="Z161" s="79">
        <v>60</v>
      </c>
      <c r="AA161" s="79">
        <v>60</v>
      </c>
      <c r="AB161" s="79">
        <v>60</v>
      </c>
      <c r="AC161" s="79">
        <v>1440</v>
      </c>
      <c r="AD161" s="79">
        <v>10080</v>
      </c>
      <c r="AE161" s="79">
        <v>525600</v>
      </c>
    </row>
    <row r="162" spans="1:31">
      <c r="A162" s="79" t="s">
        <v>380</v>
      </c>
      <c r="B162" s="79" t="s">
        <v>167</v>
      </c>
      <c r="C162" s="79" t="s">
        <v>165</v>
      </c>
      <c r="D162" s="79" t="s">
        <v>166</v>
      </c>
      <c r="E162" s="79">
        <v>22</v>
      </c>
      <c r="F162" s="79">
        <v>22</v>
      </c>
      <c r="G162" s="79">
        <v>22</v>
      </c>
      <c r="H162" s="79">
        <v>22</v>
      </c>
      <c r="I162" s="79">
        <v>22</v>
      </c>
      <c r="J162" s="79">
        <v>22</v>
      </c>
      <c r="K162" s="79">
        <v>22</v>
      </c>
      <c r="L162" s="79">
        <v>22</v>
      </c>
      <c r="M162" s="79">
        <v>22</v>
      </c>
      <c r="N162" s="79">
        <v>22</v>
      </c>
      <c r="O162" s="79">
        <v>22</v>
      </c>
      <c r="P162" s="79">
        <v>22</v>
      </c>
      <c r="Q162" s="79">
        <v>22</v>
      </c>
      <c r="R162" s="79">
        <v>22</v>
      </c>
      <c r="S162" s="79">
        <v>22</v>
      </c>
      <c r="T162" s="79">
        <v>22</v>
      </c>
      <c r="U162" s="79">
        <v>22</v>
      </c>
      <c r="V162" s="79">
        <v>22</v>
      </c>
      <c r="W162" s="79">
        <v>22</v>
      </c>
      <c r="X162" s="79">
        <v>22</v>
      </c>
      <c r="Y162" s="79">
        <v>22</v>
      </c>
      <c r="Z162" s="79">
        <v>22</v>
      </c>
      <c r="AA162" s="79">
        <v>22</v>
      </c>
      <c r="AB162" s="79">
        <v>22</v>
      </c>
      <c r="AC162" s="79">
        <v>528</v>
      </c>
      <c r="AD162" s="79">
        <v>3696</v>
      </c>
      <c r="AE162" s="79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93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56" customWidth="1"/>
    <col min="2" max="2" width="37.1640625" style="48" bestFit="1" customWidth="1"/>
    <col min="3" max="18" width="17" style="45" customWidth="1"/>
    <col min="19" max="16384" width="9.33203125" style="45"/>
  </cols>
  <sheetData>
    <row r="1" spans="1:18" ht="20.25">
      <c r="A1" s="43" t="s">
        <v>194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s="48" customFormat="1">
      <c r="A2" s="93"/>
      <c r="B2" s="93"/>
      <c r="C2" s="47" t="s">
        <v>142</v>
      </c>
      <c r="D2" s="47" t="s">
        <v>143</v>
      </c>
      <c r="E2" s="47" t="s">
        <v>144</v>
      </c>
      <c r="F2" s="47" t="s">
        <v>145</v>
      </c>
      <c r="G2" s="47" t="s">
        <v>146</v>
      </c>
      <c r="H2" s="47" t="s">
        <v>147</v>
      </c>
      <c r="I2" s="47" t="s">
        <v>148</v>
      </c>
      <c r="J2" s="47" t="s">
        <v>149</v>
      </c>
      <c r="K2" s="47" t="s">
        <v>150</v>
      </c>
      <c r="L2" s="47" t="s">
        <v>151</v>
      </c>
      <c r="M2" s="47" t="s">
        <v>366</v>
      </c>
      <c r="N2" s="47" t="s">
        <v>152</v>
      </c>
      <c r="O2" s="47" t="s">
        <v>153</v>
      </c>
      <c r="P2" s="47" t="s">
        <v>154</v>
      </c>
      <c r="Q2" s="47" t="s">
        <v>155</v>
      </c>
      <c r="R2" s="47" t="s">
        <v>156</v>
      </c>
    </row>
    <row r="3" spans="1:18">
      <c r="A3" s="49" t="s">
        <v>52</v>
      </c>
      <c r="B3" s="50"/>
    </row>
    <row r="4" spans="1:18">
      <c r="A4" s="46"/>
      <c r="B4" s="51" t="s">
        <v>54</v>
      </c>
      <c r="C4" s="82" t="s">
        <v>55</v>
      </c>
      <c r="D4" s="82" t="s">
        <v>56</v>
      </c>
      <c r="E4" s="82" t="s">
        <v>57</v>
      </c>
      <c r="F4" s="82" t="s">
        <v>58</v>
      </c>
      <c r="G4" s="82" t="s">
        <v>385</v>
      </c>
      <c r="H4" s="82" t="s">
        <v>59</v>
      </c>
      <c r="I4" s="82" t="s">
        <v>60</v>
      </c>
      <c r="J4" s="82" t="s">
        <v>61</v>
      </c>
      <c r="K4" s="82" t="s">
        <v>62</v>
      </c>
      <c r="L4" s="82" t="s">
        <v>63</v>
      </c>
      <c r="M4" s="82" t="s">
        <v>64</v>
      </c>
      <c r="N4" s="82" t="s">
        <v>65</v>
      </c>
      <c r="O4" s="82" t="s">
        <v>66</v>
      </c>
      <c r="P4" s="82" t="s">
        <v>67</v>
      </c>
      <c r="Q4" s="82">
        <v>7</v>
      </c>
      <c r="R4" s="82">
        <v>8</v>
      </c>
    </row>
    <row r="5" spans="1:18">
      <c r="A5" s="46"/>
      <c r="B5" s="51" t="s">
        <v>68</v>
      </c>
      <c r="C5" s="82" t="s">
        <v>69</v>
      </c>
      <c r="D5" s="82" t="s">
        <v>69</v>
      </c>
      <c r="E5" s="82" t="s">
        <v>69</v>
      </c>
      <c r="F5" s="82" t="s">
        <v>69</v>
      </c>
      <c r="G5" s="82" t="s">
        <v>69</v>
      </c>
      <c r="H5" s="82" t="s">
        <v>69</v>
      </c>
      <c r="I5" s="82" t="s">
        <v>69</v>
      </c>
      <c r="J5" s="82" t="s">
        <v>69</v>
      </c>
      <c r="K5" s="82" t="s">
        <v>69</v>
      </c>
      <c r="L5" s="82" t="s">
        <v>69</v>
      </c>
      <c r="M5" s="82" t="s">
        <v>69</v>
      </c>
      <c r="N5" s="82" t="s">
        <v>69</v>
      </c>
      <c r="O5" s="82" t="s">
        <v>69</v>
      </c>
      <c r="P5" s="82" t="s">
        <v>69</v>
      </c>
      <c r="Q5" s="82" t="s">
        <v>69</v>
      </c>
      <c r="R5" s="82" t="s">
        <v>69</v>
      </c>
    </row>
    <row r="6" spans="1:18">
      <c r="A6" s="46"/>
      <c r="B6" s="51"/>
      <c r="C6" s="83"/>
      <c r="D6" s="84"/>
      <c r="E6" s="84"/>
      <c r="F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49" t="s">
        <v>81</v>
      </c>
      <c r="B7" s="50"/>
      <c r="C7" s="75"/>
      <c r="D7" s="75"/>
      <c r="E7" s="75"/>
      <c r="F7" s="75"/>
      <c r="G7" s="75"/>
      <c r="H7" s="85"/>
      <c r="I7" s="75"/>
      <c r="J7" s="75"/>
      <c r="K7" s="75"/>
      <c r="L7" s="75"/>
      <c r="M7" s="75"/>
      <c r="N7" s="75"/>
      <c r="O7" s="75"/>
      <c r="P7" s="75"/>
      <c r="Q7" s="75"/>
      <c r="R7" s="75"/>
    </row>
    <row r="8" spans="1:18">
      <c r="A8" s="46"/>
      <c r="B8" s="49" t="s">
        <v>82</v>
      </c>
    </row>
    <row r="9" spans="1:18">
      <c r="A9" s="46"/>
      <c r="B9" s="51" t="s">
        <v>83</v>
      </c>
      <c r="C9" s="40" t="str">
        <f>BuildingSummary!$C$26</f>
        <v>Steel-Framed</v>
      </c>
      <c r="D9" s="40" t="str">
        <f>BuildingSummary!$C$26</f>
        <v>Steel-Framed</v>
      </c>
      <c r="E9" s="40" t="str">
        <f>BuildingSummary!$C$26</f>
        <v>Steel-Framed</v>
      </c>
      <c r="F9" s="40" t="str">
        <f>BuildingSummary!$C$26</f>
        <v>Steel-Framed</v>
      </c>
      <c r="G9" s="40" t="str">
        <f>BuildingSummary!$C$26</f>
        <v>Steel-Framed</v>
      </c>
      <c r="H9" s="40" t="str">
        <f>BuildingSummary!$C$26</f>
        <v>Steel-Framed</v>
      </c>
      <c r="I9" s="40" t="str">
        <f>BuildingSummary!$C$26</f>
        <v>Steel-Framed</v>
      </c>
      <c r="J9" s="40" t="str">
        <f>BuildingSummary!$C$26</f>
        <v>Steel-Framed</v>
      </c>
      <c r="K9" s="40" t="str">
        <f>BuildingSummary!$C$26</f>
        <v>Steel-Framed</v>
      </c>
      <c r="L9" s="40" t="str">
        <f>BuildingSummary!$C$26</f>
        <v>Steel-Framed</v>
      </c>
      <c r="M9" s="40" t="str">
        <f>BuildingSummary!$C$26</f>
        <v>Steel-Framed</v>
      </c>
      <c r="N9" s="40" t="str">
        <f>BuildingSummary!$C$26</f>
        <v>Steel-Framed</v>
      </c>
      <c r="O9" s="40" t="str">
        <f>BuildingSummary!$C$26</f>
        <v>Steel-Framed</v>
      </c>
      <c r="P9" s="40" t="str">
        <f>BuildingSummary!$C$26</f>
        <v>Steel-Framed</v>
      </c>
      <c r="Q9" s="40" t="str">
        <f>BuildingSummary!$C$26</f>
        <v>Steel-Framed</v>
      </c>
      <c r="R9" s="40" t="str">
        <f>BuildingSummary!$C$26</f>
        <v>Steel-Framed</v>
      </c>
    </row>
    <row r="10" spans="1:18">
      <c r="A10" s="46"/>
      <c r="B10" s="51" t="s">
        <v>275</v>
      </c>
      <c r="C10" s="40">
        <f>1/Miami!$D$82</f>
        <v>0.76569678407350683</v>
      </c>
      <c r="D10" s="40">
        <f>1/Houston!$D$82</f>
        <v>0.76569678407350683</v>
      </c>
      <c r="E10" s="40">
        <f>1/Phoenix!$D$82</f>
        <v>0.76569678407350683</v>
      </c>
      <c r="F10" s="40">
        <f>1/Atlanta!$D$82</f>
        <v>0.78247261345852892</v>
      </c>
      <c r="G10" s="40">
        <f>1/LosAngeles!$D$82</f>
        <v>0.76569678407350683</v>
      </c>
      <c r="H10" s="40">
        <f>1/LasVegas!$D$82</f>
        <v>0.76569678407350683</v>
      </c>
      <c r="I10" s="40">
        <f>1/SanFrancisco!$D$82</f>
        <v>0.78616352201257855</v>
      </c>
      <c r="J10" s="40">
        <f>1/Baltimore!$D$82</f>
        <v>0.98911968348170143</v>
      </c>
      <c r="K10" s="40">
        <f>1/Albuquerque!$D$82</f>
        <v>0.95693779904306231</v>
      </c>
      <c r="L10" s="40">
        <f>1/Seattle!$D$82</f>
        <v>1.0060362173038229</v>
      </c>
      <c r="M10" s="40">
        <f>1/Chicago!$D$82</f>
        <v>1.1286681715575622</v>
      </c>
      <c r="N10" s="40">
        <f>1/Boulder!$D$82</f>
        <v>1.0940919037199124</v>
      </c>
      <c r="O10" s="40">
        <f>1/Minneapolis!$D$82</f>
        <v>1.2150668286755772</v>
      </c>
      <c r="P10" s="40">
        <f>1/Helena!$D$82</f>
        <v>1.2150668286755772</v>
      </c>
      <c r="Q10" s="40">
        <f>1/Duluth!$D$82</f>
        <v>1.2953367875647668</v>
      </c>
      <c r="R10" s="40">
        <f>1/Fairbanks!$D$82</f>
        <v>1.4084507042253522</v>
      </c>
    </row>
    <row r="11" spans="1:18">
      <c r="A11" s="46"/>
      <c r="B11" s="49" t="s">
        <v>85</v>
      </c>
    </row>
    <row r="12" spans="1:18">
      <c r="A12" s="46"/>
      <c r="B12" s="52" t="s">
        <v>83</v>
      </c>
      <c r="C12" s="40" t="str">
        <f>BuildingSummary!$C$31</f>
        <v>IEAD</v>
      </c>
      <c r="D12" s="40" t="str">
        <f>BuildingSummary!$C$31</f>
        <v>IEAD</v>
      </c>
      <c r="E12" s="40" t="str">
        <f>BuildingSummary!$C$31</f>
        <v>IEAD</v>
      </c>
      <c r="F12" s="40" t="str">
        <f>BuildingSummary!$C$31</f>
        <v>IEAD</v>
      </c>
      <c r="G12" s="40" t="str">
        <f>BuildingSummary!$C$31</f>
        <v>IEAD</v>
      </c>
      <c r="H12" s="40" t="str">
        <f>BuildingSummary!$C$31</f>
        <v>IEAD</v>
      </c>
      <c r="I12" s="40" t="str">
        <f>BuildingSummary!$C$31</f>
        <v>IEAD</v>
      </c>
      <c r="J12" s="40" t="str">
        <f>BuildingSummary!$C$31</f>
        <v>IEAD</v>
      </c>
      <c r="K12" s="40" t="str">
        <f>BuildingSummary!$C$31</f>
        <v>IEAD</v>
      </c>
      <c r="L12" s="40" t="str">
        <f>BuildingSummary!$C$31</f>
        <v>IEAD</v>
      </c>
      <c r="M12" s="40" t="str">
        <f>BuildingSummary!$C$31</f>
        <v>IEAD</v>
      </c>
      <c r="N12" s="40" t="str">
        <f>BuildingSummary!$C$31</f>
        <v>IEAD</v>
      </c>
      <c r="O12" s="40" t="str">
        <f>BuildingSummary!$C$31</f>
        <v>IEAD</v>
      </c>
      <c r="P12" s="40" t="str">
        <f>BuildingSummary!$C$31</f>
        <v>IEAD</v>
      </c>
      <c r="Q12" s="40" t="str">
        <f>BuildingSummary!$C$31</f>
        <v>IEAD</v>
      </c>
      <c r="R12" s="40" t="str">
        <f>BuildingSummary!$C$31</f>
        <v>IEAD</v>
      </c>
    </row>
    <row r="13" spans="1:18">
      <c r="A13" s="46"/>
      <c r="B13" s="51" t="s">
        <v>275</v>
      </c>
      <c r="C13" s="40">
        <f>1/Miami!$D$87</f>
        <v>1.7574692442882252</v>
      </c>
      <c r="D13" s="40">
        <f>1/Houston!$D$87</f>
        <v>1.7574692442882252</v>
      </c>
      <c r="E13" s="40">
        <f>1/Phoenix!$D$87</f>
        <v>1.7574692442882252</v>
      </c>
      <c r="F13" s="40">
        <f>1/Atlanta!$D$87</f>
        <v>1.7574692442882252</v>
      </c>
      <c r="G13" s="40">
        <f>1/LosAngeles!$D$87</f>
        <v>1.7574692442882252</v>
      </c>
      <c r="H13" s="40">
        <f>1/LasVegas!$D$87</f>
        <v>1.7574692442882252</v>
      </c>
      <c r="I13" s="40">
        <f>1/SanFrancisco!$D$87</f>
        <v>1.7574692442882252</v>
      </c>
      <c r="J13" s="40">
        <f>1/Baltimore!$D$87</f>
        <v>2.0449897750511248</v>
      </c>
      <c r="K13" s="40">
        <f>1/Albuquerque!$D$87</f>
        <v>1.9762845849802371</v>
      </c>
      <c r="L13" s="40">
        <f>1/Seattle!$D$87</f>
        <v>2.0703933747412009</v>
      </c>
      <c r="M13" s="40">
        <f>1/Chicago!$D$87</f>
        <v>2.5</v>
      </c>
      <c r="N13" s="40">
        <f>1/Boulder!$D$87</f>
        <v>2.3696682464454977</v>
      </c>
      <c r="O13" s="40">
        <f>1/Minneapolis!$D$87</f>
        <v>2.9850746268656714</v>
      </c>
      <c r="P13" s="40">
        <f>1/Helena!$D$87</f>
        <v>2.9850746268656714</v>
      </c>
      <c r="Q13" s="40">
        <f>1/Duluth!$D$87</f>
        <v>2.9325513196480935</v>
      </c>
      <c r="R13" s="40">
        <f>1/Fairbanks!$D$87</f>
        <v>2.9850746268656714</v>
      </c>
    </row>
    <row r="14" spans="1:18">
      <c r="A14" s="46"/>
      <c r="B14" s="49" t="s">
        <v>87</v>
      </c>
    </row>
    <row r="15" spans="1:18">
      <c r="A15" s="46"/>
      <c r="B15" s="51" t="s">
        <v>276</v>
      </c>
      <c r="C15" s="40">
        <f>Miami!$E$206</f>
        <v>5.835</v>
      </c>
      <c r="D15" s="40">
        <f>Houston!$E$206</f>
        <v>5.835</v>
      </c>
      <c r="E15" s="40">
        <f>Phoenix!$E$206</f>
        <v>5.835</v>
      </c>
      <c r="F15" s="40">
        <f>Atlanta!$E$206</f>
        <v>5.835</v>
      </c>
      <c r="G15" s="40">
        <f>LosAngeles!$E$206</f>
        <v>5.835</v>
      </c>
      <c r="H15" s="40">
        <f>LasVegas!$E$206</f>
        <v>5.835</v>
      </c>
      <c r="I15" s="40">
        <f>SanFrancisco!$E$206</f>
        <v>5.835</v>
      </c>
      <c r="J15" s="40">
        <f>Baltimore!$E$206</f>
        <v>5.835</v>
      </c>
      <c r="K15" s="40">
        <f>Albuquerque!$E$206</f>
        <v>5.835</v>
      </c>
      <c r="L15" s="40">
        <f>Seattle!$E$206</f>
        <v>5.835</v>
      </c>
      <c r="M15" s="40">
        <f>Chicago!$E$206</f>
        <v>3.5249999999999999</v>
      </c>
      <c r="N15" s="40">
        <f>Boulder!$E$206</f>
        <v>3.5249999999999999</v>
      </c>
      <c r="O15" s="40">
        <f>Minneapolis!$E$206</f>
        <v>3.5249999999999999</v>
      </c>
      <c r="P15" s="40">
        <f>Helena!$E$206</f>
        <v>3.5249999999999999</v>
      </c>
      <c r="Q15" s="40">
        <f>Duluth!$E$206</f>
        <v>3.5249999999999999</v>
      </c>
      <c r="R15" s="40">
        <f>Fairbanks!$E$206</f>
        <v>3.5249999999999999</v>
      </c>
    </row>
    <row r="16" spans="1:18">
      <c r="A16" s="46"/>
      <c r="B16" s="51" t="s">
        <v>88</v>
      </c>
      <c r="C16" s="40">
        <f>Miami!$F$206</f>
        <v>0.54</v>
      </c>
      <c r="D16" s="40">
        <f>Houston!$F$206</f>
        <v>0.54</v>
      </c>
      <c r="E16" s="40">
        <f>Phoenix!$F$206</f>
        <v>0.54</v>
      </c>
      <c r="F16" s="40">
        <f>Atlanta!$F$206</f>
        <v>0.54</v>
      </c>
      <c r="G16" s="40">
        <f>LosAngeles!$F$206</f>
        <v>0.54</v>
      </c>
      <c r="H16" s="40">
        <f>LasVegas!$F$206</f>
        <v>0.54</v>
      </c>
      <c r="I16" s="40">
        <f>SanFrancisco!$F$206</f>
        <v>0.54</v>
      </c>
      <c r="J16" s="40">
        <f>Baltimore!$F$206</f>
        <v>0.54</v>
      </c>
      <c r="K16" s="40">
        <f>Albuquerque!$F$206</f>
        <v>0.54</v>
      </c>
      <c r="L16" s="40">
        <f>Seattle!$F$206</f>
        <v>0.54</v>
      </c>
      <c r="M16" s="40">
        <f>Chicago!$F$206</f>
        <v>0.40699999999999997</v>
      </c>
      <c r="N16" s="40">
        <f>Boulder!$F$206</f>
        <v>0.40699999999999997</v>
      </c>
      <c r="O16" s="40">
        <f>Minneapolis!$F$206</f>
        <v>0.40699999999999997</v>
      </c>
      <c r="P16" s="40">
        <f>Helena!$F$206</f>
        <v>0.40699999999999997</v>
      </c>
      <c r="Q16" s="40">
        <f>Duluth!$F$206</f>
        <v>0.40699999999999997</v>
      </c>
      <c r="R16" s="40">
        <f>Fairbanks!$F$206</f>
        <v>0.40699999999999997</v>
      </c>
    </row>
    <row r="17" spans="1:18">
      <c r="A17" s="46"/>
      <c r="B17" s="51" t="s">
        <v>89</v>
      </c>
      <c r="C17" s="40">
        <f>Miami!$G$206</f>
        <v>0.38400000000000001</v>
      </c>
      <c r="D17" s="40">
        <f>Houston!$G$206</f>
        <v>0.38400000000000001</v>
      </c>
      <c r="E17" s="40">
        <f>Phoenix!$G$206</f>
        <v>0.38400000000000001</v>
      </c>
      <c r="F17" s="40">
        <f>Atlanta!$G$206</f>
        <v>0.38400000000000001</v>
      </c>
      <c r="G17" s="40">
        <f>LosAngeles!$G$206</f>
        <v>0.38400000000000001</v>
      </c>
      <c r="H17" s="40">
        <f>LasVegas!$G$206</f>
        <v>0.38400000000000001</v>
      </c>
      <c r="I17" s="40">
        <f>SanFrancisco!$G$206</f>
        <v>0.38400000000000001</v>
      </c>
      <c r="J17" s="40">
        <f>Baltimore!$G$206</f>
        <v>0.38400000000000001</v>
      </c>
      <c r="K17" s="40">
        <f>Albuquerque!$G$206</f>
        <v>0.38400000000000001</v>
      </c>
      <c r="L17" s="40">
        <f>Seattle!$G$206</f>
        <v>0.38400000000000001</v>
      </c>
      <c r="M17" s="40">
        <f>Chicago!$G$206</f>
        <v>0.316</v>
      </c>
      <c r="N17" s="40">
        <f>Boulder!$G$206</f>
        <v>0.316</v>
      </c>
      <c r="O17" s="40">
        <f>Minneapolis!$G$206</f>
        <v>0.316</v>
      </c>
      <c r="P17" s="40">
        <f>Helena!$G$206</f>
        <v>0.316</v>
      </c>
      <c r="Q17" s="40">
        <f>Duluth!$G$206</f>
        <v>0.316</v>
      </c>
      <c r="R17" s="40">
        <f>Fairbanks!$G$206</f>
        <v>0.316</v>
      </c>
    </row>
    <row r="18" spans="1:18">
      <c r="A18" s="46"/>
      <c r="B18" s="49" t="s">
        <v>90</v>
      </c>
    </row>
    <row r="19" spans="1:18">
      <c r="A19" s="46"/>
      <c r="B19" s="51" t="s">
        <v>276</v>
      </c>
      <c r="C19" s="40" t="s">
        <v>1003</v>
      </c>
      <c r="D19" s="40" t="s">
        <v>1003</v>
      </c>
      <c r="E19" s="40" t="s">
        <v>1003</v>
      </c>
      <c r="F19" s="40" t="s">
        <v>1003</v>
      </c>
      <c r="G19" s="40" t="s">
        <v>1003</v>
      </c>
      <c r="H19" s="40" t="s">
        <v>1003</v>
      </c>
      <c r="I19" s="40" t="s">
        <v>1003</v>
      </c>
      <c r="J19" s="40" t="s">
        <v>1003</v>
      </c>
      <c r="K19" s="40" t="s">
        <v>1003</v>
      </c>
      <c r="L19" s="40" t="s">
        <v>1003</v>
      </c>
      <c r="M19" s="40" t="s">
        <v>1003</v>
      </c>
      <c r="N19" s="40" t="s">
        <v>1003</v>
      </c>
      <c r="O19" s="40" t="s">
        <v>1003</v>
      </c>
      <c r="P19" s="40" t="s">
        <v>1003</v>
      </c>
      <c r="Q19" s="40" t="s">
        <v>1003</v>
      </c>
      <c r="R19" s="40" t="s">
        <v>1003</v>
      </c>
    </row>
    <row r="20" spans="1:18">
      <c r="A20" s="46"/>
      <c r="B20" s="51" t="s">
        <v>88</v>
      </c>
      <c r="C20" s="40" t="s">
        <v>1003</v>
      </c>
      <c r="D20" s="40" t="s">
        <v>1003</v>
      </c>
      <c r="E20" s="40" t="s">
        <v>1003</v>
      </c>
      <c r="F20" s="40" t="s">
        <v>1003</v>
      </c>
      <c r="G20" s="40" t="s">
        <v>1003</v>
      </c>
      <c r="H20" s="40" t="s">
        <v>1003</v>
      </c>
      <c r="I20" s="40" t="s">
        <v>1003</v>
      </c>
      <c r="J20" s="40" t="s">
        <v>1003</v>
      </c>
      <c r="K20" s="40" t="s">
        <v>1003</v>
      </c>
      <c r="L20" s="40" t="s">
        <v>1003</v>
      </c>
      <c r="M20" s="40" t="s">
        <v>1003</v>
      </c>
      <c r="N20" s="40" t="s">
        <v>1003</v>
      </c>
      <c r="O20" s="40" t="s">
        <v>1003</v>
      </c>
      <c r="P20" s="40" t="s">
        <v>1003</v>
      </c>
      <c r="Q20" s="40" t="s">
        <v>1003</v>
      </c>
      <c r="R20" s="40" t="s">
        <v>1003</v>
      </c>
    </row>
    <row r="21" spans="1:18">
      <c r="A21" s="46"/>
      <c r="B21" s="51" t="s">
        <v>89</v>
      </c>
      <c r="C21" s="40" t="s">
        <v>1003</v>
      </c>
      <c r="D21" s="40" t="s">
        <v>1003</v>
      </c>
      <c r="E21" s="40" t="s">
        <v>1003</v>
      </c>
      <c r="F21" s="40" t="s">
        <v>1003</v>
      </c>
      <c r="G21" s="40" t="s">
        <v>1003</v>
      </c>
      <c r="H21" s="40" t="s">
        <v>1003</v>
      </c>
      <c r="I21" s="40" t="s">
        <v>1003</v>
      </c>
      <c r="J21" s="40" t="s">
        <v>1003</v>
      </c>
      <c r="K21" s="40" t="s">
        <v>1003</v>
      </c>
      <c r="L21" s="40" t="s">
        <v>1003</v>
      </c>
      <c r="M21" s="40" t="s">
        <v>1003</v>
      </c>
      <c r="N21" s="40" t="s">
        <v>1003</v>
      </c>
      <c r="O21" s="40" t="s">
        <v>1003</v>
      </c>
      <c r="P21" s="40" t="s">
        <v>1003</v>
      </c>
      <c r="Q21" s="40" t="s">
        <v>1003</v>
      </c>
      <c r="R21" s="40" t="s">
        <v>1003</v>
      </c>
    </row>
    <row r="22" spans="1:18">
      <c r="A22" s="46"/>
      <c r="B22" s="49" t="s">
        <v>91</v>
      </c>
    </row>
    <row r="23" spans="1:18">
      <c r="A23" s="46"/>
      <c r="B23" s="51" t="s">
        <v>92</v>
      </c>
      <c r="C23" s="40" t="str">
        <f>BuildingSummary!$C$46</f>
        <v>Mass Floor</v>
      </c>
      <c r="D23" s="40" t="str">
        <f>BuildingSummary!$C$46</f>
        <v>Mass Floor</v>
      </c>
      <c r="E23" s="40" t="str">
        <f>BuildingSummary!$C$46</f>
        <v>Mass Floor</v>
      </c>
      <c r="F23" s="40" t="str">
        <f>BuildingSummary!$C$46</f>
        <v>Mass Floor</v>
      </c>
      <c r="G23" s="40" t="str">
        <f>BuildingSummary!$C$46</f>
        <v>Mass Floor</v>
      </c>
      <c r="H23" s="40" t="str">
        <f>BuildingSummary!$C$46</f>
        <v>Mass Floor</v>
      </c>
      <c r="I23" s="40" t="str">
        <f>BuildingSummary!$C$46</f>
        <v>Mass Floor</v>
      </c>
      <c r="J23" s="40" t="str">
        <f>BuildingSummary!$C$46</f>
        <v>Mass Floor</v>
      </c>
      <c r="K23" s="40" t="str">
        <f>BuildingSummary!$C$46</f>
        <v>Mass Floor</v>
      </c>
      <c r="L23" s="40" t="str">
        <f>BuildingSummary!$C$46</f>
        <v>Mass Floor</v>
      </c>
      <c r="M23" s="40" t="str">
        <f>BuildingSummary!$C$46</f>
        <v>Mass Floor</v>
      </c>
      <c r="N23" s="40" t="str">
        <f>BuildingSummary!$C$46</f>
        <v>Mass Floor</v>
      </c>
      <c r="O23" s="40" t="str">
        <f>BuildingSummary!$C$46</f>
        <v>Mass Floor</v>
      </c>
      <c r="P23" s="40" t="str">
        <f>BuildingSummary!$C$46</f>
        <v>Mass Floor</v>
      </c>
      <c r="Q23" s="40" t="str">
        <f>BuildingSummary!$C$46</f>
        <v>Mass Floor</v>
      </c>
      <c r="R23" s="40" t="str">
        <f>BuildingSummary!$C$46</f>
        <v>Mass Floor</v>
      </c>
    </row>
    <row r="24" spans="1:18">
      <c r="A24" s="46"/>
      <c r="B24" s="52" t="s">
        <v>94</v>
      </c>
      <c r="C24" s="40" t="str">
        <f>BuildingSummary!$C$47</f>
        <v>4 in slab w/carpet</v>
      </c>
      <c r="D24" s="40" t="str">
        <f>BuildingSummary!$C$47</f>
        <v>4 in slab w/carpet</v>
      </c>
      <c r="E24" s="40" t="str">
        <f>BuildingSummary!$C$47</f>
        <v>4 in slab w/carpet</v>
      </c>
      <c r="F24" s="40" t="str">
        <f>BuildingSummary!$C$47</f>
        <v>4 in slab w/carpet</v>
      </c>
      <c r="G24" s="40" t="str">
        <f>BuildingSummary!$C$47</f>
        <v>4 in slab w/carpet</v>
      </c>
      <c r="H24" s="40" t="str">
        <f>BuildingSummary!$C$47</f>
        <v>4 in slab w/carpet</v>
      </c>
      <c r="I24" s="40" t="str">
        <f>BuildingSummary!$C$47</f>
        <v>4 in slab w/carpet</v>
      </c>
      <c r="J24" s="40" t="str">
        <f>BuildingSummary!$C$47</f>
        <v>4 in slab w/carpet</v>
      </c>
      <c r="K24" s="40" t="str">
        <f>BuildingSummary!$C$47</f>
        <v>4 in slab w/carpet</v>
      </c>
      <c r="L24" s="40" t="str">
        <f>BuildingSummary!$C$47</f>
        <v>4 in slab w/carpet</v>
      </c>
      <c r="M24" s="40" t="str">
        <f>BuildingSummary!$C$47</f>
        <v>4 in slab w/carpet</v>
      </c>
      <c r="N24" s="40" t="str">
        <f>BuildingSummary!$C$47</f>
        <v>4 in slab w/carpet</v>
      </c>
      <c r="O24" s="40" t="str">
        <f>BuildingSummary!$C$47</f>
        <v>4 in slab w/carpet</v>
      </c>
      <c r="P24" s="40" t="str">
        <f>BuildingSummary!$C$47</f>
        <v>4 in slab w/carpet</v>
      </c>
      <c r="Q24" s="40" t="str">
        <f>BuildingSummary!$C$47</f>
        <v>4 in slab w/carpet</v>
      </c>
      <c r="R24" s="40" t="str">
        <f>BuildingSummary!$C$47</f>
        <v>4 in slab w/carpet</v>
      </c>
    </row>
    <row r="25" spans="1:18">
      <c r="A25" s="46"/>
      <c r="B25" s="51" t="s">
        <v>275</v>
      </c>
      <c r="C25" s="40">
        <f>1/Miami!$D$86</f>
        <v>0.53705692803437166</v>
      </c>
      <c r="D25" s="40">
        <f>1/Houston!$D$86</f>
        <v>0.53705692803437166</v>
      </c>
      <c r="E25" s="40">
        <f>1/Phoenix!$D$86</f>
        <v>0.53705692803437166</v>
      </c>
      <c r="F25" s="40">
        <f>1/Atlanta!$D$86</f>
        <v>0.53705692803437166</v>
      </c>
      <c r="G25" s="40">
        <f>1/LosAngeles!$D$86</f>
        <v>0.53705692803437166</v>
      </c>
      <c r="H25" s="40">
        <f>1/LasVegas!$D$86</f>
        <v>0.53705692803437166</v>
      </c>
      <c r="I25" s="40">
        <f>1/SanFrancisco!$D$86</f>
        <v>0.53705692803437166</v>
      </c>
      <c r="J25" s="40">
        <f>1/Baltimore!$D$86</f>
        <v>0.53705692803437166</v>
      </c>
      <c r="K25" s="40">
        <f>1/Albuquerque!$D$86</f>
        <v>0.53705692803437166</v>
      </c>
      <c r="L25" s="40">
        <f>1/Seattle!$D$86</f>
        <v>0.53705692803437166</v>
      </c>
      <c r="M25" s="40">
        <f>1/Chicago!$D$86</f>
        <v>0.53705692803437166</v>
      </c>
      <c r="N25" s="40">
        <f>1/Boulder!$D$86</f>
        <v>0.53705692803437166</v>
      </c>
      <c r="O25" s="40">
        <f>1/Minneapolis!$D$86</f>
        <v>0.53705692803437166</v>
      </c>
      <c r="P25" s="40">
        <f>1/Helena!$D$86</f>
        <v>0.53705692803437166</v>
      </c>
      <c r="Q25" s="40">
        <f>1/Duluth!$D$86</f>
        <v>0.53705692803437166</v>
      </c>
      <c r="R25" s="40">
        <f>1/Fairbanks!$D$86</f>
        <v>0.53705692803437166</v>
      </c>
    </row>
    <row r="26" spans="1:18">
      <c r="A26" s="49" t="s">
        <v>100</v>
      </c>
      <c r="B26" s="50"/>
    </row>
    <row r="27" spans="1:18">
      <c r="A27" s="46"/>
      <c r="B27" s="49" t="s">
        <v>105</v>
      </c>
    </row>
    <row r="28" spans="1:18">
      <c r="A28" s="46"/>
      <c r="B28" s="51" t="s">
        <v>268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>
      <c r="A29" s="46"/>
      <c r="B29" s="51" t="str">
        <f>Miami!$A$281</f>
        <v>PSZ-AC_1:5_COOLC DXCOIL</v>
      </c>
      <c r="C29" s="40">
        <f>10^(-3)*Miami!$C$281</f>
        <v>490.68786</v>
      </c>
      <c r="D29" s="40">
        <f>10^(-3)*Houston!$C$281</f>
        <v>490.68786</v>
      </c>
      <c r="E29" s="40">
        <f>10^(-3)*Phoenix!$C$281</f>
        <v>490.68786</v>
      </c>
      <c r="F29" s="40">
        <f>10^(-3)*Atlanta!$C$281</f>
        <v>490.68786</v>
      </c>
      <c r="G29" s="40">
        <f>10^(-3)*LosAngeles!$C$281</f>
        <v>490.68786</v>
      </c>
      <c r="H29" s="40">
        <f>10^(-3)*LasVegas!$C$281</f>
        <v>490.68786</v>
      </c>
      <c r="I29" s="40">
        <f>10^(-3)*SanFrancisco!$C$281</f>
        <v>364.27280000000002</v>
      </c>
      <c r="J29" s="40">
        <f>10^(-3)*Baltimore!$C$281</f>
        <v>490.68786</v>
      </c>
      <c r="K29" s="40">
        <f>10^(-3)*Albuquerque!$C$281</f>
        <v>441.06815000000006</v>
      </c>
      <c r="L29" s="40">
        <f>10^(-3)*Seattle!$C$281</f>
        <v>427.74137000000002</v>
      </c>
      <c r="M29" s="40">
        <f>10^(-3)*Chicago!$C$281</f>
        <v>490.68786</v>
      </c>
      <c r="N29" s="40">
        <f>10^(-3)*Boulder!$C$281</f>
        <v>435.21120000000002</v>
      </c>
      <c r="O29" s="40">
        <f>10^(-3)*Minneapolis!$C$281</f>
        <v>490.68786</v>
      </c>
      <c r="P29" s="40">
        <f>10^(-3)*Helena!$C$281</f>
        <v>327.09816000000001</v>
      </c>
      <c r="Q29" s="40">
        <f>10^(-3)*Duluth!$C$281</f>
        <v>490.68786</v>
      </c>
      <c r="R29" s="40">
        <f>10^(-3)*Fairbanks!$C$281</f>
        <v>327.09816000000001</v>
      </c>
    </row>
    <row r="30" spans="1:18">
      <c r="A30" s="46"/>
      <c r="B30" s="51" t="str">
        <f>Miami!$A$282</f>
        <v>PSZ-AC_2:6_COOLC DXCOIL</v>
      </c>
      <c r="C30" s="40">
        <f>10^(-3)*Miami!$C$282</f>
        <v>174.21889000000002</v>
      </c>
      <c r="D30" s="40">
        <f>10^(-3)*Houston!$C$282</f>
        <v>176.99923000000001</v>
      </c>
      <c r="E30" s="40">
        <f>10^(-3)*Phoenix!$C$282</f>
        <v>190.27664999999999</v>
      </c>
      <c r="F30" s="40">
        <f>10^(-3)*Atlanta!$C$282</f>
        <v>183.17194000000001</v>
      </c>
      <c r="G30" s="40">
        <f>10^(-3)*LosAngeles!$C$282</f>
        <v>140.24616</v>
      </c>
      <c r="H30" s="40">
        <f>10^(-3)*LasVegas!$C$282</f>
        <v>158.42122000000001</v>
      </c>
      <c r="I30" s="40">
        <f>10^(-3)*SanFrancisco!$C$282</f>
        <v>97.605509999999995</v>
      </c>
      <c r="J30" s="40">
        <f>10^(-3)*Baltimore!$C$282</f>
        <v>160.45176999999998</v>
      </c>
      <c r="K30" s="40">
        <f>10^(-3)*Albuquerque!$C$282</f>
        <v>118.20952000000001</v>
      </c>
      <c r="L30" s="40">
        <f>10^(-3)*Seattle!$C$282</f>
        <v>105.18625999999999</v>
      </c>
      <c r="M30" s="40">
        <f>10^(-3)*Chicago!$C$282</f>
        <v>110.05653</v>
      </c>
      <c r="N30" s="40">
        <f>10^(-3)*Boulder!$C$282</f>
        <v>91.98227</v>
      </c>
      <c r="O30" s="40">
        <f>10^(-3)*Minneapolis!$C$282</f>
        <v>103.62402</v>
      </c>
      <c r="P30" s="40">
        <f>10^(-3)*Helena!$C$282</f>
        <v>91.187380000000005</v>
      </c>
      <c r="Q30" s="40">
        <f>10^(-3)*Duluth!$C$282</f>
        <v>112.03605</v>
      </c>
      <c r="R30" s="40">
        <f>10^(-3)*Fairbanks!$C$282</f>
        <v>95.317009999999996</v>
      </c>
    </row>
    <row r="31" spans="1:18">
      <c r="A31" s="46"/>
      <c r="B31" s="51" t="str">
        <f>Miami!$A$283</f>
        <v>PSZ-AC_3:7_COOLC DXCOIL</v>
      </c>
      <c r="C31" s="40">
        <f>10^(-3)*Miami!$C$283</f>
        <v>196.27514000000002</v>
      </c>
      <c r="D31" s="40">
        <f>10^(-3)*Houston!$C$283</f>
        <v>196.27514000000002</v>
      </c>
      <c r="E31" s="40">
        <f>10^(-3)*Phoenix!$C$283</f>
        <v>196.27514000000002</v>
      </c>
      <c r="F31" s="40">
        <f>10^(-3)*Atlanta!$C$283</f>
        <v>196.27514000000002</v>
      </c>
      <c r="G31" s="40">
        <f>10^(-3)*LosAngeles!$C$283</f>
        <v>196.27514000000002</v>
      </c>
      <c r="H31" s="40">
        <f>10^(-3)*LasVegas!$C$283</f>
        <v>196.27514000000002</v>
      </c>
      <c r="I31" s="40">
        <f>10^(-3)*SanFrancisco!$C$283</f>
        <v>162.47338000000002</v>
      </c>
      <c r="J31" s="40">
        <f>10^(-3)*Baltimore!$C$283</f>
        <v>196.27514000000002</v>
      </c>
      <c r="K31" s="40">
        <f>10^(-3)*Albuquerque!$C$283</f>
        <v>163.30662000000001</v>
      </c>
      <c r="L31" s="40">
        <f>10^(-3)*Seattle!$C$283</f>
        <v>159.8081</v>
      </c>
      <c r="M31" s="40">
        <f>10^(-3)*Chicago!$C$283</f>
        <v>196.27514000000002</v>
      </c>
      <c r="N31" s="40">
        <f>10^(-3)*Boulder!$C$283</f>
        <v>164.08476000000002</v>
      </c>
      <c r="O31" s="40">
        <f>10^(-3)*Minneapolis!$C$283</f>
        <v>196.27514000000002</v>
      </c>
      <c r="P31" s="40">
        <f>10^(-3)*Helena!$C$283</f>
        <v>130.83927</v>
      </c>
      <c r="Q31" s="40">
        <f>10^(-3)*Duluth!$C$283</f>
        <v>196.27514000000002</v>
      </c>
      <c r="R31" s="40">
        <f>10^(-3)*Fairbanks!$C$283</f>
        <v>130.83927</v>
      </c>
    </row>
    <row r="32" spans="1:18">
      <c r="A32" s="46"/>
      <c r="B32" s="51" t="str">
        <f>Miami!$A$284</f>
        <v>PSZ-AC_4:8_COOLC DXCOIL</v>
      </c>
      <c r="C32" s="40">
        <f>10^(-3)*Miami!$C$284</f>
        <v>19.731030000000001</v>
      </c>
      <c r="D32" s="40">
        <f>10^(-3)*Houston!$C$284</f>
        <v>19.55941</v>
      </c>
      <c r="E32" s="40">
        <f>10^(-3)*Phoenix!$C$284</f>
        <v>18.894740000000002</v>
      </c>
      <c r="F32" s="40">
        <f>10^(-3)*Atlanta!$C$284</f>
        <v>20.148650000000004</v>
      </c>
      <c r="G32" s="40">
        <f>10^(-3)*LosAngeles!$C$284</f>
        <v>16.292339999999999</v>
      </c>
      <c r="H32" s="40">
        <f>10^(-3)*LasVegas!$C$284</f>
        <v>16.317450000000001</v>
      </c>
      <c r="I32" s="40">
        <f>10^(-3)*SanFrancisco!$C$284</f>
        <v>19.793130000000001</v>
      </c>
      <c r="J32" s="40">
        <f>10^(-3)*Baltimore!$C$284</f>
        <v>17.78349</v>
      </c>
      <c r="K32" s="40">
        <f>10^(-3)*Albuquerque!$C$284</f>
        <v>14.09625</v>
      </c>
      <c r="L32" s="40">
        <f>10^(-3)*Seattle!$C$284</f>
        <v>11.724860000000001</v>
      </c>
      <c r="M32" s="40">
        <f>10^(-3)*Chicago!$C$284</f>
        <v>14.248900000000001</v>
      </c>
      <c r="N32" s="40">
        <f>10^(-3)*Boulder!$C$284</f>
        <v>12.101370000000001</v>
      </c>
      <c r="O32" s="40">
        <f>10^(-3)*Minneapolis!$C$284</f>
        <v>14.19449</v>
      </c>
      <c r="P32" s="40">
        <f>10^(-3)*Helena!$C$284</f>
        <v>10.0314</v>
      </c>
      <c r="Q32" s="40">
        <f>10^(-3)*Duluth!$C$284</f>
        <v>12.183350000000001</v>
      </c>
      <c r="R32" s="40">
        <f>10^(-3)*Fairbanks!$C$284</f>
        <v>9.29575</v>
      </c>
    </row>
    <row r="33" spans="1:18">
      <c r="A33" s="46"/>
      <c r="B33" s="51" t="str">
        <f>Miami!$A$285</f>
        <v>PSZ-AC_5:9_COOLC DXCOIL</v>
      </c>
      <c r="C33" s="40">
        <f>10^(-3)*Miami!$C$285</f>
        <v>111.47774000000001</v>
      </c>
      <c r="D33" s="40">
        <f>10^(-3)*Houston!$C$285</f>
        <v>111.47774000000001</v>
      </c>
      <c r="E33" s="40">
        <f>10^(-3)*Phoenix!$C$285</f>
        <v>111.47774000000001</v>
      </c>
      <c r="F33" s="40">
        <f>10^(-3)*Atlanta!$C$285</f>
        <v>111.47774000000001</v>
      </c>
      <c r="G33" s="40">
        <f>10^(-3)*LosAngeles!$C$285</f>
        <v>111.47774000000001</v>
      </c>
      <c r="H33" s="40">
        <f>10^(-3)*LasVegas!$C$285</f>
        <v>111.47774000000001</v>
      </c>
      <c r="I33" s="40">
        <f>10^(-3)*SanFrancisco!$C$285</f>
        <v>87.214119999999994</v>
      </c>
      <c r="J33" s="40">
        <f>10^(-3)*Baltimore!$C$285</f>
        <v>111.47774000000001</v>
      </c>
      <c r="K33" s="40">
        <f>10^(-3)*Albuquerque!$C$285</f>
        <v>93.285610000000005</v>
      </c>
      <c r="L33" s="40">
        <f>10^(-3)*Seattle!$C$285</f>
        <v>90.077100000000002</v>
      </c>
      <c r="M33" s="40">
        <f>10^(-3)*Chicago!$C$285</f>
        <v>111.47774000000001</v>
      </c>
      <c r="N33" s="40">
        <f>10^(-3)*Boulder!$C$285</f>
        <v>103.98049</v>
      </c>
      <c r="O33" s="40">
        <f>10^(-3)*Minneapolis!$C$285</f>
        <v>111.47774000000001</v>
      </c>
      <c r="P33" s="40">
        <f>10^(-3)*Helena!$C$285</f>
        <v>88.148520000000005</v>
      </c>
      <c r="Q33" s="40">
        <f>10^(-3)*Duluth!$C$285</f>
        <v>111.47774000000001</v>
      </c>
      <c r="R33" s="40">
        <f>10^(-3)*Fairbanks!$C$285</f>
        <v>74.312339999999992</v>
      </c>
    </row>
    <row r="34" spans="1:18">
      <c r="A34" s="46"/>
      <c r="B34" s="51" t="str">
        <f>Miami!$A$286</f>
        <v>CAV_OTHER_COOLC DXCOIL</v>
      </c>
      <c r="C34" s="40">
        <f>10^(-3)*Miami!$C$286</f>
        <v>491.11036999999999</v>
      </c>
      <c r="D34" s="40">
        <f>10^(-3)*Houston!$C$286</f>
        <v>508.01701000000003</v>
      </c>
      <c r="E34" s="40">
        <f>10^(-3)*Phoenix!$C$286</f>
        <v>485.85859000000005</v>
      </c>
      <c r="F34" s="40">
        <f>10^(-3)*Atlanta!$C$286</f>
        <v>476.03386999999998</v>
      </c>
      <c r="G34" s="40">
        <f>10^(-3)*LosAngeles!$C$286</f>
        <v>347.60971999999998</v>
      </c>
      <c r="H34" s="40">
        <f>10^(-3)*LasVegas!$C$286</f>
        <v>413.01389</v>
      </c>
      <c r="I34" s="40">
        <f>10^(-3)*SanFrancisco!$C$286</f>
        <v>358.98394000000002</v>
      </c>
      <c r="J34" s="40">
        <f>10^(-3)*Baltimore!$C$286</f>
        <v>457.36465000000004</v>
      </c>
      <c r="K34" s="40">
        <f>10^(-3)*Albuquerque!$C$286</f>
        <v>327.91508000000005</v>
      </c>
      <c r="L34" s="40">
        <f>10^(-3)*Seattle!$C$286</f>
        <v>296.01090000000005</v>
      </c>
      <c r="M34" s="40">
        <f>10^(-3)*Chicago!$C$286</f>
        <v>384.76560000000001</v>
      </c>
      <c r="N34" s="40">
        <f>10^(-3)*Boulder!$C$286</f>
        <v>242.32439000000002</v>
      </c>
      <c r="O34" s="40">
        <f>10^(-3)*Minneapolis!$C$286</f>
        <v>349.09389000000004</v>
      </c>
      <c r="P34" s="40">
        <f>10^(-3)*Helena!$C$286</f>
        <v>248.20738</v>
      </c>
      <c r="Q34" s="40">
        <f>10^(-3)*Duluth!$C$286</f>
        <v>323.57159999999999</v>
      </c>
      <c r="R34" s="40">
        <f>10^(-3)*Fairbanks!$C$286</f>
        <v>293.38722999999999</v>
      </c>
    </row>
    <row r="35" spans="1:18">
      <c r="A35" s="46"/>
      <c r="B35" s="51" t="str">
        <f>Miami!$A$287</f>
        <v>CAV_POD_1_COOLC DXCOIL</v>
      </c>
      <c r="C35" s="40">
        <f>10^(-3)*Miami!$C$287</f>
        <v>338.73331000000002</v>
      </c>
      <c r="D35" s="40">
        <f>10^(-3)*Houston!$C$287</f>
        <v>357.38587000000001</v>
      </c>
      <c r="E35" s="40">
        <f>10^(-3)*Phoenix!$C$287</f>
        <v>378.20922999999999</v>
      </c>
      <c r="F35" s="40">
        <f>10^(-3)*Atlanta!$C$287</f>
        <v>367.23063999999999</v>
      </c>
      <c r="G35" s="40">
        <f>10^(-3)*LosAngeles!$C$287</f>
        <v>262.28608000000003</v>
      </c>
      <c r="H35" s="40">
        <f>10^(-3)*LasVegas!$C$287</f>
        <v>318.82550000000003</v>
      </c>
      <c r="I35" s="40">
        <f>10^(-3)*SanFrancisco!$C$287</f>
        <v>302.54084999999998</v>
      </c>
      <c r="J35" s="40">
        <f>10^(-3)*Baltimore!$C$287</f>
        <v>343.69334000000003</v>
      </c>
      <c r="K35" s="40">
        <f>10^(-3)*Albuquerque!$C$287</f>
        <v>220.81614999999999</v>
      </c>
      <c r="L35" s="40">
        <f>10^(-3)*Seattle!$C$287</f>
        <v>236.42507999999998</v>
      </c>
      <c r="M35" s="40">
        <f>10^(-3)*Chicago!$C$287</f>
        <v>256.61642999999998</v>
      </c>
      <c r="N35" s="40">
        <f>10^(-3)*Boulder!$C$287</f>
        <v>174.75445999999999</v>
      </c>
      <c r="O35" s="40">
        <f>10^(-3)*Minneapolis!$C$287</f>
        <v>242.15625</v>
      </c>
      <c r="P35" s="40">
        <f>10^(-3)*Helena!$C$287</f>
        <v>151.33977999999999</v>
      </c>
      <c r="Q35" s="40">
        <f>10^(-3)*Duluth!$C$287</f>
        <v>223.75426000000002</v>
      </c>
      <c r="R35" s="40">
        <f>10^(-3)*Fairbanks!$C$287</f>
        <v>188.8818</v>
      </c>
    </row>
    <row r="36" spans="1:18">
      <c r="A36" s="46"/>
      <c r="B36" s="51" t="str">
        <f>Miami!$A$288</f>
        <v>CAV_POD_2_COOLC DXCOIL</v>
      </c>
      <c r="C36" s="40">
        <f>10^(-3)*Miami!$C$288</f>
        <v>338.29516999999998</v>
      </c>
      <c r="D36" s="40">
        <f>10^(-3)*Houston!$C$288</f>
        <v>356.84354999999999</v>
      </c>
      <c r="E36" s="40">
        <f>10^(-3)*Phoenix!$C$288</f>
        <v>377.85192999999998</v>
      </c>
      <c r="F36" s="40">
        <f>10^(-3)*Atlanta!$C$288</f>
        <v>366.44988000000001</v>
      </c>
      <c r="G36" s="40">
        <f>10^(-3)*LosAngeles!$C$288</f>
        <v>261.71631000000002</v>
      </c>
      <c r="H36" s="40">
        <f>10^(-3)*LasVegas!$C$288</f>
        <v>318.40399000000002</v>
      </c>
      <c r="I36" s="40">
        <f>10^(-3)*SanFrancisco!$C$288</f>
        <v>302.42284999999998</v>
      </c>
      <c r="J36" s="40">
        <f>10^(-3)*Baltimore!$C$288</f>
        <v>342.60234000000003</v>
      </c>
      <c r="K36" s="40">
        <f>10^(-3)*Albuquerque!$C$288</f>
        <v>220.40698</v>
      </c>
      <c r="L36" s="40">
        <f>10^(-3)*Seattle!$C$288</f>
        <v>235.39951000000002</v>
      </c>
      <c r="M36" s="40">
        <f>10^(-3)*Chicago!$C$288</f>
        <v>256.63256000000001</v>
      </c>
      <c r="N36" s="40">
        <f>10^(-3)*Boulder!$C$288</f>
        <v>174.58168000000001</v>
      </c>
      <c r="O36" s="40">
        <f>10^(-3)*Minneapolis!$C$288</f>
        <v>242.07951000000003</v>
      </c>
      <c r="P36" s="40">
        <f>10^(-3)*Helena!$C$288</f>
        <v>151.69618</v>
      </c>
      <c r="Q36" s="40">
        <f>10^(-3)*Duluth!$C$288</f>
        <v>223.58579</v>
      </c>
      <c r="R36" s="40">
        <f>10^(-3)*Fairbanks!$C$288</f>
        <v>188.78345000000002</v>
      </c>
    </row>
    <row r="37" spans="1:18">
      <c r="A37" s="46"/>
      <c r="B37" s="51" t="str">
        <f>Miami!$A$289</f>
        <v>CAV_POD_3_COOLC DXCOIL</v>
      </c>
      <c r="C37" s="40">
        <f>10^(-3)*Miami!$C$289</f>
        <v>356.19878999999997</v>
      </c>
      <c r="D37" s="40">
        <f>10^(-3)*Houston!$C$289</f>
        <v>374.83366000000001</v>
      </c>
      <c r="E37" s="40">
        <f>10^(-3)*Phoenix!$C$289</f>
        <v>392.72726</v>
      </c>
      <c r="F37" s="40">
        <f>10^(-3)*Atlanta!$C$289</f>
        <v>384.99433000000005</v>
      </c>
      <c r="G37" s="40">
        <f>10^(-3)*LosAngeles!$C$289</f>
        <v>274.48349999999999</v>
      </c>
      <c r="H37" s="40">
        <f>10^(-3)*LasVegas!$C$289</f>
        <v>333.01159999999999</v>
      </c>
      <c r="I37" s="40">
        <f>10^(-3)*SanFrancisco!$C$289</f>
        <v>303.75427000000002</v>
      </c>
      <c r="J37" s="40">
        <f>10^(-3)*Baltimore!$C$289</f>
        <v>360.57292999999999</v>
      </c>
      <c r="K37" s="40">
        <f>10^(-3)*Albuquerque!$C$289</f>
        <v>235.09277</v>
      </c>
      <c r="L37" s="40">
        <f>10^(-3)*Seattle!$C$289</f>
        <v>247.74812</v>
      </c>
      <c r="M37" s="40">
        <f>10^(-3)*Chicago!$C$289</f>
        <v>273.70984000000004</v>
      </c>
      <c r="N37" s="40">
        <f>10^(-3)*Boulder!$C$289</f>
        <v>186.63942000000003</v>
      </c>
      <c r="O37" s="40">
        <f>10^(-3)*Minneapolis!$C$289</f>
        <v>259.22377999999998</v>
      </c>
      <c r="P37" s="40">
        <f>10^(-3)*Helena!$C$289</f>
        <v>163.7184</v>
      </c>
      <c r="Q37" s="40">
        <f>10^(-3)*Duluth!$C$289</f>
        <v>229.69929000000002</v>
      </c>
      <c r="R37" s="40">
        <f>10^(-3)*Fairbanks!$C$289</f>
        <v>189.27692000000002</v>
      </c>
    </row>
    <row r="38" spans="1:18">
      <c r="A38" s="46"/>
      <c r="B38" s="51" t="s">
        <v>273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>
      <c r="A39" s="46"/>
      <c r="B39" s="51" t="str">
        <f>Miami!$A$333</f>
        <v>PSZ-AC_1:5_HEATC</v>
      </c>
      <c r="C39" s="40">
        <f>10^(-3)*Miami!$C$333</f>
        <v>765.02692000000002</v>
      </c>
      <c r="D39" s="40">
        <f>10^(-3)*Houston!$C$333</f>
        <v>1009.9404499999999</v>
      </c>
      <c r="E39" s="40">
        <f>10^(-3)*Phoenix!$C$333</f>
        <v>852.08183999999994</v>
      </c>
      <c r="F39" s="40">
        <f>10^(-3)*Atlanta!$C$333</f>
        <v>1089.46552</v>
      </c>
      <c r="G39" s="40">
        <f>10^(-3)*LosAngeles!$C$333</f>
        <v>795.66068999999993</v>
      </c>
      <c r="H39" s="40">
        <f>10^(-3)*LasVegas!$C$333</f>
        <v>921.12277000000006</v>
      </c>
      <c r="I39" s="40">
        <f>10^(-3)*SanFrancisco!$C$333</f>
        <v>879.46807000000001</v>
      </c>
      <c r="J39" s="40">
        <f>10^(-3)*Baltimore!$C$333</f>
        <v>1212.77034</v>
      </c>
      <c r="K39" s="40">
        <f>10^(-3)*Albuquerque!$C$333</f>
        <v>963.61267000000009</v>
      </c>
      <c r="L39" s="40">
        <f>10^(-3)*Seattle!$C$333</f>
        <v>1048.8158600000002</v>
      </c>
      <c r="M39" s="40">
        <f>10^(-3)*Chicago!$C$333</f>
        <v>1416.7660700000001</v>
      </c>
      <c r="N39" s="40">
        <f>10^(-3)*Boulder!$C$333</f>
        <v>1150.2765400000001</v>
      </c>
      <c r="O39" s="40">
        <f>10^(-3)*Minneapolis!$C$333</f>
        <v>1531.1075600000001</v>
      </c>
      <c r="P39" s="40">
        <f>10^(-3)*Helena!$C$333</f>
        <v>1395.2101100000002</v>
      </c>
      <c r="Q39" s="40">
        <f>10^(-3)*Duluth!$C$333</f>
        <v>1567.20523</v>
      </c>
      <c r="R39" s="40">
        <f>10^(-3)*Fairbanks!$C$333</f>
        <v>1940.73803</v>
      </c>
    </row>
    <row r="40" spans="1:18">
      <c r="A40" s="46"/>
      <c r="B40" s="51" t="str">
        <f>Miami!$A$334</f>
        <v>PSZ-AC_2:6_HEATC</v>
      </c>
      <c r="C40" s="40">
        <f>10^(-3)*Miami!$C$334</f>
        <v>220.22426000000002</v>
      </c>
      <c r="D40" s="40">
        <f>10^(-3)*Houston!$C$334</f>
        <v>268.97271999999998</v>
      </c>
      <c r="E40" s="40">
        <f>10^(-3)*Phoenix!$C$334</f>
        <v>248.06729000000001</v>
      </c>
      <c r="F40" s="40">
        <f>10^(-3)*Atlanta!$C$334</f>
        <v>287.00923999999998</v>
      </c>
      <c r="G40" s="40">
        <f>10^(-3)*LosAngeles!$C$334</f>
        <v>206.18004000000002</v>
      </c>
      <c r="H40" s="40">
        <f>10^(-3)*LasVegas!$C$334</f>
        <v>241.29503</v>
      </c>
      <c r="I40" s="40">
        <f>10^(-3)*SanFrancisco!$C$334</f>
        <v>212.16526000000002</v>
      </c>
      <c r="J40" s="40">
        <f>10^(-3)*Baltimore!$C$334</f>
        <v>292.07890000000003</v>
      </c>
      <c r="K40" s="40">
        <f>10^(-3)*Albuquerque!$C$334</f>
        <v>221.67159000000001</v>
      </c>
      <c r="L40" s="40">
        <f>10^(-3)*Seattle!$C$334</f>
        <v>240.07175000000001</v>
      </c>
      <c r="M40" s="40">
        <f>10^(-3)*Chicago!$C$334</f>
        <v>284.09371000000004</v>
      </c>
      <c r="N40" s="40">
        <f>10^(-3)*Boulder!$C$334</f>
        <v>223.87993</v>
      </c>
      <c r="O40" s="40">
        <f>10^(-3)*Minneapolis!$C$334</f>
        <v>299.88196000000005</v>
      </c>
      <c r="P40" s="40">
        <f>10^(-3)*Helena!$C$334</f>
        <v>281.16149000000001</v>
      </c>
      <c r="Q40" s="40">
        <f>10^(-3)*Duluth!$C$334</f>
        <v>313.93011999999999</v>
      </c>
      <c r="R40" s="40">
        <f>10^(-3)*Fairbanks!$C$334</f>
        <v>413.57532000000003</v>
      </c>
    </row>
    <row r="41" spans="1:18">
      <c r="A41" s="46"/>
      <c r="B41" s="51" t="str">
        <f>Miami!$A$335</f>
        <v>PSZ-AC_3:7_HEATC</v>
      </c>
      <c r="C41" s="40">
        <f>10^(-3)*Miami!$C$335</f>
        <v>306.01077000000004</v>
      </c>
      <c r="D41" s="40">
        <f>10^(-3)*Houston!$C$335</f>
        <v>403.97618</v>
      </c>
      <c r="E41" s="40">
        <f>10^(-3)*Phoenix!$C$335</f>
        <v>340.83272999999997</v>
      </c>
      <c r="F41" s="40">
        <f>10^(-3)*Atlanta!$C$335</f>
        <v>435.78621000000004</v>
      </c>
      <c r="G41" s="40">
        <f>10^(-3)*LosAngeles!$C$335</f>
        <v>318.26428000000004</v>
      </c>
      <c r="H41" s="40">
        <f>10^(-3)*LasVegas!$C$335</f>
        <v>368.44911000000002</v>
      </c>
      <c r="I41" s="40">
        <f>10^(-3)*SanFrancisco!$C$335</f>
        <v>367.07481000000001</v>
      </c>
      <c r="J41" s="40">
        <f>10^(-3)*Baltimore!$C$335</f>
        <v>485.10814000000005</v>
      </c>
      <c r="K41" s="40">
        <f>10^(-3)*Albuquerque!$C$335</f>
        <v>385.44506999999999</v>
      </c>
      <c r="L41" s="40">
        <f>10^(-3)*Seattle!$C$335</f>
        <v>419.52634999999998</v>
      </c>
      <c r="M41" s="40">
        <f>10^(-3)*Chicago!$C$335</f>
        <v>566.70643000000007</v>
      </c>
      <c r="N41" s="40">
        <f>10^(-3)*Boulder!$C$335</f>
        <v>460.11061999999998</v>
      </c>
      <c r="O41" s="40">
        <f>10^(-3)*Minneapolis!$C$335</f>
        <v>612.44302000000005</v>
      </c>
      <c r="P41" s="40">
        <f>10^(-3)*Helena!$C$335</f>
        <v>558.08404000000007</v>
      </c>
      <c r="Q41" s="40">
        <f>10^(-3)*Duluth!$C$335</f>
        <v>626.88208999999995</v>
      </c>
      <c r="R41" s="40">
        <f>10^(-3)*Fairbanks!$C$335</f>
        <v>776.29521</v>
      </c>
    </row>
    <row r="42" spans="1:18">
      <c r="A42" s="46"/>
      <c r="B42" s="51" t="str">
        <f>Miami!$A$336</f>
        <v>PSZ-AC_4:8_HEATC</v>
      </c>
      <c r="C42" s="40">
        <f>10^(-3)*Miami!$C$336</f>
        <v>30.76247</v>
      </c>
      <c r="D42" s="40">
        <f>10^(-3)*Houston!$C$336</f>
        <v>40.257429999999999</v>
      </c>
      <c r="E42" s="40">
        <f>10^(-3)*Phoenix!$C$336</f>
        <v>32.8108</v>
      </c>
      <c r="F42" s="40">
        <f>10^(-3)*Atlanta!$C$336</f>
        <v>44.735690000000005</v>
      </c>
      <c r="G42" s="40">
        <f>10^(-3)*LosAngeles!$C$336</f>
        <v>26.418369999999999</v>
      </c>
      <c r="H42" s="40">
        <f>10^(-3)*LasVegas!$C$336</f>
        <v>30.631229999999999</v>
      </c>
      <c r="I42" s="40">
        <f>10^(-3)*SanFrancisco!$C$336</f>
        <v>45.345120000000001</v>
      </c>
      <c r="J42" s="40">
        <f>10^(-3)*Baltimore!$C$336</f>
        <v>43.95317</v>
      </c>
      <c r="K42" s="40">
        <f>10^(-3)*Albuquerque!$C$336</f>
        <v>32.768800000000006</v>
      </c>
      <c r="L42" s="40">
        <f>10^(-3)*Seattle!$C$336</f>
        <v>30.37067</v>
      </c>
      <c r="M42" s="40">
        <f>10^(-3)*Chicago!$C$336</f>
        <v>41.140940000000001</v>
      </c>
      <c r="N42" s="40">
        <f>10^(-3)*Boulder!$C$336</f>
        <v>30.413599999999999</v>
      </c>
      <c r="O42" s="40">
        <f>10^(-3)*Minneapolis!$C$336</f>
        <v>44.291480000000007</v>
      </c>
      <c r="P42" s="40">
        <f>10^(-3)*Helena!$C$336</f>
        <v>36.071910000000003</v>
      </c>
      <c r="Q42" s="40">
        <f>10^(-3)*Duluth!$C$336</f>
        <v>38.912330000000004</v>
      </c>
      <c r="R42" s="40">
        <f>10^(-3)*Fairbanks!$C$336</f>
        <v>55.153550000000003</v>
      </c>
    </row>
    <row r="43" spans="1:18">
      <c r="A43" s="46"/>
      <c r="B43" s="51" t="str">
        <f>Miami!$A$337</f>
        <v>PSZ-AC_5:9_HEATC</v>
      </c>
      <c r="C43" s="40">
        <f>10^(-3)*Miami!$C$337</f>
        <v>173.80392000000001</v>
      </c>
      <c r="D43" s="40">
        <f>10^(-3)*Houston!$C$337</f>
        <v>229.44501000000002</v>
      </c>
      <c r="E43" s="40">
        <f>10^(-3)*Phoenix!$C$337</f>
        <v>193.58164000000002</v>
      </c>
      <c r="F43" s="40">
        <f>10^(-3)*Atlanta!$C$337</f>
        <v>247.51204999999999</v>
      </c>
      <c r="G43" s="40">
        <f>10^(-3)*LosAngeles!$C$337</f>
        <v>180.76349999999999</v>
      </c>
      <c r="H43" s="40">
        <f>10^(-3)*LasVegas!$C$337</f>
        <v>209.26682000000002</v>
      </c>
      <c r="I43" s="40">
        <f>10^(-3)*SanFrancisco!$C$337</f>
        <v>199.80342000000002</v>
      </c>
      <c r="J43" s="40">
        <f>10^(-3)*Baltimore!$C$337</f>
        <v>275.52526</v>
      </c>
      <c r="K43" s="40">
        <f>10^(-3)*Albuquerque!$C$337</f>
        <v>218.91996</v>
      </c>
      <c r="L43" s="40">
        <f>10^(-3)*Seattle!$C$337</f>
        <v>238.27698999999998</v>
      </c>
      <c r="M43" s="40">
        <f>10^(-3)*Chicago!$C$337</f>
        <v>321.87036999999998</v>
      </c>
      <c r="N43" s="40">
        <f>10^(-3)*Boulder!$C$337</f>
        <v>261.32749999999999</v>
      </c>
      <c r="O43" s="40">
        <f>10^(-3)*Minneapolis!$C$337</f>
        <v>347.84722999999997</v>
      </c>
      <c r="P43" s="40">
        <f>10^(-3)*Helena!$C$337</f>
        <v>316.97314</v>
      </c>
      <c r="Q43" s="40">
        <f>10^(-3)*Duluth!$C$337</f>
        <v>356.04814000000005</v>
      </c>
      <c r="R43" s="40">
        <f>10^(-3)*Fairbanks!$C$337</f>
        <v>440.90980999999999</v>
      </c>
    </row>
    <row r="44" spans="1:18">
      <c r="A44" s="46"/>
      <c r="B44" s="49" t="s">
        <v>106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</row>
    <row r="45" spans="1:18">
      <c r="A45" s="46"/>
      <c r="B45" s="51" t="s">
        <v>107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</row>
    <row r="46" spans="1:18">
      <c r="A46" s="46"/>
      <c r="B46" s="51" t="str">
        <f>Miami!$A$281</f>
        <v>PSZ-AC_1:5_COOLC DXCOIL</v>
      </c>
      <c r="C46" s="40">
        <f>Miami!$G$281</f>
        <v>3.09</v>
      </c>
      <c r="D46" s="40">
        <f>Houston!$G$281</f>
        <v>3.09</v>
      </c>
      <c r="E46" s="40">
        <f>Phoenix!$G$281</f>
        <v>3.09</v>
      </c>
      <c r="F46" s="40">
        <f>Atlanta!$G$281</f>
        <v>3.09</v>
      </c>
      <c r="G46" s="40">
        <f>LosAngeles!$G$281</f>
        <v>3.09</v>
      </c>
      <c r="H46" s="40">
        <f>LasVegas!$G$281</f>
        <v>3.09</v>
      </c>
      <c r="I46" s="40">
        <f>SanFrancisco!$G$281</f>
        <v>3.37</v>
      </c>
      <c r="J46" s="40">
        <f>Baltimore!$G$281</f>
        <v>3.09</v>
      </c>
      <c r="K46" s="40">
        <f>Albuquerque!$G$281</f>
        <v>3.17</v>
      </c>
      <c r="L46" s="40">
        <f>Seattle!$G$281</f>
        <v>3.2</v>
      </c>
      <c r="M46" s="40">
        <f>Chicago!$G$281</f>
        <v>3.09</v>
      </c>
      <c r="N46" s="40">
        <f>Boulder!$G$281</f>
        <v>3.18</v>
      </c>
      <c r="O46" s="40">
        <f>Minneapolis!$G$281</f>
        <v>3.09</v>
      </c>
      <c r="P46" s="40">
        <f>Helena!$G$281</f>
        <v>3.52</v>
      </c>
      <c r="Q46" s="40">
        <f>Duluth!$G$281</f>
        <v>3.09</v>
      </c>
      <c r="R46" s="40">
        <f>Fairbanks!$G$281</f>
        <v>3.52</v>
      </c>
    </row>
    <row r="47" spans="1:18">
      <c r="A47" s="46"/>
      <c r="B47" s="51" t="str">
        <f>Miami!$A$282</f>
        <v>PSZ-AC_2:6_COOLC DXCOIL</v>
      </c>
      <c r="C47" s="40">
        <f>Miami!$G$282</f>
        <v>3.31</v>
      </c>
      <c r="D47" s="40">
        <f>Houston!$G$282</f>
        <v>3.31</v>
      </c>
      <c r="E47" s="40">
        <f>Phoenix!$G$282</f>
        <v>3.31</v>
      </c>
      <c r="F47" s="40">
        <f>Atlanta!$G$282</f>
        <v>3.31</v>
      </c>
      <c r="G47" s="40">
        <f>LosAngeles!$G$282</f>
        <v>3.4</v>
      </c>
      <c r="H47" s="40">
        <f>LasVegas!$G$282</f>
        <v>3.39</v>
      </c>
      <c r="I47" s="40">
        <f>SanFrancisco!$G$282</f>
        <v>3.83</v>
      </c>
      <c r="J47" s="40">
        <f>Baltimore!$G$282</f>
        <v>3.31</v>
      </c>
      <c r="K47" s="40">
        <f>Albuquerque!$G$282</f>
        <v>3.54</v>
      </c>
      <c r="L47" s="40">
        <f>Seattle!$G$282</f>
        <v>3.65</v>
      </c>
      <c r="M47" s="40">
        <f>Chicago!$G$282</f>
        <v>3.33</v>
      </c>
      <c r="N47" s="40">
        <f>Boulder!$G$282</f>
        <v>3.42</v>
      </c>
      <c r="O47" s="40">
        <f>Minneapolis!$G$282</f>
        <v>3.33</v>
      </c>
      <c r="P47" s="40">
        <f>Helena!$G$282</f>
        <v>3.59</v>
      </c>
      <c r="Q47" s="40">
        <f>Duluth!$G$282</f>
        <v>3.33</v>
      </c>
      <c r="R47" s="40">
        <f>Fairbanks!$G$282</f>
        <v>3.89</v>
      </c>
    </row>
    <row r="48" spans="1:18">
      <c r="A48" s="46"/>
      <c r="B48" s="51" t="str">
        <f>Miami!$A$283</f>
        <v>PSZ-AC_3:7_COOLC DXCOIL</v>
      </c>
      <c r="C48" s="40">
        <f>Miami!$G$283</f>
        <v>3.31</v>
      </c>
      <c r="D48" s="40">
        <f>Houston!$G$283</f>
        <v>3.31</v>
      </c>
      <c r="E48" s="40">
        <f>Phoenix!$G$283</f>
        <v>3.31</v>
      </c>
      <c r="F48" s="40">
        <f>Atlanta!$G$283</f>
        <v>3.31</v>
      </c>
      <c r="G48" s="40">
        <f>LosAngeles!$G$283</f>
        <v>3.31</v>
      </c>
      <c r="H48" s="40">
        <f>LasVegas!$G$283</f>
        <v>3.31</v>
      </c>
      <c r="I48" s="40">
        <f>SanFrancisco!$G$283</f>
        <v>3.64</v>
      </c>
      <c r="J48" s="40">
        <f>Baltimore!$G$283</f>
        <v>3.31</v>
      </c>
      <c r="K48" s="40">
        <f>Albuquerque!$G$283</f>
        <v>3.52</v>
      </c>
      <c r="L48" s="40">
        <f>Seattle!$G$283</f>
        <v>3.55</v>
      </c>
      <c r="M48" s="40">
        <f>Chicago!$G$283</f>
        <v>3.31</v>
      </c>
      <c r="N48" s="40">
        <f>Boulder!$G$283</f>
        <v>3.51</v>
      </c>
      <c r="O48" s="40">
        <f>Minneapolis!$G$283</f>
        <v>3.31</v>
      </c>
      <c r="P48" s="40">
        <f>Helena!$G$283</f>
        <v>3.89</v>
      </c>
      <c r="Q48" s="40">
        <f>Duluth!$G$283</f>
        <v>3.31</v>
      </c>
      <c r="R48" s="40">
        <f>Fairbanks!$G$283</f>
        <v>3.89</v>
      </c>
    </row>
    <row r="49" spans="1:18">
      <c r="A49" s="46"/>
      <c r="B49" s="51" t="str">
        <f>Miami!$A$284</f>
        <v>PSZ-AC_4:8_COOLC DXCOIL</v>
      </c>
      <c r="C49" s="40">
        <f>Miami!$G$284</f>
        <v>3.31</v>
      </c>
      <c r="D49" s="40">
        <f>Houston!$G$284</f>
        <v>3.31</v>
      </c>
      <c r="E49" s="40">
        <f>Phoenix!$G$284</f>
        <v>3.32</v>
      </c>
      <c r="F49" s="40">
        <f>Atlanta!$G$284</f>
        <v>3.31</v>
      </c>
      <c r="G49" s="40">
        <f>LosAngeles!$G$284</f>
        <v>3.32</v>
      </c>
      <c r="H49" s="40">
        <f>LasVegas!$G$284</f>
        <v>3.32</v>
      </c>
      <c r="I49" s="40">
        <f>SanFrancisco!$G$284</f>
        <v>3.46</v>
      </c>
      <c r="J49" s="40">
        <f>Baltimore!$G$284</f>
        <v>3.32</v>
      </c>
      <c r="K49" s="40">
        <f>Albuquerque!$G$284</f>
        <v>3.42</v>
      </c>
      <c r="L49" s="40">
        <f>Seattle!$G$284</f>
        <v>3.44</v>
      </c>
      <c r="M49" s="40">
        <f>Chicago!$G$284</f>
        <v>3.32</v>
      </c>
      <c r="N49" s="40">
        <f>Boulder!$G$284</f>
        <v>3.36</v>
      </c>
      <c r="O49" s="40">
        <f>Minneapolis!$G$284</f>
        <v>3.32</v>
      </c>
      <c r="P49" s="40">
        <f>Helena!$G$284</f>
        <v>3.47</v>
      </c>
      <c r="Q49" s="40">
        <f>Duluth!$G$284</f>
        <v>3.32</v>
      </c>
      <c r="R49" s="40">
        <f>Fairbanks!$G$284</f>
        <v>3.63</v>
      </c>
    </row>
    <row r="50" spans="1:18">
      <c r="A50" s="46"/>
      <c r="B50" s="51" t="str">
        <f>Miami!$A$285</f>
        <v>PSZ-AC_5:9_COOLC DXCOIL</v>
      </c>
      <c r="C50" s="40">
        <f>Miami!$G$285</f>
        <v>3.33</v>
      </c>
      <c r="D50" s="40">
        <f>Houston!$G$285</f>
        <v>3.33</v>
      </c>
      <c r="E50" s="40">
        <f>Phoenix!$G$285</f>
        <v>3.33</v>
      </c>
      <c r="F50" s="40">
        <f>Atlanta!$G$285</f>
        <v>3.33</v>
      </c>
      <c r="G50" s="40">
        <f>LosAngeles!$G$285</f>
        <v>3.33</v>
      </c>
      <c r="H50" s="40">
        <f>LasVegas!$G$285</f>
        <v>3.33</v>
      </c>
      <c r="I50" s="40">
        <f>SanFrancisco!$G$285</f>
        <v>3.63</v>
      </c>
      <c r="J50" s="40">
        <f>Baltimore!$G$285</f>
        <v>3.33</v>
      </c>
      <c r="K50" s="40">
        <f>Albuquerque!$G$285</f>
        <v>3.53</v>
      </c>
      <c r="L50" s="40">
        <f>Seattle!$G$285</f>
        <v>3.58</v>
      </c>
      <c r="M50" s="40">
        <f>Chicago!$G$285</f>
        <v>3.33</v>
      </c>
      <c r="N50" s="40">
        <f>Boulder!$G$285</f>
        <v>3.4</v>
      </c>
      <c r="O50" s="40">
        <f>Minneapolis!$G$285</f>
        <v>3.33</v>
      </c>
      <c r="P50" s="40">
        <f>Helena!$G$285</f>
        <v>3.61</v>
      </c>
      <c r="Q50" s="40">
        <f>Duluth!$G$285</f>
        <v>3.33</v>
      </c>
      <c r="R50" s="40">
        <f>Fairbanks!$G$285</f>
        <v>3.93</v>
      </c>
    </row>
    <row r="51" spans="1:18">
      <c r="A51" s="46"/>
      <c r="B51" s="51" t="str">
        <f>Miami!$A$286</f>
        <v>CAV_OTHER_COOLC DXCOIL</v>
      </c>
      <c r="C51" s="40">
        <f>Miami!$G$286</f>
        <v>3.12</v>
      </c>
      <c r="D51" s="40">
        <f>Houston!$G$286</f>
        <v>3.13</v>
      </c>
      <c r="E51" s="40">
        <f>Phoenix!$G$286</f>
        <v>3.25</v>
      </c>
      <c r="F51" s="40">
        <f>Atlanta!$G$286</f>
        <v>3.21</v>
      </c>
      <c r="G51" s="40">
        <f>LosAngeles!$G$286</f>
        <v>3.38</v>
      </c>
      <c r="H51" s="40">
        <f>LasVegas!$G$286</f>
        <v>3.38</v>
      </c>
      <c r="I51" s="40">
        <f>SanFrancisco!$G$286</f>
        <v>3.52</v>
      </c>
      <c r="J51" s="40">
        <f>Baltimore!$G$286</f>
        <v>3.15</v>
      </c>
      <c r="K51" s="40">
        <f>Albuquerque!$G$286</f>
        <v>3.52</v>
      </c>
      <c r="L51" s="40">
        <f>Seattle!$G$286</f>
        <v>3.52</v>
      </c>
      <c r="M51" s="40">
        <f>Chicago!$G$286</f>
        <v>3.09</v>
      </c>
      <c r="N51" s="40">
        <f>Boulder!$G$286</f>
        <v>3.53</v>
      </c>
      <c r="O51" s="40">
        <f>Minneapolis!$G$286</f>
        <v>3.1</v>
      </c>
      <c r="P51" s="40">
        <f>Helena!$G$286</f>
        <v>3.53</v>
      </c>
      <c r="Q51" s="40">
        <f>Duluth!$G$286</f>
        <v>3.18</v>
      </c>
      <c r="R51" s="40">
        <f>Fairbanks!$G$286</f>
        <v>3.52</v>
      </c>
    </row>
    <row r="52" spans="1:18">
      <c r="A52" s="46"/>
      <c r="B52" s="51" t="str">
        <f>Miami!$A$287</f>
        <v>CAV_POD_1_COOLC DXCOIL</v>
      </c>
      <c r="C52" s="40">
        <f>Miami!$G$287</f>
        <v>3.09</v>
      </c>
      <c r="D52" s="40">
        <f>Houston!$G$287</f>
        <v>3.09</v>
      </c>
      <c r="E52" s="40">
        <f>Phoenix!$G$287</f>
        <v>3.13</v>
      </c>
      <c r="F52" s="40">
        <f>Atlanta!$G$287</f>
        <v>3.09</v>
      </c>
      <c r="G52" s="40">
        <f>LosAngeles!$G$287</f>
        <v>3.27</v>
      </c>
      <c r="H52" s="40">
        <f>LasVegas!$G$287</f>
        <v>3.27</v>
      </c>
      <c r="I52" s="40">
        <f>SanFrancisco!$G$287</f>
        <v>3.52</v>
      </c>
      <c r="J52" s="40">
        <f>Baltimore!$G$287</f>
        <v>3.09</v>
      </c>
      <c r="K52" s="40">
        <f>Albuquerque!$G$287</f>
        <v>3.7</v>
      </c>
      <c r="L52" s="40">
        <f>Seattle!$G$287</f>
        <v>3.46</v>
      </c>
      <c r="M52" s="40">
        <f>Chicago!$G$287</f>
        <v>3.1</v>
      </c>
      <c r="N52" s="40">
        <f>Boulder!$G$287</f>
        <v>3.58</v>
      </c>
      <c r="O52" s="40">
        <f>Minneapolis!$G$287</f>
        <v>3.1</v>
      </c>
      <c r="P52" s="40">
        <f>Helena!$G$287</f>
        <v>3.89</v>
      </c>
      <c r="Q52" s="40">
        <f>Duluth!$G$287</f>
        <v>3.17</v>
      </c>
      <c r="R52" s="40">
        <f>Fairbanks!$G$287</f>
        <v>3.7</v>
      </c>
    </row>
    <row r="53" spans="1:18">
      <c r="A53" s="46"/>
      <c r="B53" s="51" t="str">
        <f>Miami!$A$288</f>
        <v>CAV_POD_2_COOLC DXCOIL</v>
      </c>
      <c r="C53" s="40">
        <f>Miami!$G$288</f>
        <v>3.09</v>
      </c>
      <c r="D53" s="40">
        <f>Houston!$G$288</f>
        <v>3.09</v>
      </c>
      <c r="E53" s="40">
        <f>Phoenix!$G$288</f>
        <v>3.13</v>
      </c>
      <c r="F53" s="40">
        <f>Atlanta!$G$288</f>
        <v>3.09</v>
      </c>
      <c r="G53" s="40">
        <f>LosAngeles!$G$288</f>
        <v>3.27</v>
      </c>
      <c r="H53" s="40">
        <f>LasVegas!$G$288</f>
        <v>3.27</v>
      </c>
      <c r="I53" s="40">
        <f>SanFrancisco!$G$288</f>
        <v>3.52</v>
      </c>
      <c r="J53" s="40">
        <f>Baltimore!$G$288</f>
        <v>3.09</v>
      </c>
      <c r="K53" s="40">
        <f>Albuquerque!$G$288</f>
        <v>3.7</v>
      </c>
      <c r="L53" s="40">
        <f>Seattle!$G$288</f>
        <v>3.46</v>
      </c>
      <c r="M53" s="40">
        <f>Chicago!$G$288</f>
        <v>3.1</v>
      </c>
      <c r="N53" s="40">
        <f>Boulder!$G$288</f>
        <v>3.58</v>
      </c>
      <c r="O53" s="40">
        <f>Minneapolis!$G$288</f>
        <v>3.1</v>
      </c>
      <c r="P53" s="40">
        <f>Helena!$G$288</f>
        <v>3.89</v>
      </c>
      <c r="Q53" s="40">
        <f>Duluth!$G$288</f>
        <v>3.17</v>
      </c>
      <c r="R53" s="40">
        <f>Fairbanks!$G$288</f>
        <v>3.7</v>
      </c>
    </row>
    <row r="54" spans="1:18">
      <c r="A54" s="46"/>
      <c r="B54" s="51" t="str">
        <f>Miami!$A$289</f>
        <v>CAV_POD_3_COOLC DXCOIL</v>
      </c>
      <c r="C54" s="40">
        <f>Miami!$G$289</f>
        <v>3.09</v>
      </c>
      <c r="D54" s="40">
        <f>Houston!$G$289</f>
        <v>3.09</v>
      </c>
      <c r="E54" s="40">
        <f>Phoenix!$G$289</f>
        <v>3.13</v>
      </c>
      <c r="F54" s="40">
        <f>Atlanta!$G$289</f>
        <v>3.09</v>
      </c>
      <c r="G54" s="40">
        <f>LosAngeles!$G$289</f>
        <v>3.27</v>
      </c>
      <c r="H54" s="40">
        <f>LasVegas!$G$289</f>
        <v>3.27</v>
      </c>
      <c r="I54" s="40">
        <f>SanFrancisco!$G$289</f>
        <v>3.52</v>
      </c>
      <c r="J54" s="40">
        <f>Baltimore!$G$289</f>
        <v>3.09</v>
      </c>
      <c r="K54" s="40">
        <f>Albuquerque!$G$289</f>
        <v>3.53</v>
      </c>
      <c r="L54" s="40">
        <f>Seattle!$G$289</f>
        <v>3.45</v>
      </c>
      <c r="M54" s="40">
        <f>Chicago!$G$289</f>
        <v>3.09</v>
      </c>
      <c r="N54" s="40">
        <f>Boulder!$G$289</f>
        <v>3.59</v>
      </c>
      <c r="O54" s="40">
        <f>Minneapolis!$G$289</f>
        <v>3.1</v>
      </c>
      <c r="P54" s="40">
        <f>Helena!$G$289</f>
        <v>3.72</v>
      </c>
      <c r="Q54" s="40">
        <f>Duluth!$G$289</f>
        <v>3.17</v>
      </c>
      <c r="R54" s="40">
        <f>Fairbanks!$G$289</f>
        <v>3.7</v>
      </c>
    </row>
    <row r="55" spans="1:18">
      <c r="A55" s="46"/>
      <c r="B55" s="51" t="s">
        <v>108</v>
      </c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</row>
    <row r="56" spans="1:18">
      <c r="A56" s="46"/>
      <c r="B56" s="51" t="str">
        <f>Miami!$A$333</f>
        <v>PSZ-AC_1:5_HEATC</v>
      </c>
      <c r="C56" s="53">
        <f>Miami!$D$333</f>
        <v>0.78</v>
      </c>
      <c r="D56" s="53">
        <f>Houston!$D$333</f>
        <v>0.78</v>
      </c>
      <c r="E56" s="53">
        <f>Phoenix!$D$333</f>
        <v>0.78</v>
      </c>
      <c r="F56" s="53">
        <f>Atlanta!$D$333</f>
        <v>0.78</v>
      </c>
      <c r="G56" s="53">
        <f>LosAngeles!$D$333</f>
        <v>0.78</v>
      </c>
      <c r="H56" s="53">
        <f>LasVegas!$D$333</f>
        <v>0.78</v>
      </c>
      <c r="I56" s="53">
        <f>SanFrancisco!$D$333</f>
        <v>0.78</v>
      </c>
      <c r="J56" s="53">
        <f>Baltimore!$D$333</f>
        <v>0.78</v>
      </c>
      <c r="K56" s="53">
        <f>Albuquerque!$D$333</f>
        <v>0.78</v>
      </c>
      <c r="L56" s="53">
        <f>Seattle!$D$333</f>
        <v>0.78</v>
      </c>
      <c r="M56" s="53">
        <f>Chicago!$D$333</f>
        <v>0.78</v>
      </c>
      <c r="N56" s="53">
        <f>Boulder!$D$333</f>
        <v>0.78</v>
      </c>
      <c r="O56" s="53">
        <f>Minneapolis!$D$333</f>
        <v>0.78</v>
      </c>
      <c r="P56" s="53">
        <f>Helena!$D$333</f>
        <v>0.78</v>
      </c>
      <c r="Q56" s="53">
        <f>Duluth!$D$333</f>
        <v>0.78</v>
      </c>
      <c r="R56" s="53">
        <f>Fairbanks!$D$333</f>
        <v>0.78</v>
      </c>
    </row>
    <row r="57" spans="1:18">
      <c r="A57" s="46"/>
      <c r="B57" s="51" t="str">
        <f>Miami!$A$334</f>
        <v>PSZ-AC_2:6_HEATC</v>
      </c>
      <c r="C57" s="53">
        <f>Miami!$D$334</f>
        <v>0.78</v>
      </c>
      <c r="D57" s="53">
        <f>Houston!$D$334</f>
        <v>0.78</v>
      </c>
      <c r="E57" s="53">
        <f>Phoenix!$D$334</f>
        <v>0.78</v>
      </c>
      <c r="F57" s="53">
        <f>Atlanta!$D$334</f>
        <v>0.78</v>
      </c>
      <c r="G57" s="53">
        <f>LosAngeles!$D$334</f>
        <v>0.78</v>
      </c>
      <c r="H57" s="53">
        <f>LasVegas!$D$334</f>
        <v>0.78</v>
      </c>
      <c r="I57" s="53">
        <f>SanFrancisco!$D$334</f>
        <v>0.78</v>
      </c>
      <c r="J57" s="53">
        <f>Baltimore!$D$334</f>
        <v>0.78</v>
      </c>
      <c r="K57" s="53">
        <f>Albuquerque!$D$334</f>
        <v>0.78</v>
      </c>
      <c r="L57" s="53">
        <f>Seattle!$D$334</f>
        <v>0.78</v>
      </c>
      <c r="M57" s="53">
        <f>Chicago!$D$334</f>
        <v>0.78</v>
      </c>
      <c r="N57" s="53">
        <f>Boulder!$D$334</f>
        <v>0.78</v>
      </c>
      <c r="O57" s="53">
        <f>Minneapolis!$D$334</f>
        <v>0.78</v>
      </c>
      <c r="P57" s="53">
        <f>Helena!$D$334</f>
        <v>0.78</v>
      </c>
      <c r="Q57" s="53">
        <f>Duluth!$D$334</f>
        <v>0.78</v>
      </c>
      <c r="R57" s="53">
        <f>Fairbanks!$D$334</f>
        <v>0.78</v>
      </c>
    </row>
    <row r="58" spans="1:18">
      <c r="A58" s="46"/>
      <c r="B58" s="51" t="str">
        <f>Miami!$A$335</f>
        <v>PSZ-AC_3:7_HEATC</v>
      </c>
      <c r="C58" s="53">
        <f>Miami!$D$335</f>
        <v>0.78</v>
      </c>
      <c r="D58" s="53">
        <f>Houston!$D$335</f>
        <v>0.78</v>
      </c>
      <c r="E58" s="53">
        <f>Phoenix!$D$335</f>
        <v>0.78</v>
      </c>
      <c r="F58" s="53">
        <f>Atlanta!$D$335</f>
        <v>0.78</v>
      </c>
      <c r="G58" s="53">
        <f>LosAngeles!$D$335</f>
        <v>0.78</v>
      </c>
      <c r="H58" s="53">
        <f>LasVegas!$D$335</f>
        <v>0.78</v>
      </c>
      <c r="I58" s="53">
        <f>SanFrancisco!$D$335</f>
        <v>0.78</v>
      </c>
      <c r="J58" s="53">
        <f>Baltimore!$D$335</f>
        <v>0.78</v>
      </c>
      <c r="K58" s="53">
        <f>Albuquerque!$D$335</f>
        <v>0.78</v>
      </c>
      <c r="L58" s="53">
        <f>Seattle!$D$335</f>
        <v>0.78</v>
      </c>
      <c r="M58" s="53">
        <f>Chicago!$D$335</f>
        <v>0.78</v>
      </c>
      <c r="N58" s="53">
        <f>Boulder!$D$335</f>
        <v>0.78</v>
      </c>
      <c r="O58" s="53">
        <f>Minneapolis!$D$335</f>
        <v>0.78</v>
      </c>
      <c r="P58" s="53">
        <f>Helena!$D$335</f>
        <v>0.78</v>
      </c>
      <c r="Q58" s="53">
        <f>Duluth!$D$335</f>
        <v>0.78</v>
      </c>
      <c r="R58" s="53">
        <f>Fairbanks!$D$335</f>
        <v>0.78</v>
      </c>
    </row>
    <row r="59" spans="1:18">
      <c r="A59" s="46"/>
      <c r="B59" s="51" t="str">
        <f>Miami!$A$336</f>
        <v>PSZ-AC_4:8_HEATC</v>
      </c>
      <c r="C59" s="53">
        <f>Miami!$D$336</f>
        <v>0.78</v>
      </c>
      <c r="D59" s="53">
        <f>Houston!$D$336</f>
        <v>0.78</v>
      </c>
      <c r="E59" s="53">
        <f>Phoenix!$D$336</f>
        <v>0.78</v>
      </c>
      <c r="F59" s="53">
        <f>Atlanta!$D$336</f>
        <v>0.78</v>
      </c>
      <c r="G59" s="53">
        <f>LosAngeles!$D$336</f>
        <v>0.78</v>
      </c>
      <c r="H59" s="53">
        <f>LasVegas!$D$336</f>
        <v>0.78</v>
      </c>
      <c r="I59" s="53">
        <f>SanFrancisco!$D$336</f>
        <v>0.78</v>
      </c>
      <c r="J59" s="53">
        <f>Baltimore!$D$336</f>
        <v>0.78</v>
      </c>
      <c r="K59" s="53">
        <f>Albuquerque!$D$336</f>
        <v>0.78</v>
      </c>
      <c r="L59" s="53">
        <f>Seattle!$D$336</f>
        <v>0.78</v>
      </c>
      <c r="M59" s="53">
        <f>Chicago!$D$336</f>
        <v>0.78</v>
      </c>
      <c r="N59" s="53">
        <f>Boulder!$D$336</f>
        <v>0.78</v>
      </c>
      <c r="O59" s="53">
        <f>Minneapolis!$D$336</f>
        <v>0.78</v>
      </c>
      <c r="P59" s="53">
        <f>Helena!$D$336</f>
        <v>0.78</v>
      </c>
      <c r="Q59" s="53">
        <f>Duluth!$D$336</f>
        <v>0.78</v>
      </c>
      <c r="R59" s="53">
        <f>Fairbanks!$D$336</f>
        <v>0.78</v>
      </c>
    </row>
    <row r="60" spans="1:18">
      <c r="A60" s="46"/>
      <c r="B60" s="51" t="str">
        <f>Miami!$A$337</f>
        <v>PSZ-AC_5:9_HEATC</v>
      </c>
      <c r="C60" s="53">
        <f>Miami!$D$337</f>
        <v>0.78</v>
      </c>
      <c r="D60" s="53">
        <f>Houston!$D$337</f>
        <v>0.78</v>
      </c>
      <c r="E60" s="53">
        <f>Phoenix!$D$337</f>
        <v>0.78</v>
      </c>
      <c r="F60" s="53">
        <f>Atlanta!$D$337</f>
        <v>0.78</v>
      </c>
      <c r="G60" s="53">
        <f>LosAngeles!$D$337</f>
        <v>0.78</v>
      </c>
      <c r="H60" s="53">
        <f>LasVegas!$D$337</f>
        <v>0.78</v>
      </c>
      <c r="I60" s="53">
        <f>SanFrancisco!$D$337</f>
        <v>0.78</v>
      </c>
      <c r="J60" s="53">
        <f>Baltimore!$D$337</f>
        <v>0.78</v>
      </c>
      <c r="K60" s="53">
        <f>Albuquerque!$D$337</f>
        <v>0.78</v>
      </c>
      <c r="L60" s="53">
        <f>Seattle!$D$337</f>
        <v>0.78</v>
      </c>
      <c r="M60" s="53">
        <f>Chicago!$D$337</f>
        <v>0.78</v>
      </c>
      <c r="N60" s="53">
        <f>Boulder!$D$337</f>
        <v>0.78</v>
      </c>
      <c r="O60" s="53">
        <f>Minneapolis!$D$337</f>
        <v>0.78</v>
      </c>
      <c r="P60" s="53">
        <f>Helena!$D$337</f>
        <v>0.78</v>
      </c>
      <c r="Q60" s="53">
        <f>Duluth!$D$337</f>
        <v>0.78</v>
      </c>
      <c r="R60" s="53">
        <f>Fairbanks!$D$337</f>
        <v>0.78</v>
      </c>
    </row>
    <row r="61" spans="1:18">
      <c r="A61" s="46"/>
      <c r="B61" s="49" t="s">
        <v>368</v>
      </c>
    </row>
    <row r="62" spans="1:18" s="40" customFormat="1">
      <c r="A62" s="54"/>
      <c r="B62" s="51" t="s">
        <v>1004</v>
      </c>
      <c r="C62" s="53" t="s">
        <v>369</v>
      </c>
      <c r="D62" s="40" t="s">
        <v>369</v>
      </c>
      <c r="E62" s="87" t="str">
        <f>IF(E29&lt;39.6,"NoEconomizer","DifferentialDryBulb")</f>
        <v>DifferentialDryBulb</v>
      </c>
      <c r="F62" s="40" t="s">
        <v>369</v>
      </c>
      <c r="G62" s="87" t="str">
        <f>IF(G29&lt;19.1,"NoEconomizer","DifferentialDryBulb")</f>
        <v>DifferentialDryBulb</v>
      </c>
      <c r="H62" s="87" t="str">
        <f t="shared" ref="H62:I62" si="0">IF(H29&lt;19.1,"NoEconomizer","DifferentialDryBulb")</f>
        <v>DifferentialDryBulb</v>
      </c>
      <c r="I62" s="87" t="str">
        <f t="shared" si="0"/>
        <v>DifferentialDryBulb</v>
      </c>
      <c r="J62" s="40" t="s">
        <v>369</v>
      </c>
      <c r="K62" s="87" t="str">
        <f t="shared" ref="K62:L62" si="1">IF(K29&lt;19.1,"NoEconomizer","DifferentialDryBulb")</f>
        <v>DifferentialDryBulb</v>
      </c>
      <c r="L62" s="87" t="str">
        <f t="shared" si="1"/>
        <v>DifferentialDryBulb</v>
      </c>
      <c r="M62" s="87" t="str">
        <f>IF(M29&lt;39.6,"NoEconomizer","DifferentialDryBulb")</f>
        <v>DifferentialDryBulb</v>
      </c>
      <c r="N62" s="87" t="str">
        <f t="shared" ref="N62" si="2">IF(N29&lt;19.1,"NoEconomizer","DifferentialDryBulb")</f>
        <v>DifferentialDryBulb</v>
      </c>
      <c r="O62" s="87" t="str">
        <f>IF(O29&lt;39.6,"NoEconomizer","DifferentialDryBulb")</f>
        <v>DifferentialDryBulb</v>
      </c>
      <c r="P62" s="87" t="str">
        <f t="shared" ref="P62" si="3">IF(P29&lt;19.1,"NoEconomizer","DifferentialDryBulb")</f>
        <v>DifferentialDryBulb</v>
      </c>
      <c r="Q62" s="87" t="str">
        <f>IF(Q29&lt;39.6,"NoEconomizer","DifferentialDryBulb")</f>
        <v>DifferentialDryBulb</v>
      </c>
      <c r="R62" s="87" t="str">
        <f>IF(R29&lt;39.6,"NoEconomizer","DifferentialDryBulb")</f>
        <v>DifferentialDryBulb</v>
      </c>
    </row>
    <row r="63" spans="1:18" s="40" customFormat="1">
      <c r="A63" s="77"/>
      <c r="B63" s="51" t="s">
        <v>1005</v>
      </c>
      <c r="C63" s="53" t="s">
        <v>369</v>
      </c>
      <c r="D63" s="40" t="s">
        <v>369</v>
      </c>
      <c r="E63" s="87" t="str">
        <f t="shared" ref="E63:E70" si="4">IF(E30&lt;39.6,"NoEconomizer","DifferentialDryBulb")</f>
        <v>DifferentialDryBulb</v>
      </c>
      <c r="F63" s="40" t="s">
        <v>369</v>
      </c>
      <c r="G63" s="87" t="str">
        <f t="shared" ref="G63:I70" si="5">IF(G30&lt;19.1,"NoEconomizer","DifferentialDryBulb")</f>
        <v>DifferentialDryBulb</v>
      </c>
      <c r="H63" s="87" t="str">
        <f t="shared" si="5"/>
        <v>DifferentialDryBulb</v>
      </c>
      <c r="I63" s="87" t="str">
        <f t="shared" si="5"/>
        <v>DifferentialDryBulb</v>
      </c>
      <c r="J63" s="40" t="s">
        <v>369</v>
      </c>
      <c r="K63" s="87" t="str">
        <f t="shared" ref="K63:L63" si="6">IF(K30&lt;19.1,"NoEconomizer","DifferentialDryBulb")</f>
        <v>DifferentialDryBulb</v>
      </c>
      <c r="L63" s="87" t="str">
        <f t="shared" si="6"/>
        <v>DifferentialDryBulb</v>
      </c>
      <c r="M63" s="87" t="str">
        <f t="shared" ref="M63:M70" si="7">IF(M30&lt;39.6,"NoEconomizer","DifferentialDryBulb")</f>
        <v>DifferentialDryBulb</v>
      </c>
      <c r="N63" s="87" t="str">
        <f t="shared" ref="N63" si="8">IF(N30&lt;19.1,"NoEconomizer","DifferentialDryBulb")</f>
        <v>DifferentialDryBulb</v>
      </c>
      <c r="O63" s="87" t="str">
        <f t="shared" ref="O63:O70" si="9">IF(O30&lt;39.6,"NoEconomizer","DifferentialDryBulb")</f>
        <v>DifferentialDryBulb</v>
      </c>
      <c r="P63" s="87" t="str">
        <f t="shared" ref="P63" si="10">IF(P30&lt;19.1,"NoEconomizer","DifferentialDryBulb")</f>
        <v>DifferentialDryBulb</v>
      </c>
      <c r="Q63" s="87" t="str">
        <f t="shared" ref="Q63:R70" si="11">IF(Q30&lt;39.6,"NoEconomizer","DifferentialDryBulb")</f>
        <v>DifferentialDryBulb</v>
      </c>
      <c r="R63" s="87" t="str">
        <f t="shared" si="11"/>
        <v>DifferentialDryBulb</v>
      </c>
    </row>
    <row r="64" spans="1:18" s="40" customFormat="1">
      <c r="A64" s="77"/>
      <c r="B64" s="51" t="s">
        <v>1006</v>
      </c>
      <c r="C64" s="53" t="s">
        <v>369</v>
      </c>
      <c r="D64" s="40" t="s">
        <v>369</v>
      </c>
      <c r="E64" s="87" t="str">
        <f t="shared" si="4"/>
        <v>DifferentialDryBulb</v>
      </c>
      <c r="F64" s="40" t="s">
        <v>369</v>
      </c>
      <c r="G64" s="87" t="str">
        <f t="shared" si="5"/>
        <v>DifferentialDryBulb</v>
      </c>
      <c r="H64" s="87" t="str">
        <f t="shared" si="5"/>
        <v>DifferentialDryBulb</v>
      </c>
      <c r="I64" s="87" t="str">
        <f t="shared" si="5"/>
        <v>DifferentialDryBulb</v>
      </c>
      <c r="J64" s="40" t="s">
        <v>369</v>
      </c>
      <c r="K64" s="87" t="str">
        <f t="shared" ref="K64:L64" si="12">IF(K31&lt;19.1,"NoEconomizer","DifferentialDryBulb")</f>
        <v>DifferentialDryBulb</v>
      </c>
      <c r="L64" s="87" t="str">
        <f t="shared" si="12"/>
        <v>DifferentialDryBulb</v>
      </c>
      <c r="M64" s="87" t="str">
        <f t="shared" si="7"/>
        <v>DifferentialDryBulb</v>
      </c>
      <c r="N64" s="87" t="str">
        <f t="shared" ref="N64" si="13">IF(N31&lt;19.1,"NoEconomizer","DifferentialDryBulb")</f>
        <v>DifferentialDryBulb</v>
      </c>
      <c r="O64" s="87" t="str">
        <f t="shared" si="9"/>
        <v>DifferentialDryBulb</v>
      </c>
      <c r="P64" s="87" t="str">
        <f t="shared" ref="P64" si="14">IF(P31&lt;19.1,"NoEconomizer","DifferentialDryBulb")</f>
        <v>DifferentialDryBulb</v>
      </c>
      <c r="Q64" s="87" t="str">
        <f t="shared" si="11"/>
        <v>DifferentialDryBulb</v>
      </c>
      <c r="R64" s="87" t="str">
        <f t="shared" si="11"/>
        <v>DifferentialDryBulb</v>
      </c>
    </row>
    <row r="65" spans="1:18" s="40" customFormat="1">
      <c r="A65" s="77"/>
      <c r="B65" s="51" t="s">
        <v>1007</v>
      </c>
      <c r="C65" s="53" t="s">
        <v>369</v>
      </c>
      <c r="D65" s="40" t="s">
        <v>369</v>
      </c>
      <c r="E65" s="87" t="str">
        <f t="shared" si="4"/>
        <v>NoEconomizer</v>
      </c>
      <c r="F65" s="40" t="s">
        <v>369</v>
      </c>
      <c r="G65" s="87" t="str">
        <f t="shared" si="5"/>
        <v>NoEconomizer</v>
      </c>
      <c r="H65" s="87" t="str">
        <f t="shared" si="5"/>
        <v>NoEconomizer</v>
      </c>
      <c r="I65" s="87" t="str">
        <f t="shared" si="5"/>
        <v>DifferentialDryBulb</v>
      </c>
      <c r="J65" s="40" t="s">
        <v>369</v>
      </c>
      <c r="K65" s="87" t="str">
        <f t="shared" ref="K65:L65" si="15">IF(K32&lt;19.1,"NoEconomizer","DifferentialDryBulb")</f>
        <v>NoEconomizer</v>
      </c>
      <c r="L65" s="87" t="str">
        <f t="shared" si="15"/>
        <v>NoEconomizer</v>
      </c>
      <c r="M65" s="87" t="str">
        <f t="shared" si="7"/>
        <v>NoEconomizer</v>
      </c>
      <c r="N65" s="87" t="str">
        <f t="shared" ref="N65" si="16">IF(N32&lt;19.1,"NoEconomizer","DifferentialDryBulb")</f>
        <v>NoEconomizer</v>
      </c>
      <c r="O65" s="87" t="str">
        <f t="shared" si="9"/>
        <v>NoEconomizer</v>
      </c>
      <c r="P65" s="87" t="str">
        <f t="shared" ref="P65" si="17">IF(P32&lt;19.1,"NoEconomizer","DifferentialDryBulb")</f>
        <v>NoEconomizer</v>
      </c>
      <c r="Q65" s="87" t="str">
        <f t="shared" si="11"/>
        <v>NoEconomizer</v>
      </c>
      <c r="R65" s="87" t="str">
        <f t="shared" si="11"/>
        <v>NoEconomizer</v>
      </c>
    </row>
    <row r="66" spans="1:18" s="40" customFormat="1">
      <c r="A66" s="77"/>
      <c r="B66" s="51" t="s">
        <v>1008</v>
      </c>
      <c r="C66" s="53" t="s">
        <v>369</v>
      </c>
      <c r="D66" s="40" t="s">
        <v>369</v>
      </c>
      <c r="E66" s="87" t="str">
        <f t="shared" si="4"/>
        <v>DifferentialDryBulb</v>
      </c>
      <c r="F66" s="40" t="s">
        <v>369</v>
      </c>
      <c r="G66" s="87" t="str">
        <f t="shared" si="5"/>
        <v>DifferentialDryBulb</v>
      </c>
      <c r="H66" s="87" t="str">
        <f t="shared" si="5"/>
        <v>DifferentialDryBulb</v>
      </c>
      <c r="I66" s="87" t="str">
        <f t="shared" si="5"/>
        <v>DifferentialDryBulb</v>
      </c>
      <c r="J66" s="40" t="s">
        <v>369</v>
      </c>
      <c r="K66" s="87" t="str">
        <f t="shared" ref="K66:L66" si="18">IF(K33&lt;19.1,"NoEconomizer","DifferentialDryBulb")</f>
        <v>DifferentialDryBulb</v>
      </c>
      <c r="L66" s="87" t="str">
        <f t="shared" si="18"/>
        <v>DifferentialDryBulb</v>
      </c>
      <c r="M66" s="87" t="str">
        <f t="shared" si="7"/>
        <v>DifferentialDryBulb</v>
      </c>
      <c r="N66" s="87" t="str">
        <f t="shared" ref="N66" si="19">IF(N33&lt;19.1,"NoEconomizer","DifferentialDryBulb")</f>
        <v>DifferentialDryBulb</v>
      </c>
      <c r="O66" s="87" t="str">
        <f t="shared" si="9"/>
        <v>DifferentialDryBulb</v>
      </c>
      <c r="P66" s="87" t="str">
        <f t="shared" ref="P66" si="20">IF(P33&lt;19.1,"NoEconomizer","DifferentialDryBulb")</f>
        <v>DifferentialDryBulb</v>
      </c>
      <c r="Q66" s="87" t="str">
        <f t="shared" si="11"/>
        <v>DifferentialDryBulb</v>
      </c>
      <c r="R66" s="87" t="str">
        <f t="shared" si="11"/>
        <v>DifferentialDryBulb</v>
      </c>
    </row>
    <row r="67" spans="1:18" s="40" customFormat="1">
      <c r="A67" s="77"/>
      <c r="B67" s="51" t="s">
        <v>1009</v>
      </c>
      <c r="C67" s="53" t="s">
        <v>369</v>
      </c>
      <c r="D67" s="40" t="s">
        <v>369</v>
      </c>
      <c r="E67" s="87" t="str">
        <f t="shared" si="4"/>
        <v>DifferentialDryBulb</v>
      </c>
      <c r="F67" s="40" t="s">
        <v>369</v>
      </c>
      <c r="G67" s="87" t="str">
        <f t="shared" si="5"/>
        <v>DifferentialDryBulb</v>
      </c>
      <c r="H67" s="87" t="str">
        <f t="shared" si="5"/>
        <v>DifferentialDryBulb</v>
      </c>
      <c r="I67" s="87" t="str">
        <f t="shared" si="5"/>
        <v>DifferentialDryBulb</v>
      </c>
      <c r="J67" s="40" t="s">
        <v>369</v>
      </c>
      <c r="K67" s="87" t="str">
        <f t="shared" ref="K67:L67" si="21">IF(K34&lt;19.1,"NoEconomizer","DifferentialDryBulb")</f>
        <v>DifferentialDryBulb</v>
      </c>
      <c r="L67" s="87" t="str">
        <f t="shared" si="21"/>
        <v>DifferentialDryBulb</v>
      </c>
      <c r="M67" s="87" t="str">
        <f t="shared" si="7"/>
        <v>DifferentialDryBulb</v>
      </c>
      <c r="N67" s="87" t="str">
        <f t="shared" ref="N67" si="22">IF(N34&lt;19.1,"NoEconomizer","DifferentialDryBulb")</f>
        <v>DifferentialDryBulb</v>
      </c>
      <c r="O67" s="87" t="str">
        <f t="shared" si="9"/>
        <v>DifferentialDryBulb</v>
      </c>
      <c r="P67" s="87" t="str">
        <f t="shared" ref="P67" si="23">IF(P34&lt;19.1,"NoEconomizer","DifferentialDryBulb")</f>
        <v>DifferentialDryBulb</v>
      </c>
      <c r="Q67" s="87" t="str">
        <f t="shared" si="11"/>
        <v>DifferentialDryBulb</v>
      </c>
      <c r="R67" s="87" t="str">
        <f t="shared" si="11"/>
        <v>DifferentialDryBulb</v>
      </c>
    </row>
    <row r="68" spans="1:18" s="40" customFormat="1">
      <c r="A68" s="77"/>
      <c r="B68" s="51" t="s">
        <v>1010</v>
      </c>
      <c r="C68" s="53" t="s">
        <v>369</v>
      </c>
      <c r="D68" s="40" t="s">
        <v>369</v>
      </c>
      <c r="E68" s="87" t="str">
        <f t="shared" si="4"/>
        <v>DifferentialDryBulb</v>
      </c>
      <c r="F68" s="40" t="s">
        <v>369</v>
      </c>
      <c r="G68" s="87" t="str">
        <f t="shared" si="5"/>
        <v>DifferentialDryBulb</v>
      </c>
      <c r="H68" s="87" t="str">
        <f t="shared" si="5"/>
        <v>DifferentialDryBulb</v>
      </c>
      <c r="I68" s="87" t="str">
        <f t="shared" si="5"/>
        <v>DifferentialDryBulb</v>
      </c>
      <c r="J68" s="40" t="s">
        <v>369</v>
      </c>
      <c r="K68" s="87" t="str">
        <f t="shared" ref="K68:L68" si="24">IF(K35&lt;19.1,"NoEconomizer","DifferentialDryBulb")</f>
        <v>DifferentialDryBulb</v>
      </c>
      <c r="L68" s="87" t="str">
        <f t="shared" si="24"/>
        <v>DifferentialDryBulb</v>
      </c>
      <c r="M68" s="87" t="str">
        <f t="shared" si="7"/>
        <v>DifferentialDryBulb</v>
      </c>
      <c r="N68" s="87" t="str">
        <f t="shared" ref="N68" si="25">IF(N35&lt;19.1,"NoEconomizer","DifferentialDryBulb")</f>
        <v>DifferentialDryBulb</v>
      </c>
      <c r="O68" s="87" t="str">
        <f t="shared" si="9"/>
        <v>DifferentialDryBulb</v>
      </c>
      <c r="P68" s="87" t="str">
        <f t="shared" ref="P68" si="26">IF(P35&lt;19.1,"NoEconomizer","DifferentialDryBulb")</f>
        <v>DifferentialDryBulb</v>
      </c>
      <c r="Q68" s="87" t="str">
        <f t="shared" si="11"/>
        <v>DifferentialDryBulb</v>
      </c>
      <c r="R68" s="87" t="str">
        <f t="shared" si="11"/>
        <v>DifferentialDryBulb</v>
      </c>
    </row>
    <row r="69" spans="1:18" s="40" customFormat="1">
      <c r="A69" s="77"/>
      <c r="B69" s="51" t="s">
        <v>1011</v>
      </c>
      <c r="C69" s="53" t="s">
        <v>369</v>
      </c>
      <c r="D69" s="40" t="s">
        <v>369</v>
      </c>
      <c r="E69" s="87" t="str">
        <f t="shared" si="4"/>
        <v>DifferentialDryBulb</v>
      </c>
      <c r="F69" s="40" t="s">
        <v>369</v>
      </c>
      <c r="G69" s="87" t="str">
        <f t="shared" si="5"/>
        <v>DifferentialDryBulb</v>
      </c>
      <c r="H69" s="87" t="str">
        <f t="shared" si="5"/>
        <v>DifferentialDryBulb</v>
      </c>
      <c r="I69" s="87" t="str">
        <f t="shared" si="5"/>
        <v>DifferentialDryBulb</v>
      </c>
      <c r="J69" s="40" t="s">
        <v>369</v>
      </c>
      <c r="K69" s="87" t="str">
        <f t="shared" ref="K69:L69" si="27">IF(K36&lt;19.1,"NoEconomizer","DifferentialDryBulb")</f>
        <v>DifferentialDryBulb</v>
      </c>
      <c r="L69" s="87" t="str">
        <f t="shared" si="27"/>
        <v>DifferentialDryBulb</v>
      </c>
      <c r="M69" s="87" t="str">
        <f t="shared" si="7"/>
        <v>DifferentialDryBulb</v>
      </c>
      <c r="N69" s="87" t="str">
        <f t="shared" ref="N69" si="28">IF(N36&lt;19.1,"NoEconomizer","DifferentialDryBulb")</f>
        <v>DifferentialDryBulb</v>
      </c>
      <c r="O69" s="87" t="str">
        <f t="shared" si="9"/>
        <v>DifferentialDryBulb</v>
      </c>
      <c r="P69" s="87" t="str">
        <f t="shared" ref="P69" si="29">IF(P36&lt;19.1,"NoEconomizer","DifferentialDryBulb")</f>
        <v>DifferentialDryBulb</v>
      </c>
      <c r="Q69" s="87" t="str">
        <f t="shared" si="11"/>
        <v>DifferentialDryBulb</v>
      </c>
      <c r="R69" s="87" t="str">
        <f t="shared" si="11"/>
        <v>DifferentialDryBulb</v>
      </c>
    </row>
    <row r="70" spans="1:18" s="40" customFormat="1">
      <c r="A70" s="77"/>
      <c r="B70" s="51" t="s">
        <v>1012</v>
      </c>
      <c r="C70" s="53" t="s">
        <v>369</v>
      </c>
      <c r="D70" s="40" t="s">
        <v>369</v>
      </c>
      <c r="E70" s="87" t="str">
        <f t="shared" si="4"/>
        <v>DifferentialDryBulb</v>
      </c>
      <c r="F70" s="40" t="s">
        <v>369</v>
      </c>
      <c r="G70" s="87" t="str">
        <f t="shared" si="5"/>
        <v>DifferentialDryBulb</v>
      </c>
      <c r="H70" s="87" t="str">
        <f t="shared" si="5"/>
        <v>DifferentialDryBulb</v>
      </c>
      <c r="I70" s="87" t="str">
        <f t="shared" si="5"/>
        <v>DifferentialDryBulb</v>
      </c>
      <c r="J70" s="40" t="s">
        <v>369</v>
      </c>
      <c r="K70" s="87" t="str">
        <f t="shared" ref="K70:L70" si="30">IF(K37&lt;19.1,"NoEconomizer","DifferentialDryBulb")</f>
        <v>DifferentialDryBulb</v>
      </c>
      <c r="L70" s="87" t="str">
        <f t="shared" si="30"/>
        <v>DifferentialDryBulb</v>
      </c>
      <c r="M70" s="87" t="str">
        <f t="shared" si="7"/>
        <v>DifferentialDryBulb</v>
      </c>
      <c r="N70" s="87" t="str">
        <f t="shared" ref="N70" si="31">IF(N37&lt;19.1,"NoEconomizer","DifferentialDryBulb")</f>
        <v>DifferentialDryBulb</v>
      </c>
      <c r="O70" s="87" t="str">
        <f t="shared" si="9"/>
        <v>DifferentialDryBulb</v>
      </c>
      <c r="P70" s="87" t="str">
        <f t="shared" ref="P70" si="32">IF(P37&lt;19.1,"NoEconomizer","DifferentialDryBulb")</f>
        <v>DifferentialDryBulb</v>
      </c>
      <c r="Q70" s="87" t="str">
        <f t="shared" si="11"/>
        <v>DifferentialDryBulb</v>
      </c>
      <c r="R70" s="87" t="str">
        <f t="shared" si="11"/>
        <v>DifferentialDryBulb</v>
      </c>
    </row>
    <row r="71" spans="1:18">
      <c r="A71" s="46"/>
      <c r="B71" s="49" t="s">
        <v>277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>
      <c r="A72" s="46"/>
      <c r="B72" s="51" t="str">
        <f>Miami!$A$344</f>
        <v>BATHROOMS_ZN_1_FLR_1 EXHAUST FAN</v>
      </c>
      <c r="C72" s="40">
        <f>Miami!$E$344</f>
        <v>0.3</v>
      </c>
      <c r="D72" s="40">
        <f>Houston!$E$344</f>
        <v>0.3</v>
      </c>
      <c r="E72" s="40">
        <f>Phoenix!$E$344</f>
        <v>0.3</v>
      </c>
      <c r="F72" s="40">
        <f>Atlanta!$E$344</f>
        <v>0.3</v>
      </c>
      <c r="G72" s="40">
        <f>LosAngeles!$E$344</f>
        <v>0.3</v>
      </c>
      <c r="H72" s="40">
        <f>LasVegas!$E$344</f>
        <v>0.3</v>
      </c>
      <c r="I72" s="40">
        <f>SanFrancisco!$E$344</f>
        <v>0.3</v>
      </c>
      <c r="J72" s="40">
        <f>Baltimore!$E$344</f>
        <v>0.3</v>
      </c>
      <c r="K72" s="40">
        <f>Albuquerque!$E$344</f>
        <v>0.3</v>
      </c>
      <c r="L72" s="40">
        <f>Seattle!$E$344</f>
        <v>0.3</v>
      </c>
      <c r="M72" s="40">
        <f>Chicago!$E$344</f>
        <v>0.3</v>
      </c>
      <c r="N72" s="40">
        <f>Boulder!$E$344</f>
        <v>0.3</v>
      </c>
      <c r="O72" s="40">
        <f>Minneapolis!$E$344</f>
        <v>0.3</v>
      </c>
      <c r="P72" s="40">
        <f>Helena!$E$344</f>
        <v>0.3</v>
      </c>
      <c r="Q72" s="40">
        <f>Duluth!$E$344</f>
        <v>0.3</v>
      </c>
      <c r="R72" s="40">
        <f>Fairbanks!$E$344</f>
        <v>0.3</v>
      </c>
    </row>
    <row r="73" spans="1:18">
      <c r="A73" s="46"/>
      <c r="B73" s="51" t="str">
        <f>Miami!$A$345</f>
        <v>BATHROOMS_ZN_1_FLR_2 EXHAUST FAN</v>
      </c>
      <c r="C73" s="40">
        <f>Miami!$E$345</f>
        <v>0.3</v>
      </c>
      <c r="D73" s="40">
        <f>Houston!$E$345</f>
        <v>0.3</v>
      </c>
      <c r="E73" s="40">
        <f>Phoenix!$E$345</f>
        <v>0.3</v>
      </c>
      <c r="F73" s="40">
        <f>Atlanta!$E$345</f>
        <v>0.3</v>
      </c>
      <c r="G73" s="40">
        <f>LosAngeles!$E$345</f>
        <v>0.3</v>
      </c>
      <c r="H73" s="40">
        <f>LasVegas!$E$345</f>
        <v>0.3</v>
      </c>
      <c r="I73" s="40">
        <f>SanFrancisco!$E$345</f>
        <v>0.3</v>
      </c>
      <c r="J73" s="40">
        <f>Baltimore!$E$345</f>
        <v>0.3</v>
      </c>
      <c r="K73" s="40">
        <f>Albuquerque!$E$345</f>
        <v>0.3</v>
      </c>
      <c r="L73" s="40">
        <f>Seattle!$E$345</f>
        <v>0.3</v>
      </c>
      <c r="M73" s="40">
        <f>Chicago!$E$345</f>
        <v>0.3</v>
      </c>
      <c r="N73" s="40">
        <f>Boulder!$E$345</f>
        <v>0.3</v>
      </c>
      <c r="O73" s="40">
        <f>Minneapolis!$E$345</f>
        <v>0.3</v>
      </c>
      <c r="P73" s="40">
        <f>Helena!$E$345</f>
        <v>0.3</v>
      </c>
      <c r="Q73" s="40">
        <f>Duluth!$E$345</f>
        <v>0.3</v>
      </c>
      <c r="R73" s="40">
        <f>Fairbanks!$E$345</f>
        <v>0.3</v>
      </c>
    </row>
    <row r="74" spans="1:18">
      <c r="A74" s="46"/>
      <c r="B74" s="51" t="str">
        <f>Miami!$A$346</f>
        <v>CAFETERIA_ZN_1_FLR_1 EXHAUST FAN</v>
      </c>
      <c r="C74" s="40">
        <f>Miami!$E$346</f>
        <v>1.63</v>
      </c>
      <c r="D74" s="40">
        <f>Houston!$E$346</f>
        <v>1.63</v>
      </c>
      <c r="E74" s="40">
        <f>Phoenix!$E$346</f>
        <v>1.63</v>
      </c>
      <c r="F74" s="40">
        <f>Atlanta!$E$346</f>
        <v>1.63</v>
      </c>
      <c r="G74" s="40">
        <f>LosAngeles!$E$346</f>
        <v>1.63</v>
      </c>
      <c r="H74" s="40">
        <f>LasVegas!$E$346</f>
        <v>1.63</v>
      </c>
      <c r="I74" s="40">
        <f>SanFrancisco!$E$346</f>
        <v>1.63</v>
      </c>
      <c r="J74" s="40">
        <f>Baltimore!$E$346</f>
        <v>1.63</v>
      </c>
      <c r="K74" s="40">
        <f>Albuquerque!$E$346</f>
        <v>1.63</v>
      </c>
      <c r="L74" s="40">
        <f>Seattle!$E$346</f>
        <v>1.63</v>
      </c>
      <c r="M74" s="40">
        <f>Chicago!$E$346</f>
        <v>1.63</v>
      </c>
      <c r="N74" s="40">
        <f>Boulder!$E$346</f>
        <v>1.63</v>
      </c>
      <c r="O74" s="40">
        <f>Minneapolis!$E$346</f>
        <v>1.63</v>
      </c>
      <c r="P74" s="40">
        <f>Helena!$E$346</f>
        <v>1.63</v>
      </c>
      <c r="Q74" s="40">
        <f>Duluth!$E$346</f>
        <v>1.63</v>
      </c>
      <c r="R74" s="40">
        <f>Fairbanks!$E$346</f>
        <v>1.63</v>
      </c>
    </row>
    <row r="75" spans="1:18">
      <c r="A75" s="46"/>
      <c r="B75" s="51" t="str">
        <f>Miami!$A$347</f>
        <v>KITCHEN_ZN_1_FLR_1 EXHAUST FAN</v>
      </c>
      <c r="C75" s="40">
        <f>Miami!$E$347</f>
        <v>0.26</v>
      </c>
      <c r="D75" s="40">
        <f>Houston!$E$347</f>
        <v>0.26</v>
      </c>
      <c r="E75" s="40">
        <f>Phoenix!$E$347</f>
        <v>0.26</v>
      </c>
      <c r="F75" s="40">
        <f>Atlanta!$E$347</f>
        <v>0.26</v>
      </c>
      <c r="G75" s="40">
        <f>LosAngeles!$E$347</f>
        <v>0.26</v>
      </c>
      <c r="H75" s="40">
        <f>LasVegas!$E$347</f>
        <v>0.26</v>
      </c>
      <c r="I75" s="40">
        <f>SanFrancisco!$E$347</f>
        <v>0.26</v>
      </c>
      <c r="J75" s="40">
        <f>Baltimore!$E$347</f>
        <v>0.26</v>
      </c>
      <c r="K75" s="40">
        <f>Albuquerque!$E$347</f>
        <v>0.26</v>
      </c>
      <c r="L75" s="40">
        <f>Seattle!$E$347</f>
        <v>0.26</v>
      </c>
      <c r="M75" s="40">
        <f>Chicago!$E$347</f>
        <v>0.26</v>
      </c>
      <c r="N75" s="40">
        <f>Boulder!$E$347</f>
        <v>0.26</v>
      </c>
      <c r="O75" s="40">
        <f>Minneapolis!$E$347</f>
        <v>0.26</v>
      </c>
      <c r="P75" s="40">
        <f>Helena!$E$347</f>
        <v>0.26</v>
      </c>
      <c r="Q75" s="40">
        <f>Duluth!$E$347</f>
        <v>0.26</v>
      </c>
      <c r="R75" s="40">
        <f>Fairbanks!$E$347</f>
        <v>0.26</v>
      </c>
    </row>
    <row r="76" spans="1:18">
      <c r="A76" s="46"/>
      <c r="B76" s="51" t="str">
        <f>Miami!$A$348</f>
        <v>PSZ-AC_1:5_FAN</v>
      </c>
      <c r="C76" s="40">
        <f>Miami!$E$348</f>
        <v>19.760000000000002</v>
      </c>
      <c r="D76" s="40">
        <f>Houston!$E$348</f>
        <v>19.760000000000002</v>
      </c>
      <c r="E76" s="40">
        <f>Phoenix!$E$348</f>
        <v>19.760000000000002</v>
      </c>
      <c r="F76" s="40">
        <f>Atlanta!$E$348</f>
        <v>19.760000000000002</v>
      </c>
      <c r="G76" s="40">
        <f>LosAngeles!$E$348</f>
        <v>19.760000000000002</v>
      </c>
      <c r="H76" s="40">
        <f>LasVegas!$E$348</f>
        <v>19.760000000000002</v>
      </c>
      <c r="I76" s="40">
        <f>SanFrancisco!$E$348</f>
        <v>19.760000000000002</v>
      </c>
      <c r="J76" s="40">
        <f>Baltimore!$E$348</f>
        <v>19.760000000000002</v>
      </c>
      <c r="K76" s="40">
        <f>Albuquerque!$E$348</f>
        <v>19.760000000000002</v>
      </c>
      <c r="L76" s="40">
        <f>Seattle!$E$348</f>
        <v>19.760000000000002</v>
      </c>
      <c r="M76" s="40">
        <f>Chicago!$E$348</f>
        <v>19.760000000000002</v>
      </c>
      <c r="N76" s="40">
        <f>Boulder!$E$348</f>
        <v>19.760000000000002</v>
      </c>
      <c r="O76" s="40">
        <f>Minneapolis!$E$348</f>
        <v>19.760000000000002</v>
      </c>
      <c r="P76" s="40">
        <f>Helena!$E$348</f>
        <v>19.760000000000002</v>
      </c>
      <c r="Q76" s="40">
        <f>Duluth!$E$348</f>
        <v>19.760000000000002</v>
      </c>
      <c r="R76" s="40">
        <f>Fairbanks!$E$348</f>
        <v>19.760000000000002</v>
      </c>
    </row>
    <row r="77" spans="1:18">
      <c r="A77" s="46"/>
      <c r="B77" s="51" t="str">
        <f>Miami!$A$349</f>
        <v>PSZ-AC_2:6_FAN</v>
      </c>
      <c r="C77" s="40">
        <f>Miami!$E$349</f>
        <v>7.02</v>
      </c>
      <c r="D77" s="40">
        <f>Houston!$E$349</f>
        <v>7.13</v>
      </c>
      <c r="E77" s="40">
        <f>Phoenix!$E$349</f>
        <v>7.66</v>
      </c>
      <c r="F77" s="40">
        <f>Atlanta!$E$349</f>
        <v>7.38</v>
      </c>
      <c r="G77" s="40">
        <f>LosAngeles!$E$349</f>
        <v>6.16</v>
      </c>
      <c r="H77" s="40">
        <f>LasVegas!$E$349</f>
        <v>6.88</v>
      </c>
      <c r="I77" s="40">
        <f>SanFrancisco!$E$349</f>
        <v>5.72</v>
      </c>
      <c r="J77" s="40">
        <f>Baltimore!$E$349</f>
        <v>6.46</v>
      </c>
      <c r="K77" s="40">
        <f>Albuquerque!$E$349</f>
        <v>5.81</v>
      </c>
      <c r="L77" s="40">
        <f>Seattle!$E$349</f>
        <v>5.56</v>
      </c>
      <c r="M77" s="40">
        <f>Chicago!$E$349</f>
        <v>4.43</v>
      </c>
      <c r="N77" s="40">
        <f>Boulder!$E$349</f>
        <v>4.05</v>
      </c>
      <c r="O77" s="40">
        <f>Minneapolis!$E$349</f>
        <v>4.17</v>
      </c>
      <c r="P77" s="40">
        <f>Helena!$E$349</f>
        <v>4.58</v>
      </c>
      <c r="Q77" s="40">
        <f>Duluth!$E$349</f>
        <v>4.51</v>
      </c>
      <c r="R77" s="40">
        <f>Fairbanks!$E$349</f>
        <v>5.76</v>
      </c>
    </row>
    <row r="78" spans="1:18">
      <c r="A78" s="46"/>
      <c r="B78" s="51" t="str">
        <f>Miami!$A$350</f>
        <v>PSZ-AC_3:7_FAN</v>
      </c>
      <c r="C78" s="40">
        <f>Miami!$E$350</f>
        <v>7.9</v>
      </c>
      <c r="D78" s="40">
        <f>Houston!$E$350</f>
        <v>7.9</v>
      </c>
      <c r="E78" s="40">
        <f>Phoenix!$E$350</f>
        <v>7.9</v>
      </c>
      <c r="F78" s="40">
        <f>Atlanta!$E$350</f>
        <v>7.9</v>
      </c>
      <c r="G78" s="40">
        <f>LosAngeles!$E$350</f>
        <v>7.9</v>
      </c>
      <c r="H78" s="40">
        <f>LasVegas!$E$350</f>
        <v>7.9</v>
      </c>
      <c r="I78" s="40">
        <f>SanFrancisco!$E$350</f>
        <v>8.57</v>
      </c>
      <c r="J78" s="40">
        <f>Baltimore!$E$350</f>
        <v>7.9</v>
      </c>
      <c r="K78" s="40">
        <f>Albuquerque!$E$350</f>
        <v>7.9</v>
      </c>
      <c r="L78" s="40">
        <f>Seattle!$E$350</f>
        <v>7.9</v>
      </c>
      <c r="M78" s="40">
        <f>Chicago!$E$350</f>
        <v>7.9</v>
      </c>
      <c r="N78" s="40">
        <f>Boulder!$E$350</f>
        <v>7.9</v>
      </c>
      <c r="O78" s="40">
        <f>Minneapolis!$E$350</f>
        <v>7.9</v>
      </c>
      <c r="P78" s="40">
        <f>Helena!$E$350</f>
        <v>7.9</v>
      </c>
      <c r="Q78" s="40">
        <f>Duluth!$E$350</f>
        <v>7.9</v>
      </c>
      <c r="R78" s="40">
        <f>Fairbanks!$E$350</f>
        <v>7.9</v>
      </c>
    </row>
    <row r="79" spans="1:18">
      <c r="A79" s="46"/>
      <c r="B79" s="51" t="str">
        <f>Miami!$A$351</f>
        <v>PSZ-AC_4:8_FAN</v>
      </c>
      <c r="C79" s="40">
        <f>Miami!$E$351</f>
        <v>0.79</v>
      </c>
      <c r="D79" s="40">
        <f>Houston!$E$351</f>
        <v>0.79</v>
      </c>
      <c r="E79" s="40">
        <f>Phoenix!$E$351</f>
        <v>0.76</v>
      </c>
      <c r="F79" s="40">
        <f>Atlanta!$E$351</f>
        <v>0.81</v>
      </c>
      <c r="G79" s="40">
        <f>LosAngeles!$E$351</f>
        <v>0.66</v>
      </c>
      <c r="H79" s="40">
        <f>LasVegas!$E$351</f>
        <v>0.66</v>
      </c>
      <c r="I79" s="40">
        <f>SanFrancisco!$E$351</f>
        <v>1.02</v>
      </c>
      <c r="J79" s="40">
        <f>Baltimore!$E$351</f>
        <v>0.72</v>
      </c>
      <c r="K79" s="40">
        <f>Albuquerque!$E$351</f>
        <v>0.67</v>
      </c>
      <c r="L79" s="40">
        <f>Seattle!$E$351</f>
        <v>0.56999999999999995</v>
      </c>
      <c r="M79" s="40">
        <f>Chicago!$E$351</f>
        <v>0.56999999999999995</v>
      </c>
      <c r="N79" s="40">
        <f>Boulder!$E$351</f>
        <v>0.52</v>
      </c>
      <c r="O79" s="40">
        <f>Minneapolis!$E$351</f>
        <v>0.56999999999999995</v>
      </c>
      <c r="P79" s="40">
        <f>Helena!$E$351</f>
        <v>0.51</v>
      </c>
      <c r="Q79" s="40">
        <f>Duluth!$E$351</f>
        <v>0.49</v>
      </c>
      <c r="R79" s="40">
        <f>Fairbanks!$E$351</f>
        <v>0.56000000000000005</v>
      </c>
    </row>
    <row r="80" spans="1:18">
      <c r="A80" s="46"/>
      <c r="B80" s="51" t="str">
        <f>Miami!$A$352</f>
        <v>PSZ-AC_5:9_FAN</v>
      </c>
      <c r="C80" s="40">
        <f>Miami!$E$352</f>
        <v>4.49</v>
      </c>
      <c r="D80" s="40">
        <f>Houston!$E$352</f>
        <v>4.49</v>
      </c>
      <c r="E80" s="40">
        <f>Phoenix!$E$352</f>
        <v>4.49</v>
      </c>
      <c r="F80" s="40">
        <f>Atlanta!$E$352</f>
        <v>4.49</v>
      </c>
      <c r="G80" s="40">
        <f>LosAngeles!$E$352</f>
        <v>4.49</v>
      </c>
      <c r="H80" s="40">
        <f>LasVegas!$E$352</f>
        <v>4.49</v>
      </c>
      <c r="I80" s="40">
        <f>SanFrancisco!$E$352</f>
        <v>4.49</v>
      </c>
      <c r="J80" s="40">
        <f>Baltimore!$E$352</f>
        <v>4.49</v>
      </c>
      <c r="K80" s="40">
        <f>Albuquerque!$E$352</f>
        <v>4.49</v>
      </c>
      <c r="L80" s="40">
        <f>Seattle!$E$352</f>
        <v>4.49</v>
      </c>
      <c r="M80" s="40">
        <f>Chicago!$E$352</f>
        <v>4.49</v>
      </c>
      <c r="N80" s="40">
        <f>Boulder!$E$352</f>
        <v>4.49</v>
      </c>
      <c r="O80" s="40">
        <f>Minneapolis!$E$352</f>
        <v>4.49</v>
      </c>
      <c r="P80" s="40">
        <f>Helena!$E$352</f>
        <v>4.49</v>
      </c>
      <c r="Q80" s="40">
        <f>Duluth!$E$352</f>
        <v>4.49</v>
      </c>
      <c r="R80" s="40">
        <f>Fairbanks!$E$352</f>
        <v>4.49</v>
      </c>
    </row>
    <row r="81" spans="1:18">
      <c r="A81" s="46"/>
      <c r="B81" s="51" t="str">
        <f>Miami!$A$353</f>
        <v>CAV_OTHER_FAN</v>
      </c>
      <c r="C81" s="40">
        <f>Miami!$E$353</f>
        <v>20.63</v>
      </c>
      <c r="D81" s="40">
        <f>Houston!$E$353</f>
        <v>21.7</v>
      </c>
      <c r="E81" s="40">
        <f>Phoenix!$E$353</f>
        <v>23.53</v>
      </c>
      <c r="F81" s="40">
        <f>Atlanta!$E$353</f>
        <v>22.14</v>
      </c>
      <c r="G81" s="40">
        <f>LosAngeles!$E$353</f>
        <v>19.04</v>
      </c>
      <c r="H81" s="40">
        <f>LasVegas!$E$353</f>
        <v>22.57</v>
      </c>
      <c r="I81" s="40">
        <f>SanFrancisco!$E$353</f>
        <v>21.69</v>
      </c>
      <c r="J81" s="40">
        <f>Baltimore!$E$353</f>
        <v>20.03</v>
      </c>
      <c r="K81" s="40">
        <f>Albuquerque!$E$353</f>
        <v>19.809999999999999</v>
      </c>
      <c r="L81" s="40">
        <f>Seattle!$E$353</f>
        <v>17.88</v>
      </c>
      <c r="M81" s="40">
        <f>Chicago!$E$353</f>
        <v>15.49</v>
      </c>
      <c r="N81" s="40">
        <f>Boulder!$E$353</f>
        <v>14.64</v>
      </c>
      <c r="O81" s="40">
        <f>Minneapolis!$E$353</f>
        <v>14.15</v>
      </c>
      <c r="P81" s="40">
        <f>Helena!$E$353</f>
        <v>14.99</v>
      </c>
      <c r="Q81" s="40">
        <f>Duluth!$E$353</f>
        <v>14.57</v>
      </c>
      <c r="R81" s="40">
        <f>Fairbanks!$E$353</f>
        <v>17.72</v>
      </c>
    </row>
    <row r="82" spans="1:18">
      <c r="A82" s="46"/>
      <c r="B82" s="51" t="str">
        <f>Miami!$A$354</f>
        <v>CAV_POD_1_FAN</v>
      </c>
      <c r="C82" s="40">
        <f>Miami!$E$354</f>
        <v>13.64</v>
      </c>
      <c r="D82" s="40">
        <f>Houston!$E$354</f>
        <v>14.39</v>
      </c>
      <c r="E82" s="40">
        <f>Phoenix!$E$354</f>
        <v>16.059999999999999</v>
      </c>
      <c r="F82" s="40">
        <f>Atlanta!$E$354</f>
        <v>14.79</v>
      </c>
      <c r="G82" s="40">
        <f>LosAngeles!$E$354</f>
        <v>12.9</v>
      </c>
      <c r="H82" s="40">
        <f>LasVegas!$E$354</f>
        <v>15.72</v>
      </c>
      <c r="I82" s="40">
        <f>SanFrancisco!$E$354</f>
        <v>18.25</v>
      </c>
      <c r="J82" s="40">
        <f>Baltimore!$E$354</f>
        <v>13.84</v>
      </c>
      <c r="K82" s="40">
        <f>Albuquerque!$E$354</f>
        <v>13.34</v>
      </c>
      <c r="L82" s="40">
        <f>Seattle!$E$354</f>
        <v>13.62</v>
      </c>
      <c r="M82" s="40">
        <f>Chicago!$E$354</f>
        <v>10.33</v>
      </c>
      <c r="N82" s="40">
        <f>Boulder!$E$354</f>
        <v>9.66</v>
      </c>
      <c r="O82" s="40">
        <f>Minneapolis!$E$354</f>
        <v>9.75</v>
      </c>
      <c r="P82" s="40">
        <f>Helena!$E$354</f>
        <v>9.14</v>
      </c>
      <c r="Q82" s="40">
        <f>Duluth!$E$354</f>
        <v>9.01</v>
      </c>
      <c r="R82" s="40">
        <f>Fairbanks!$E$354</f>
        <v>11.41</v>
      </c>
    </row>
    <row r="83" spans="1:18">
      <c r="A83" s="46"/>
      <c r="B83" s="51" t="str">
        <f>Miami!$A$355</f>
        <v>CAV_POD_2_FAN</v>
      </c>
      <c r="C83" s="40">
        <f>Miami!$E$355</f>
        <v>13.62</v>
      </c>
      <c r="D83" s="40">
        <f>Houston!$E$355</f>
        <v>14.37</v>
      </c>
      <c r="E83" s="40">
        <f>Phoenix!$E$355</f>
        <v>16.03</v>
      </c>
      <c r="F83" s="40">
        <f>Atlanta!$E$355</f>
        <v>14.76</v>
      </c>
      <c r="G83" s="40">
        <f>LosAngeles!$E$355</f>
        <v>12.86</v>
      </c>
      <c r="H83" s="40">
        <f>LasVegas!$E$355</f>
        <v>15.68</v>
      </c>
      <c r="I83" s="40">
        <f>SanFrancisco!$E$355</f>
        <v>18.239999999999998</v>
      </c>
      <c r="J83" s="40">
        <f>Baltimore!$E$355</f>
        <v>13.8</v>
      </c>
      <c r="K83" s="40">
        <f>Albuquerque!$E$355</f>
        <v>13.31</v>
      </c>
      <c r="L83" s="40">
        <f>Seattle!$E$355</f>
        <v>13.55</v>
      </c>
      <c r="M83" s="40">
        <f>Chicago!$E$355</f>
        <v>10.33</v>
      </c>
      <c r="N83" s="40">
        <f>Boulder!$E$355</f>
        <v>9.64</v>
      </c>
      <c r="O83" s="40">
        <f>Minneapolis!$E$355</f>
        <v>9.75</v>
      </c>
      <c r="P83" s="40">
        <f>Helena!$E$355</f>
        <v>9.16</v>
      </c>
      <c r="Q83" s="40">
        <f>Duluth!$E$355</f>
        <v>9</v>
      </c>
      <c r="R83" s="40">
        <f>Fairbanks!$E$355</f>
        <v>11.4</v>
      </c>
    </row>
    <row r="84" spans="1:18">
      <c r="A84" s="46"/>
      <c r="B84" s="51" t="str">
        <f>Miami!$A$356</f>
        <v>CAV_POD_3_FAN</v>
      </c>
      <c r="C84" s="40">
        <f>Miami!$E$356</f>
        <v>14.34</v>
      </c>
      <c r="D84" s="40">
        <f>Houston!$E$356</f>
        <v>15.09</v>
      </c>
      <c r="E84" s="40">
        <f>Phoenix!$E$356</f>
        <v>16.78</v>
      </c>
      <c r="F84" s="40">
        <f>Atlanta!$E$356</f>
        <v>15.5</v>
      </c>
      <c r="G84" s="40">
        <f>LosAngeles!$E$356</f>
        <v>13.53</v>
      </c>
      <c r="H84" s="40">
        <f>LasVegas!$E$356</f>
        <v>16.46</v>
      </c>
      <c r="I84" s="40">
        <f>SanFrancisco!$E$356</f>
        <v>18.329999999999998</v>
      </c>
      <c r="J84" s="40">
        <f>Baltimore!$E$356</f>
        <v>14.52</v>
      </c>
      <c r="K84" s="40">
        <f>Albuquerque!$E$356</f>
        <v>14.2</v>
      </c>
      <c r="L84" s="40">
        <f>Seattle!$E$356</f>
        <v>14.2</v>
      </c>
      <c r="M84" s="40">
        <f>Chicago!$E$356</f>
        <v>11.02</v>
      </c>
      <c r="N84" s="40">
        <f>Boulder!$E$356</f>
        <v>10.41</v>
      </c>
      <c r="O84" s="40">
        <f>Minneapolis!$E$356</f>
        <v>10.44</v>
      </c>
      <c r="P84" s="40">
        <f>Helena!$E$356</f>
        <v>9.89</v>
      </c>
      <c r="Q84" s="40">
        <f>Duluth!$E$356</f>
        <v>9.25</v>
      </c>
      <c r="R84" s="40">
        <f>Fairbanks!$E$356</f>
        <v>11.43</v>
      </c>
    </row>
    <row r="85" spans="1:18">
      <c r="A85" s="49" t="s">
        <v>117</v>
      </c>
      <c r="B85" s="5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</row>
    <row r="86" spans="1:18">
      <c r="A86" s="46"/>
      <c r="B86" s="49" t="s">
        <v>118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1:18">
      <c r="A87" s="46"/>
      <c r="B87" s="51" t="s">
        <v>267</v>
      </c>
      <c r="C87" s="72">
        <f>Miami!$B$402/(Miami!$B$28*10^6/3600)</f>
        <v>8.7365953336430366E-2</v>
      </c>
      <c r="D87" s="72">
        <f>Houston!$B$402/(Houston!$B$28*10^6/3600)</f>
        <v>0.11694022063694758</v>
      </c>
      <c r="E87" s="72">
        <f>Phoenix!$B$402/(Phoenix!$B$28*10^6/3600)</f>
        <v>8.5218799527678399E-2</v>
      </c>
      <c r="F87" s="72">
        <f>Atlanta!$B$402/(Atlanta!$B$28*10^6/3600)</f>
        <v>0.10179820367627389</v>
      </c>
      <c r="G87" s="72">
        <f>LosAngeles!$B$402/(LosAngeles!$B$28*10^6/3600)</f>
        <v>6.5221483342671291E-2</v>
      </c>
      <c r="H87" s="72">
        <f>LasVegas!$B$402/(LasVegas!$B$28*10^6/3600)</f>
        <v>0.10153156874023242</v>
      </c>
      <c r="I87" s="72">
        <f>SanFrancisco!$B$402/(SanFrancisco!$B$28*10^6/3600)</f>
        <v>0.15751460152243787</v>
      </c>
      <c r="J87" s="72">
        <f>Baltimore!$B$402/(Baltimore!$B$28*10^6/3600)</f>
        <v>8.0257462796329518E-2</v>
      </c>
      <c r="K87" s="72">
        <f>Albuquerque!$B$402/(Albuquerque!$B$28*10^6/3600)</f>
        <v>3.6995403135689567E-2</v>
      </c>
      <c r="L87" s="72">
        <f>Seattle!$B$402/(Seattle!$B$28*10^6/3600)</f>
        <v>7.2833999079299591E-2</v>
      </c>
      <c r="M87" s="72">
        <f>Chicago!$B$402/(Chicago!$B$28*10^6/3600)</f>
        <v>8.3741069466071877E-2</v>
      </c>
      <c r="N87" s="72">
        <f>Boulder!$B$402/(Boulder!$B$28*10^6/3600)</f>
        <v>3.7003308335567225E-2</v>
      </c>
      <c r="O87" s="72">
        <f>Minneapolis!$B$402/(Minneapolis!$B$28*10^6/3600)</f>
        <v>6.4408625705171724E-2</v>
      </c>
      <c r="P87" s="72">
        <f>Helena!$B$402/(Helena!$B$28*10^6/3600)</f>
        <v>7.7738520806659217E-2</v>
      </c>
      <c r="Q87" s="72">
        <f>Duluth!$B$402/(Duluth!$B$28*10^6/3600)</f>
        <v>6.2600384114986682E-2</v>
      </c>
      <c r="R87" s="72">
        <f>Fairbanks!$B$402/(Fairbanks!$B$28*10^6/3600)</f>
        <v>9.596007227650348E-2</v>
      </c>
    </row>
    <row r="88" spans="1:18">
      <c r="A88" s="46"/>
      <c r="B88" s="51" t="s">
        <v>278</v>
      </c>
      <c r="C88" s="40">
        <f>Miami!$B$403</f>
        <v>19.170000000000002</v>
      </c>
      <c r="D88" s="40">
        <f>Houston!$B$403</f>
        <v>22.45</v>
      </c>
      <c r="E88" s="40">
        <f>Phoenix!$B$403</f>
        <v>17.14</v>
      </c>
      <c r="F88" s="40">
        <f>Atlanta!$B$403</f>
        <v>16.670000000000002</v>
      </c>
      <c r="G88" s="40">
        <f>LosAngeles!$B$403</f>
        <v>9.09</v>
      </c>
      <c r="H88" s="40">
        <f>LasVegas!$B$403</f>
        <v>18.04</v>
      </c>
      <c r="I88" s="40">
        <f>SanFrancisco!$B$403</f>
        <v>19.89</v>
      </c>
      <c r="J88" s="40">
        <f>Baltimore!$B$403</f>
        <v>12.15</v>
      </c>
      <c r="K88" s="40">
        <f>Albuquerque!$B$403</f>
        <v>5.37</v>
      </c>
      <c r="L88" s="40">
        <f>Seattle!$B$403</f>
        <v>9.08</v>
      </c>
      <c r="M88" s="40">
        <f>Chicago!$B$403</f>
        <v>11.51</v>
      </c>
      <c r="N88" s="40">
        <f>Boulder!$B$403</f>
        <v>4.8099999999999996</v>
      </c>
      <c r="O88" s="40">
        <f>Minneapolis!$B$403</f>
        <v>8.58</v>
      </c>
      <c r="P88" s="40">
        <f>Helena!$B$403</f>
        <v>9.6999999999999993</v>
      </c>
      <c r="Q88" s="40">
        <f>Duluth!$B$403</f>
        <v>7.74</v>
      </c>
      <c r="R88" s="40">
        <f>Fairbanks!$B$403</f>
        <v>11.87</v>
      </c>
    </row>
    <row r="89" spans="1:18">
      <c r="A89" s="46"/>
      <c r="B89" s="49" t="s">
        <v>119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1:18">
      <c r="A90" s="46"/>
      <c r="B90" s="51" t="s">
        <v>274</v>
      </c>
      <c r="C90" s="72">
        <f>Miami!$C$402/(Miami!$C$28*10^3)</f>
        <v>1.1429449620593604E-2</v>
      </c>
      <c r="D90" s="72">
        <f>Houston!$C$402/(Houston!$C$28*10^3)</f>
        <v>8.0760281158203939E-3</v>
      </c>
      <c r="E90" s="72">
        <f>Phoenix!$C$402/(Phoenix!$C$28*10^3)</f>
        <v>8.2792356555243148E-3</v>
      </c>
      <c r="F90" s="72">
        <f>Atlanta!$C$402/(Atlanta!$C$28*10^3)</f>
        <v>9.7049311477642175E-3</v>
      </c>
      <c r="G90" s="72">
        <f>LosAngeles!$C$402/(LosAngeles!$C$28*10^3)</f>
        <v>8.5602340768736844E-3</v>
      </c>
      <c r="H90" s="72">
        <f>LasVegas!$C$402/(LasVegas!$C$28*10^3)</f>
        <v>7.7356058499342701E-3</v>
      </c>
      <c r="I90" s="72">
        <f>SanFrancisco!$C$402/(SanFrancisco!$C$28*10^3)</f>
        <v>8.5596250717643579E-3</v>
      </c>
      <c r="J90" s="72">
        <f>Baltimore!$C$402/(Baltimore!$C$28*10^3)</f>
        <v>9.6985336515820163E-3</v>
      </c>
      <c r="K90" s="72">
        <f>Albuquerque!$C$402/(Albuquerque!$C$28*10^3)</f>
        <v>6.9240374954071078E-3</v>
      </c>
      <c r="L90" s="72">
        <f>Seattle!$C$402/(Seattle!$C$28*10^3)</f>
        <v>8.4027161748186883E-3</v>
      </c>
      <c r="M90" s="72">
        <f>Chicago!$C$402/(Chicago!$C$28*10^3)</f>
        <v>8.3642695585746159E-3</v>
      </c>
      <c r="N90" s="72">
        <f>Boulder!$C$402/(Boulder!$C$28*10^3)</f>
        <v>6.9442901214975808E-3</v>
      </c>
      <c r="O90" s="72">
        <f>Minneapolis!$C$402/(Minneapolis!$C$28*10^3)</f>
        <v>7.8776225270264493E-3</v>
      </c>
      <c r="P90" s="72">
        <f>Helena!$C$402/(Helena!$C$28*10^3)</f>
        <v>8.1515369556423474E-3</v>
      </c>
      <c r="Q90" s="72">
        <f>Duluth!$C$402/(Duluth!$C$28*10^3)</f>
        <v>7.873100550189454E-3</v>
      </c>
      <c r="R90" s="72">
        <f>Fairbanks!$C$402/(Fairbanks!$C$28*10^3)</f>
        <v>4.1321107868721191E-3</v>
      </c>
    </row>
    <row r="91" spans="1:18">
      <c r="A91" s="46"/>
      <c r="B91" s="51" t="s">
        <v>278</v>
      </c>
      <c r="C91" s="40">
        <f>Miami!$C$403</f>
        <v>0.43</v>
      </c>
      <c r="D91" s="40">
        <f>Houston!$C$403</f>
        <v>1.18</v>
      </c>
      <c r="E91" s="40">
        <f>Phoenix!$C$403</f>
        <v>0.89</v>
      </c>
      <c r="F91" s="40">
        <f>Atlanta!$C$403</f>
        <v>2.62</v>
      </c>
      <c r="G91" s="40">
        <f>LosAngeles!$C$403</f>
        <v>0.84</v>
      </c>
      <c r="H91" s="40">
        <f>LasVegas!$C$403</f>
        <v>1.25</v>
      </c>
      <c r="I91" s="40">
        <f>SanFrancisco!$C$403</f>
        <v>1.82</v>
      </c>
      <c r="J91" s="40">
        <f>Baltimore!$C$403</f>
        <v>4.3099999999999996</v>
      </c>
      <c r="K91" s="40">
        <f>Albuquerque!$C$403</f>
        <v>2.0299999999999998</v>
      </c>
      <c r="L91" s="40">
        <f>Seattle!$C$403</f>
        <v>3.64</v>
      </c>
      <c r="M91" s="40">
        <f>Chicago!$C$403</f>
        <v>4.5599999999999996</v>
      </c>
      <c r="N91" s="40">
        <f>Boulder!$C$403</f>
        <v>2.79</v>
      </c>
      <c r="O91" s="40">
        <f>Minneapolis!$C$403</f>
        <v>5.74</v>
      </c>
      <c r="P91" s="40">
        <f>Helena!$C$403</f>
        <v>4.74</v>
      </c>
      <c r="Q91" s="40">
        <f>Duluth!$C$403</f>
        <v>6.94</v>
      </c>
      <c r="R91" s="40">
        <f>Fairbanks!$C$403</f>
        <v>6.27</v>
      </c>
    </row>
    <row r="92" spans="1:18">
      <c r="A92" s="46"/>
      <c r="B92" s="49" t="s">
        <v>120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1:18">
      <c r="A93" s="46"/>
      <c r="B93" s="51" t="s">
        <v>279</v>
      </c>
      <c r="C93" s="40">
        <f>Miami!$E$403</f>
        <v>19.600000000000001</v>
      </c>
      <c r="D93" s="40">
        <f>Houston!$E$403</f>
        <v>23.63</v>
      </c>
      <c r="E93" s="40">
        <f>Phoenix!$E$403</f>
        <v>18.03</v>
      </c>
      <c r="F93" s="40">
        <f>Atlanta!$E$403</f>
        <v>19.29</v>
      </c>
      <c r="G93" s="40">
        <f>LosAngeles!$E$403</f>
        <v>9.93</v>
      </c>
      <c r="H93" s="40">
        <f>LasVegas!$E$403</f>
        <v>19.29</v>
      </c>
      <c r="I93" s="40">
        <f>SanFrancisco!$E$403</f>
        <v>21.7</v>
      </c>
      <c r="J93" s="40">
        <f>Baltimore!$E$403</f>
        <v>16.46</v>
      </c>
      <c r="K93" s="40">
        <f>Albuquerque!$E$403</f>
        <v>7.4</v>
      </c>
      <c r="L93" s="40">
        <f>Seattle!$E$403</f>
        <v>12.72</v>
      </c>
      <c r="M93" s="40">
        <f>Chicago!$E$403</f>
        <v>16.07</v>
      </c>
      <c r="N93" s="40">
        <f>Boulder!$E$403</f>
        <v>7.61</v>
      </c>
      <c r="O93" s="40">
        <f>Minneapolis!$E$403</f>
        <v>14.32</v>
      </c>
      <c r="P93" s="40">
        <f>Helena!$E$403</f>
        <v>14.44</v>
      </c>
      <c r="Q93" s="40">
        <f>Duluth!$E$403</f>
        <v>14.68</v>
      </c>
      <c r="R93" s="40">
        <f>Fairbanks!$E$403</f>
        <v>18.14</v>
      </c>
    </row>
    <row r="94" spans="1:18">
      <c r="A94" s="49" t="s">
        <v>121</v>
      </c>
      <c r="B94" s="5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</row>
    <row r="95" spans="1:18">
      <c r="A95" s="46"/>
      <c r="B95" s="49" t="s">
        <v>122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1:18">
      <c r="A96" s="46"/>
      <c r="B96" s="51" t="s">
        <v>114</v>
      </c>
      <c r="C96" s="40">
        <f>Miami!$B$13*10^6/3600</f>
        <v>0</v>
      </c>
      <c r="D96" s="40">
        <f>Houston!$B$13*10^6/3600</f>
        <v>0</v>
      </c>
      <c r="E96" s="40">
        <f>Phoenix!$B$13*10^6/3600</f>
        <v>0</v>
      </c>
      <c r="F96" s="40">
        <f>Atlanta!$B$13*10^6/3600</f>
        <v>0</v>
      </c>
      <c r="G96" s="40">
        <f>LosAngeles!$B$13*10^6/3600</f>
        <v>0</v>
      </c>
      <c r="H96" s="40">
        <f>LasVegas!$B$13*10^6/3600</f>
        <v>0</v>
      </c>
      <c r="I96" s="40">
        <f>SanFrancisco!$B$13*10^6/3600</f>
        <v>0</v>
      </c>
      <c r="J96" s="40">
        <f>Baltimore!$B$13*10^6/3600</f>
        <v>0</v>
      </c>
      <c r="K96" s="40">
        <f>Albuquerque!$B$13*10^6/3600</f>
        <v>0</v>
      </c>
      <c r="L96" s="40">
        <f>Seattle!$B$13*10^6/3600</f>
        <v>0</v>
      </c>
      <c r="M96" s="40">
        <f>Chicago!$B$13*10^6/3600</f>
        <v>0</v>
      </c>
      <c r="N96" s="40">
        <f>Boulder!$B$13*10^6/3600</f>
        <v>0</v>
      </c>
      <c r="O96" s="40">
        <f>Minneapolis!$B$13*10^6/3600</f>
        <v>0</v>
      </c>
      <c r="P96" s="40">
        <f>Helena!$B$13*10^6/3600</f>
        <v>0</v>
      </c>
      <c r="Q96" s="40">
        <f>Duluth!$B$13*10^6/3600</f>
        <v>0</v>
      </c>
      <c r="R96" s="40">
        <f>Fairbanks!$B$13*10^6/3600</f>
        <v>0</v>
      </c>
    </row>
    <row r="97" spans="1:18">
      <c r="A97" s="46"/>
      <c r="B97" s="51" t="s">
        <v>115</v>
      </c>
      <c r="C97" s="40">
        <f>Miami!$B$14*10^6/3600</f>
        <v>1839269.4444444445</v>
      </c>
      <c r="D97" s="40">
        <f>Houston!$B$14*10^6/3600</f>
        <v>1332186.111111111</v>
      </c>
      <c r="E97" s="40">
        <f>Phoenix!$B$14*10^6/3600</f>
        <v>1421022.2222222222</v>
      </c>
      <c r="F97" s="40">
        <f>Atlanta!$B$14*10^6/3600</f>
        <v>796444.4444444445</v>
      </c>
      <c r="G97" s="40">
        <f>LosAngeles!$B$14*10^6/3600</f>
        <v>406725</v>
      </c>
      <c r="H97" s="40">
        <f>LasVegas!$B$14*10^6/3600</f>
        <v>993313.88888888888</v>
      </c>
      <c r="I97" s="40">
        <f>SanFrancisco!$B$14*10^6/3600</f>
        <v>132377.77777777778</v>
      </c>
      <c r="J97" s="40">
        <f>Baltimore!$B$14*10^6/3600</f>
        <v>578675</v>
      </c>
      <c r="K97" s="40">
        <f>Albuquerque!$B$14*10^6/3600</f>
        <v>441577.77777777775</v>
      </c>
      <c r="L97" s="40">
        <f>Seattle!$B$14*10^6/3600</f>
        <v>116866.66666666667</v>
      </c>
      <c r="M97" s="40">
        <f>Chicago!$B$14*10^6/3600</f>
        <v>378063.88888888888</v>
      </c>
      <c r="N97" s="40">
        <f>Boulder!$B$14*10^6/3600</f>
        <v>243791.66666666666</v>
      </c>
      <c r="O97" s="40">
        <f>Minneapolis!$B$14*10^6/3600</f>
        <v>295572.22222222225</v>
      </c>
      <c r="P97" s="40">
        <f>Helena!$B$14*10^6/3600</f>
        <v>135663.88888888888</v>
      </c>
      <c r="Q97" s="40">
        <f>Duluth!$B$14*10^6/3600</f>
        <v>108502.77777777778</v>
      </c>
      <c r="R97" s="40">
        <f>Fairbanks!$B$14*10^6/3600</f>
        <v>43705.555555555555</v>
      </c>
    </row>
    <row r="98" spans="1:18">
      <c r="A98" s="46"/>
      <c r="B98" s="51" t="s">
        <v>123</v>
      </c>
      <c r="C98" s="40">
        <f>Miami!$B$15*10^6/3600</f>
        <v>1150916.6666666667</v>
      </c>
      <c r="D98" s="40">
        <f>Houston!$B$15*10^6/3600</f>
        <v>1150916.6666666667</v>
      </c>
      <c r="E98" s="40">
        <f>Phoenix!$B$15*10^6/3600</f>
        <v>1150916.6666666667</v>
      </c>
      <c r="F98" s="40">
        <f>Atlanta!$B$15*10^6/3600</f>
        <v>1150916.6666666667</v>
      </c>
      <c r="G98" s="40">
        <f>LosAngeles!$B$15*10^6/3600</f>
        <v>1150916.6666666667</v>
      </c>
      <c r="H98" s="40">
        <f>LasVegas!$B$15*10^6/3600</f>
        <v>1150916.6666666667</v>
      </c>
      <c r="I98" s="40">
        <f>SanFrancisco!$B$15*10^6/3600</f>
        <v>1150916.6666666667</v>
      </c>
      <c r="J98" s="40">
        <f>Baltimore!$B$15*10^6/3600</f>
        <v>1150916.6666666667</v>
      </c>
      <c r="K98" s="40">
        <f>Albuquerque!$B$15*10^6/3600</f>
        <v>1150916.6666666667</v>
      </c>
      <c r="L98" s="40">
        <f>Seattle!$B$15*10^6/3600</f>
        <v>1150916.6666666667</v>
      </c>
      <c r="M98" s="40">
        <f>Chicago!$B$15*10^6/3600</f>
        <v>1150916.6666666667</v>
      </c>
      <c r="N98" s="40">
        <f>Boulder!$B$15*10^6/3600</f>
        <v>1150916.6666666667</v>
      </c>
      <c r="O98" s="40">
        <f>Minneapolis!$B$15*10^6/3600</f>
        <v>1150916.6666666667</v>
      </c>
      <c r="P98" s="40">
        <f>Helena!$B$15*10^6/3600</f>
        <v>1150916.6666666667</v>
      </c>
      <c r="Q98" s="40">
        <f>Duluth!$B$15*10^6/3600</f>
        <v>1150916.6666666667</v>
      </c>
      <c r="R98" s="40">
        <f>Fairbanks!$B$15*10^6/3600</f>
        <v>1150916.6666666667</v>
      </c>
    </row>
    <row r="99" spans="1:18">
      <c r="A99" s="46"/>
      <c r="B99" s="51" t="s">
        <v>124</v>
      </c>
      <c r="C99" s="40">
        <f>Miami!$B$16*10^6/3600</f>
        <v>48986.111111111109</v>
      </c>
      <c r="D99" s="40">
        <f>Houston!$B$16*10^6/3600</f>
        <v>48966.666666666664</v>
      </c>
      <c r="E99" s="40">
        <f>Phoenix!$B$16*10^6/3600</f>
        <v>48958.333333333336</v>
      </c>
      <c r="F99" s="40">
        <f>Atlanta!$B$16*10^6/3600</f>
        <v>48950</v>
      </c>
      <c r="G99" s="40">
        <f>LosAngeles!$B$16*10^6/3600</f>
        <v>48913.888888888891</v>
      </c>
      <c r="H99" s="40">
        <f>LasVegas!$B$16*10^6/3600</f>
        <v>48902.777777777781</v>
      </c>
      <c r="I99" s="40">
        <f>SanFrancisco!$B$16*10^6/3600</f>
        <v>48927.777777777781</v>
      </c>
      <c r="J99" s="40">
        <f>Baltimore!$B$16*10^6/3600</f>
        <v>48897.222222222219</v>
      </c>
      <c r="K99" s="40">
        <f>Albuquerque!$B$16*10^6/3600</f>
        <v>48916.666666666664</v>
      </c>
      <c r="L99" s="40">
        <f>Seattle!$B$16*10^6/3600</f>
        <v>48819.444444444445</v>
      </c>
      <c r="M99" s="40">
        <f>Chicago!$B$16*10^6/3600</f>
        <v>48905.555555555555</v>
      </c>
      <c r="N99" s="40">
        <f>Boulder!$B$16*10^6/3600</f>
        <v>48877.777777777781</v>
      </c>
      <c r="O99" s="40">
        <f>Minneapolis!$B$16*10^6/3600</f>
        <v>48875</v>
      </c>
      <c r="P99" s="40">
        <f>Helena!$B$16*10^6/3600</f>
        <v>48863.888888888891</v>
      </c>
      <c r="Q99" s="40">
        <f>Duluth!$B$16*10^6/3600</f>
        <v>48833.333333333336</v>
      </c>
      <c r="R99" s="40">
        <f>Fairbanks!$B$16*10^6/3600</f>
        <v>48536.111111111109</v>
      </c>
    </row>
    <row r="100" spans="1:18">
      <c r="A100" s="46"/>
      <c r="B100" s="51" t="s">
        <v>125</v>
      </c>
      <c r="C100" s="40">
        <f>Miami!$B$17*10^6/3600</f>
        <v>632727.77777777775</v>
      </c>
      <c r="D100" s="40">
        <f>Houston!$B$17*10^6/3600</f>
        <v>632727.77777777775</v>
      </c>
      <c r="E100" s="40">
        <f>Phoenix!$B$17*10^6/3600</f>
        <v>632727.77777777775</v>
      </c>
      <c r="F100" s="40">
        <f>Atlanta!$B$17*10^6/3600</f>
        <v>632727.77777777775</v>
      </c>
      <c r="G100" s="40">
        <f>LosAngeles!$B$17*10^6/3600</f>
        <v>632727.77777777775</v>
      </c>
      <c r="H100" s="40">
        <f>LasVegas!$B$17*10^6/3600</f>
        <v>632727.77777777775</v>
      </c>
      <c r="I100" s="40">
        <f>SanFrancisco!$B$17*10^6/3600</f>
        <v>632727.77777777775</v>
      </c>
      <c r="J100" s="40">
        <f>Baltimore!$B$17*10^6/3600</f>
        <v>632727.77777777775</v>
      </c>
      <c r="K100" s="40">
        <f>Albuquerque!$B$17*10^6/3600</f>
        <v>632727.77777777775</v>
      </c>
      <c r="L100" s="40">
        <f>Seattle!$B$17*10^6/3600</f>
        <v>632727.77777777775</v>
      </c>
      <c r="M100" s="40">
        <f>Chicago!$B$17*10^6/3600</f>
        <v>632727.77777777775</v>
      </c>
      <c r="N100" s="40">
        <f>Boulder!$B$17*10^6/3600</f>
        <v>632727.77777777775</v>
      </c>
      <c r="O100" s="40">
        <f>Minneapolis!$B$17*10^6/3600</f>
        <v>632727.77777777775</v>
      </c>
      <c r="P100" s="40">
        <f>Helena!$B$17*10^6/3600</f>
        <v>632727.77777777775</v>
      </c>
      <c r="Q100" s="40">
        <f>Duluth!$B$17*10^6/3600</f>
        <v>632727.77777777775</v>
      </c>
      <c r="R100" s="40">
        <f>Fairbanks!$B$17*10^6/3600</f>
        <v>632727.77777777775</v>
      </c>
    </row>
    <row r="101" spans="1:18">
      <c r="A101" s="46"/>
      <c r="B101" s="51" t="s">
        <v>126</v>
      </c>
      <c r="C101" s="40">
        <f>Miami!$B$18*10^6/3600</f>
        <v>0</v>
      </c>
      <c r="D101" s="40">
        <f>Houston!$B$18*10^6/3600</f>
        <v>0</v>
      </c>
      <c r="E101" s="40">
        <f>Phoenix!$B$18*10^6/3600</f>
        <v>0</v>
      </c>
      <c r="F101" s="40">
        <f>Atlanta!$B$18*10^6/3600</f>
        <v>0</v>
      </c>
      <c r="G101" s="40">
        <f>LosAngeles!$B$18*10^6/3600</f>
        <v>0</v>
      </c>
      <c r="H101" s="40">
        <f>LasVegas!$B$18*10^6/3600</f>
        <v>0</v>
      </c>
      <c r="I101" s="40">
        <f>SanFrancisco!$B$18*10^6/3600</f>
        <v>0</v>
      </c>
      <c r="J101" s="40">
        <f>Baltimore!$B$18*10^6/3600</f>
        <v>0</v>
      </c>
      <c r="K101" s="40">
        <f>Albuquerque!$B$18*10^6/3600</f>
        <v>0</v>
      </c>
      <c r="L101" s="40">
        <f>Seattle!$B$18*10^6/3600</f>
        <v>0</v>
      </c>
      <c r="M101" s="40">
        <f>Chicago!$B$18*10^6/3600</f>
        <v>0</v>
      </c>
      <c r="N101" s="40">
        <f>Boulder!$B$18*10^6/3600</f>
        <v>0</v>
      </c>
      <c r="O101" s="40">
        <f>Minneapolis!$B$18*10^6/3600</f>
        <v>0</v>
      </c>
      <c r="P101" s="40">
        <f>Helena!$B$18*10^6/3600</f>
        <v>0</v>
      </c>
      <c r="Q101" s="40">
        <f>Duluth!$B$18*10^6/3600</f>
        <v>0</v>
      </c>
      <c r="R101" s="40">
        <f>Fairbanks!$B$18*10^6/3600</f>
        <v>0</v>
      </c>
    </row>
    <row r="102" spans="1:18">
      <c r="A102" s="46"/>
      <c r="B102" s="51" t="s">
        <v>127</v>
      </c>
      <c r="C102" s="40">
        <f>Miami!$B$19*10^6/3600</f>
        <v>582552.77777777775</v>
      </c>
      <c r="D102" s="40">
        <f>Houston!$B$19*10^6/3600</f>
        <v>552819.4444444445</v>
      </c>
      <c r="E102" s="40">
        <f>Phoenix!$B$19*10^6/3600</f>
        <v>643438.88888888888</v>
      </c>
      <c r="F102" s="40">
        <f>Atlanta!$B$19*10^6/3600</f>
        <v>537336.11111111112</v>
      </c>
      <c r="G102" s="40">
        <f>LosAngeles!$B$19*10^6/3600</f>
        <v>451197.22222222225</v>
      </c>
      <c r="H102" s="40">
        <f>LasVegas!$B$19*10^6/3600</f>
        <v>613658.33333333337</v>
      </c>
      <c r="I102" s="40">
        <f>SanFrancisco!$B$19*10^6/3600</f>
        <v>468519.44444444444</v>
      </c>
      <c r="J102" s="40">
        <f>Baltimore!$B$19*10^6/3600</f>
        <v>511808.33333333331</v>
      </c>
      <c r="K102" s="40">
        <f>Albuquerque!$B$19*10^6/3600</f>
        <v>531066.66666666663</v>
      </c>
      <c r="L102" s="40">
        <f>Seattle!$B$19*10^6/3600</f>
        <v>453725</v>
      </c>
      <c r="M102" s="40">
        <f>Chicago!$B$19*10^6/3600</f>
        <v>439875</v>
      </c>
      <c r="N102" s="40">
        <f>Boulder!$B$19*10^6/3600</f>
        <v>432344.44444444444</v>
      </c>
      <c r="O102" s="40">
        <f>Minneapolis!$B$19*10^6/3600</f>
        <v>440119.44444444444</v>
      </c>
      <c r="P102" s="40">
        <f>Helena!$B$19*10^6/3600</f>
        <v>436030.55555555556</v>
      </c>
      <c r="Q102" s="40">
        <f>Duluth!$B$19*10^6/3600</f>
        <v>437641.66666666669</v>
      </c>
      <c r="R102" s="40">
        <f>Fairbanks!$B$19*10^6/3600</f>
        <v>497150</v>
      </c>
    </row>
    <row r="103" spans="1:18">
      <c r="A103" s="46"/>
      <c r="B103" s="51" t="s">
        <v>128</v>
      </c>
      <c r="C103" s="40">
        <f>Miami!$B$20*10^6/3600</f>
        <v>1033.3333333333333</v>
      </c>
      <c r="D103" s="40">
        <f>Houston!$B$20*10^6/3600</f>
        <v>1702.7777777777778</v>
      </c>
      <c r="E103" s="40">
        <f>Phoenix!$B$20*10^6/3600</f>
        <v>1372.2222222222222</v>
      </c>
      <c r="F103" s="40">
        <f>Atlanta!$B$20*10^6/3600</f>
        <v>2438.8888888888887</v>
      </c>
      <c r="G103" s="40">
        <f>LosAngeles!$B$20*10^6/3600</f>
        <v>1358.3333333333333</v>
      </c>
      <c r="H103" s="40">
        <f>LasVegas!$B$20*10^6/3600</f>
        <v>1872.2222222222222</v>
      </c>
      <c r="I103" s="40">
        <f>SanFrancisco!$B$20*10^6/3600</f>
        <v>1697.2222222222222</v>
      </c>
      <c r="J103" s="40">
        <f>Baltimore!$B$20*10^6/3600</f>
        <v>3450</v>
      </c>
      <c r="K103" s="40">
        <f>Albuquerque!$B$20*10^6/3600</f>
        <v>2388.8888888888887</v>
      </c>
      <c r="L103" s="40">
        <f>Seattle!$B$20*10^6/3600</f>
        <v>3372.2222222222222</v>
      </c>
      <c r="M103" s="40">
        <f>Chicago!$B$20*10^6/3600</f>
        <v>3591.6666666666665</v>
      </c>
      <c r="N103" s="40">
        <f>Boulder!$B$20*10^6/3600</f>
        <v>2911.1111111111113</v>
      </c>
      <c r="O103" s="40">
        <f>Minneapolis!$B$20*10^6/3600</f>
        <v>5116.666666666667</v>
      </c>
      <c r="P103" s="40">
        <f>Helena!$B$20*10^6/3600</f>
        <v>4188.8888888888887</v>
      </c>
      <c r="Q103" s="40">
        <f>Duluth!$B$20*10^6/3600</f>
        <v>6530.5555555555557</v>
      </c>
      <c r="R103" s="40">
        <f>Fairbanks!$B$20*10^6/3600</f>
        <v>14822.222222222223</v>
      </c>
    </row>
    <row r="104" spans="1:18">
      <c r="A104" s="46"/>
      <c r="B104" s="51" t="s">
        <v>129</v>
      </c>
      <c r="C104" s="40">
        <f>Miami!$B$21*10^6/3600</f>
        <v>0</v>
      </c>
      <c r="D104" s="40">
        <f>Houston!$B$21*10^6/3600</f>
        <v>0</v>
      </c>
      <c r="E104" s="40">
        <f>Phoenix!$B$21*10^6/3600</f>
        <v>0</v>
      </c>
      <c r="F104" s="40">
        <f>Atlanta!$B$21*10^6/3600</f>
        <v>0</v>
      </c>
      <c r="G104" s="40">
        <f>LosAngeles!$B$21*10^6/3600</f>
        <v>0</v>
      </c>
      <c r="H104" s="40">
        <f>LasVegas!$B$21*10^6/3600</f>
        <v>0</v>
      </c>
      <c r="I104" s="40">
        <f>SanFrancisco!$B$21*10^6/3600</f>
        <v>0</v>
      </c>
      <c r="J104" s="40">
        <f>Baltimore!$B$21*10^6/3600</f>
        <v>0</v>
      </c>
      <c r="K104" s="40">
        <f>Albuquerque!$B$21*10^6/3600</f>
        <v>0</v>
      </c>
      <c r="L104" s="40">
        <f>Seattle!$B$21*10^6/3600</f>
        <v>0</v>
      </c>
      <c r="M104" s="40">
        <f>Chicago!$B$21*10^6/3600</f>
        <v>0</v>
      </c>
      <c r="N104" s="40">
        <f>Boulder!$B$21*10^6/3600</f>
        <v>0</v>
      </c>
      <c r="O104" s="40">
        <f>Minneapolis!$B$21*10^6/3600</f>
        <v>0</v>
      </c>
      <c r="P104" s="40">
        <f>Helena!$B$21*10^6/3600</f>
        <v>0</v>
      </c>
      <c r="Q104" s="40">
        <f>Duluth!$B$21*10^6/3600</f>
        <v>0</v>
      </c>
      <c r="R104" s="40">
        <f>Fairbanks!$B$21*10^6/3600</f>
        <v>0</v>
      </c>
    </row>
    <row r="105" spans="1:18">
      <c r="A105" s="46"/>
      <c r="B105" s="51" t="s">
        <v>130</v>
      </c>
      <c r="C105" s="40">
        <f>Miami!$B$22*10^6/3600</f>
        <v>0</v>
      </c>
      <c r="D105" s="40">
        <f>Houston!$B$22*10^6/3600</f>
        <v>0</v>
      </c>
      <c r="E105" s="40">
        <f>Phoenix!$B$22*10^6/3600</f>
        <v>0</v>
      </c>
      <c r="F105" s="40">
        <f>Atlanta!$B$22*10^6/3600</f>
        <v>0</v>
      </c>
      <c r="G105" s="40">
        <f>LosAngeles!$B$22*10^6/3600</f>
        <v>0</v>
      </c>
      <c r="H105" s="40">
        <f>LasVegas!$B$22*10^6/3600</f>
        <v>0</v>
      </c>
      <c r="I105" s="40">
        <f>SanFrancisco!$B$22*10^6/3600</f>
        <v>0</v>
      </c>
      <c r="J105" s="40">
        <f>Baltimore!$B$22*10^6/3600</f>
        <v>0</v>
      </c>
      <c r="K105" s="40">
        <f>Albuquerque!$B$22*10^6/3600</f>
        <v>0</v>
      </c>
      <c r="L105" s="40">
        <f>Seattle!$B$22*10^6/3600</f>
        <v>0</v>
      </c>
      <c r="M105" s="40">
        <f>Chicago!$B$22*10^6/3600</f>
        <v>0</v>
      </c>
      <c r="N105" s="40">
        <f>Boulder!$B$22*10^6/3600</f>
        <v>0</v>
      </c>
      <c r="O105" s="40">
        <f>Minneapolis!$B$22*10^6/3600</f>
        <v>0</v>
      </c>
      <c r="P105" s="40">
        <f>Helena!$B$22*10^6/3600</f>
        <v>0</v>
      </c>
      <c r="Q105" s="40">
        <f>Duluth!$B$22*10^6/3600</f>
        <v>0</v>
      </c>
      <c r="R105" s="40">
        <f>Fairbanks!$B$22*10^6/3600</f>
        <v>0</v>
      </c>
    </row>
    <row r="106" spans="1:18">
      <c r="A106" s="46"/>
      <c r="B106" s="51" t="s">
        <v>109</v>
      </c>
      <c r="C106" s="40">
        <f>Miami!$B$23*10^6/3600</f>
        <v>0</v>
      </c>
      <c r="D106" s="40">
        <f>Houston!$B$23*10^6/3600</f>
        <v>0</v>
      </c>
      <c r="E106" s="40">
        <f>Phoenix!$B$23*10^6/3600</f>
        <v>0</v>
      </c>
      <c r="F106" s="40">
        <f>Atlanta!$B$23*10^6/3600</f>
        <v>0</v>
      </c>
      <c r="G106" s="40">
        <f>LosAngeles!$B$23*10^6/3600</f>
        <v>0</v>
      </c>
      <c r="H106" s="40">
        <f>LasVegas!$B$23*10^6/3600</f>
        <v>0</v>
      </c>
      <c r="I106" s="40">
        <f>SanFrancisco!$B$23*10^6/3600</f>
        <v>0</v>
      </c>
      <c r="J106" s="40">
        <f>Baltimore!$B$23*10^6/3600</f>
        <v>0</v>
      </c>
      <c r="K106" s="40">
        <f>Albuquerque!$B$23*10^6/3600</f>
        <v>0</v>
      </c>
      <c r="L106" s="40">
        <f>Seattle!$B$23*10^6/3600</f>
        <v>0</v>
      </c>
      <c r="M106" s="40">
        <f>Chicago!$B$23*10^6/3600</f>
        <v>0</v>
      </c>
      <c r="N106" s="40">
        <f>Boulder!$B$23*10^6/3600</f>
        <v>0</v>
      </c>
      <c r="O106" s="40">
        <f>Minneapolis!$B$23*10^6/3600</f>
        <v>0</v>
      </c>
      <c r="P106" s="40">
        <f>Helena!$B$23*10^6/3600</f>
        <v>0</v>
      </c>
      <c r="Q106" s="40">
        <f>Duluth!$B$23*10^6/3600</f>
        <v>0</v>
      </c>
      <c r="R106" s="40">
        <f>Fairbanks!$B$23*10^6/3600</f>
        <v>0</v>
      </c>
    </row>
    <row r="107" spans="1:18">
      <c r="A107" s="46"/>
      <c r="B107" s="51" t="s">
        <v>131</v>
      </c>
      <c r="C107" s="40">
        <f>Miami!$B$24*10^6/3600</f>
        <v>0</v>
      </c>
      <c r="D107" s="40">
        <f>Houston!$B$24*10^6/3600</f>
        <v>0</v>
      </c>
      <c r="E107" s="40">
        <f>Phoenix!$B$24*10^6/3600</f>
        <v>0</v>
      </c>
      <c r="F107" s="40">
        <f>Atlanta!$B$24*10^6/3600</f>
        <v>0</v>
      </c>
      <c r="G107" s="40">
        <f>LosAngeles!$B$24*10^6/3600</f>
        <v>0</v>
      </c>
      <c r="H107" s="40">
        <f>LasVegas!$B$24*10^6/3600</f>
        <v>0</v>
      </c>
      <c r="I107" s="40">
        <f>SanFrancisco!$B$24*10^6/3600</f>
        <v>0</v>
      </c>
      <c r="J107" s="40">
        <f>Baltimore!$B$24*10^6/3600</f>
        <v>0</v>
      </c>
      <c r="K107" s="40">
        <f>Albuquerque!$B$24*10^6/3600</f>
        <v>0</v>
      </c>
      <c r="L107" s="40">
        <f>Seattle!$B$24*10^6/3600</f>
        <v>0</v>
      </c>
      <c r="M107" s="40">
        <f>Chicago!$B$24*10^6/3600</f>
        <v>0</v>
      </c>
      <c r="N107" s="40">
        <f>Boulder!$B$24*10^6/3600</f>
        <v>0</v>
      </c>
      <c r="O107" s="40">
        <f>Minneapolis!$B$24*10^6/3600</f>
        <v>0</v>
      </c>
      <c r="P107" s="40">
        <f>Helena!$B$24*10^6/3600</f>
        <v>0</v>
      </c>
      <c r="Q107" s="40">
        <f>Duluth!$B$24*10^6/3600</f>
        <v>0</v>
      </c>
      <c r="R107" s="40">
        <f>Fairbanks!$B$24*10^6/3600</f>
        <v>0</v>
      </c>
    </row>
    <row r="108" spans="1:18">
      <c r="A108" s="46"/>
      <c r="B108" s="51" t="s">
        <v>132</v>
      </c>
      <c r="C108" s="40">
        <f>Miami!$B$25*10^6/3600</f>
        <v>43730.555555555555</v>
      </c>
      <c r="D108" s="40">
        <f>Houston!$B$25*10^6/3600</f>
        <v>41761.111111111109</v>
      </c>
      <c r="E108" s="40">
        <f>Phoenix!$B$25*10^6/3600</f>
        <v>41911.111111111109</v>
      </c>
      <c r="F108" s="40">
        <f>Atlanta!$B$25*10^6/3600</f>
        <v>39897.222222222219</v>
      </c>
      <c r="G108" s="40">
        <f>LosAngeles!$B$25*10^6/3600</f>
        <v>39941.666666666664</v>
      </c>
      <c r="H108" s="40">
        <f>LasVegas!$B$25*10^6/3600</f>
        <v>40580.555555555555</v>
      </c>
      <c r="I108" s="40">
        <f>SanFrancisco!$B$25*10^6/3600</f>
        <v>38205.555555555555</v>
      </c>
      <c r="J108" s="40">
        <f>Baltimore!$B$25*10^6/3600</f>
        <v>38622.222222222219</v>
      </c>
      <c r="K108" s="40">
        <f>Albuquerque!$B$25*10^6/3600</f>
        <v>38669.444444444445</v>
      </c>
      <c r="L108" s="40">
        <f>Seattle!$B$25*10^6/3600</f>
        <v>37363.888888888891</v>
      </c>
      <c r="M108" s="40">
        <f>Chicago!$B$25*10^6/3600</f>
        <v>37758.333333333336</v>
      </c>
      <c r="N108" s="40">
        <f>Boulder!$B$25*10^6/3600</f>
        <v>37547.222222222219</v>
      </c>
      <c r="O108" s="40">
        <f>Minneapolis!$B$25*10^6/3600</f>
        <v>37344.444444444445</v>
      </c>
      <c r="P108" s="40">
        <f>Helena!$B$25*10^6/3600</f>
        <v>36677.777777777774</v>
      </c>
      <c r="Q108" s="40">
        <f>Duluth!$B$25*10^6/3600</f>
        <v>35997.222222222219</v>
      </c>
      <c r="R108" s="40">
        <f>Fairbanks!$B$25*10^6/3600</f>
        <v>34938.888888888891</v>
      </c>
    </row>
    <row r="109" spans="1:18">
      <c r="A109" s="46"/>
      <c r="B109" s="51" t="s">
        <v>133</v>
      </c>
      <c r="C109" s="40">
        <f>Miami!$B$26*10^6/3600</f>
        <v>0</v>
      </c>
      <c r="D109" s="40">
        <f>Houston!$B$26*10^6/3600</f>
        <v>0</v>
      </c>
      <c r="E109" s="40">
        <f>Phoenix!$B$26*10^6/3600</f>
        <v>0</v>
      </c>
      <c r="F109" s="40">
        <f>Atlanta!$B$26*10^6/3600</f>
        <v>0</v>
      </c>
      <c r="G109" s="40">
        <f>LosAngeles!$B$26*10^6/3600</f>
        <v>0</v>
      </c>
      <c r="H109" s="40">
        <f>LasVegas!$B$26*10^6/3600</f>
        <v>0</v>
      </c>
      <c r="I109" s="40">
        <f>SanFrancisco!$B$26*10^6/3600</f>
        <v>0</v>
      </c>
      <c r="J109" s="40">
        <f>Baltimore!$B$26*10^6/3600</f>
        <v>0</v>
      </c>
      <c r="K109" s="40">
        <f>Albuquerque!$B$26*10^6/3600</f>
        <v>0</v>
      </c>
      <c r="L109" s="40">
        <f>Seattle!$B$26*10^6/3600</f>
        <v>0</v>
      </c>
      <c r="M109" s="40">
        <f>Chicago!$B$26*10^6/3600</f>
        <v>0</v>
      </c>
      <c r="N109" s="40">
        <f>Boulder!$B$26*10^6/3600</f>
        <v>0</v>
      </c>
      <c r="O109" s="40">
        <f>Minneapolis!$B$26*10^6/3600</f>
        <v>0</v>
      </c>
      <c r="P109" s="40">
        <f>Helena!$B$26*10^6/3600</f>
        <v>0</v>
      </c>
      <c r="Q109" s="40">
        <f>Duluth!$B$26*10^6/3600</f>
        <v>0</v>
      </c>
      <c r="R109" s="40">
        <f>Fairbanks!$B$26*10^6/3600</f>
        <v>0</v>
      </c>
    </row>
    <row r="110" spans="1:18">
      <c r="A110" s="46"/>
      <c r="B110" s="51" t="s">
        <v>134</v>
      </c>
      <c r="C110" s="40">
        <f>Miami!$B$28*10^6/3600</f>
        <v>4299213.888888889</v>
      </c>
      <c r="D110" s="40">
        <f>Houston!$B$28*10^6/3600</f>
        <v>3761080.5555555555</v>
      </c>
      <c r="E110" s="40">
        <f>Phoenix!$B$28*10^6/3600</f>
        <v>3940347.222222222</v>
      </c>
      <c r="F110" s="40">
        <f>Atlanta!$B$28*10^6/3600</f>
        <v>3208713.888888889</v>
      </c>
      <c r="G110" s="40">
        <f>LosAngeles!$B$28*10^6/3600</f>
        <v>2731780.5555555555</v>
      </c>
      <c r="H110" s="40">
        <f>LasVegas!$B$28*10^6/3600</f>
        <v>3481969.4444444445</v>
      </c>
      <c r="I110" s="40">
        <f>SanFrancisco!$B$28*10^6/3600</f>
        <v>2473372.222222222</v>
      </c>
      <c r="J110" s="40">
        <f>Baltimore!$B$28*10^6/3600</f>
        <v>2965097.222222222</v>
      </c>
      <c r="K110" s="40">
        <f>Albuquerque!$B$28*10^6/3600</f>
        <v>2846263.888888889</v>
      </c>
      <c r="L110" s="40">
        <f>Seattle!$B$28*10^6/3600</f>
        <v>2443791.6666666665</v>
      </c>
      <c r="M110" s="40">
        <f>Chicago!$B$28*10^6/3600</f>
        <v>2691841.6666666665</v>
      </c>
      <c r="N110" s="40">
        <f>Boulder!$B$28*10^6/3600</f>
        <v>2549116.6666666665</v>
      </c>
      <c r="O110" s="40">
        <f>Minneapolis!$B$28*10^6/3600</f>
        <v>2610672.222222222</v>
      </c>
      <c r="P110" s="40">
        <f>Helena!$B$28*10^6/3600</f>
        <v>2445063.888888889</v>
      </c>
      <c r="Q110" s="40">
        <f>Duluth!$B$28*10^6/3600</f>
        <v>2421150</v>
      </c>
      <c r="R110" s="40">
        <f>Fairbanks!$B$28*10^6/3600</f>
        <v>2422794.4444444445</v>
      </c>
    </row>
    <row r="111" spans="1:18">
      <c r="A111" s="46"/>
      <c r="B111" s="49" t="s">
        <v>269</v>
      </c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</row>
    <row r="112" spans="1:18">
      <c r="A112" s="46"/>
      <c r="B112" s="51" t="s">
        <v>114</v>
      </c>
      <c r="C112" s="40">
        <f>Miami!$C$13*10^3</f>
        <v>191610</v>
      </c>
      <c r="D112" s="40">
        <f>Houston!$C$13*10^3</f>
        <v>2255960</v>
      </c>
      <c r="E112" s="40">
        <f>Phoenix!$C$13*10^3</f>
        <v>1539400</v>
      </c>
      <c r="F112" s="40">
        <f>Atlanta!$C$13*10^3</f>
        <v>4624690</v>
      </c>
      <c r="G112" s="40">
        <f>LosAngeles!$C$13*10^3</f>
        <v>1272930</v>
      </c>
      <c r="H112" s="40">
        <f>LasVegas!$C$13*10^3</f>
        <v>2547830</v>
      </c>
      <c r="I112" s="40">
        <f>SanFrancisco!$C$13*10^3</f>
        <v>3470210</v>
      </c>
      <c r="J112" s="40">
        <f>Baltimore!$C$13*10^3</f>
        <v>7996220</v>
      </c>
      <c r="K112" s="40">
        <f>Albuquerque!$C$13*10^3</f>
        <v>5041880</v>
      </c>
      <c r="L112" s="40">
        <f>Seattle!$C$13*10^3</f>
        <v>7757660</v>
      </c>
      <c r="M112" s="40">
        <f>Chicago!$C$13*10^3</f>
        <v>9931990</v>
      </c>
      <c r="N112" s="40">
        <f>Boulder!$C$13*10^3</f>
        <v>7130710</v>
      </c>
      <c r="O112" s="40">
        <f>Minneapolis!$C$13*10^3</f>
        <v>13490430</v>
      </c>
      <c r="P112" s="40">
        <f>Helena!$C$13*10^3</f>
        <v>10607560</v>
      </c>
      <c r="Q112" s="40">
        <f>Duluth!$C$13*10^3</f>
        <v>16442680</v>
      </c>
      <c r="R112" s="40">
        <f>Fairbanks!$C$13*10^3</f>
        <v>28846620</v>
      </c>
    </row>
    <row r="113" spans="1:18">
      <c r="A113" s="46"/>
      <c r="B113" s="51" t="s">
        <v>115</v>
      </c>
      <c r="C113" s="40">
        <f>Miami!$C$14*10^3</f>
        <v>0</v>
      </c>
      <c r="D113" s="40">
        <f>Houston!$C$14*10^3</f>
        <v>0</v>
      </c>
      <c r="E113" s="40">
        <f>Phoenix!$C$14*10^3</f>
        <v>0</v>
      </c>
      <c r="F113" s="40">
        <f>Atlanta!$C$14*10^3</f>
        <v>0</v>
      </c>
      <c r="G113" s="40">
        <f>LosAngeles!$C$14*10^3</f>
        <v>0</v>
      </c>
      <c r="H113" s="40">
        <f>LasVegas!$C$14*10^3</f>
        <v>0</v>
      </c>
      <c r="I113" s="40">
        <f>SanFrancisco!$C$14*10^3</f>
        <v>0</v>
      </c>
      <c r="J113" s="40">
        <f>Baltimore!$C$14*10^3</f>
        <v>0</v>
      </c>
      <c r="K113" s="40">
        <f>Albuquerque!$C$14*10^3</f>
        <v>0</v>
      </c>
      <c r="L113" s="40">
        <f>Seattle!$C$14*10^3</f>
        <v>0</v>
      </c>
      <c r="M113" s="40">
        <f>Chicago!$C$14*10^3</f>
        <v>0</v>
      </c>
      <c r="N113" s="40">
        <f>Boulder!$C$14*10^3</f>
        <v>0</v>
      </c>
      <c r="O113" s="40">
        <f>Minneapolis!$C$14*10^3</f>
        <v>0</v>
      </c>
      <c r="P113" s="40">
        <f>Helena!$C$14*10^3</f>
        <v>0</v>
      </c>
      <c r="Q113" s="40">
        <f>Duluth!$C$14*10^3</f>
        <v>0</v>
      </c>
      <c r="R113" s="40">
        <f>Fairbanks!$C$14*10^3</f>
        <v>0</v>
      </c>
    </row>
    <row r="114" spans="1:18">
      <c r="A114" s="46"/>
      <c r="B114" s="51" t="s">
        <v>123</v>
      </c>
      <c r="C114" s="40">
        <f>Miami!$C$15*10^3</f>
        <v>0</v>
      </c>
      <c r="D114" s="40">
        <f>Houston!$C$15*10^3</f>
        <v>0</v>
      </c>
      <c r="E114" s="40">
        <f>Phoenix!$C$15*10^3</f>
        <v>0</v>
      </c>
      <c r="F114" s="40">
        <f>Atlanta!$C$15*10^3</f>
        <v>0</v>
      </c>
      <c r="G114" s="40">
        <f>LosAngeles!$C$15*10^3</f>
        <v>0</v>
      </c>
      <c r="H114" s="40">
        <f>LasVegas!$C$15*10^3</f>
        <v>0</v>
      </c>
      <c r="I114" s="40">
        <f>SanFrancisco!$C$15*10^3</f>
        <v>0</v>
      </c>
      <c r="J114" s="40">
        <f>Baltimore!$C$15*10^3</f>
        <v>0</v>
      </c>
      <c r="K114" s="40">
        <f>Albuquerque!$C$15*10^3</f>
        <v>0</v>
      </c>
      <c r="L114" s="40">
        <f>Seattle!$C$15*10^3</f>
        <v>0</v>
      </c>
      <c r="M114" s="40">
        <f>Chicago!$C$15*10^3</f>
        <v>0</v>
      </c>
      <c r="N114" s="40">
        <f>Boulder!$C$15*10^3</f>
        <v>0</v>
      </c>
      <c r="O114" s="40">
        <f>Minneapolis!$C$15*10^3</f>
        <v>0</v>
      </c>
      <c r="P114" s="40">
        <f>Helena!$C$15*10^3</f>
        <v>0</v>
      </c>
      <c r="Q114" s="40">
        <f>Duluth!$C$15*10^3</f>
        <v>0</v>
      </c>
      <c r="R114" s="40">
        <f>Fairbanks!$C$15*10^3</f>
        <v>0</v>
      </c>
    </row>
    <row r="115" spans="1:18">
      <c r="A115" s="46"/>
      <c r="B115" s="51" t="s">
        <v>124</v>
      </c>
      <c r="C115" s="40">
        <f>Miami!$C$16*10^3</f>
        <v>0</v>
      </c>
      <c r="D115" s="40">
        <f>Houston!$C$16*10^3</f>
        <v>0</v>
      </c>
      <c r="E115" s="40">
        <f>Phoenix!$C$16*10^3</f>
        <v>0</v>
      </c>
      <c r="F115" s="40">
        <f>Atlanta!$C$16*10^3</f>
        <v>0</v>
      </c>
      <c r="G115" s="40">
        <f>LosAngeles!$C$16*10^3</f>
        <v>0</v>
      </c>
      <c r="H115" s="40">
        <f>LasVegas!$C$16*10^3</f>
        <v>0</v>
      </c>
      <c r="I115" s="40">
        <f>SanFrancisco!$C$16*10^3</f>
        <v>0</v>
      </c>
      <c r="J115" s="40">
        <f>Baltimore!$C$16*10^3</f>
        <v>0</v>
      </c>
      <c r="K115" s="40">
        <f>Albuquerque!$C$16*10^3</f>
        <v>0</v>
      </c>
      <c r="L115" s="40">
        <f>Seattle!$C$16*10^3</f>
        <v>0</v>
      </c>
      <c r="M115" s="40">
        <f>Chicago!$C$16*10^3</f>
        <v>0</v>
      </c>
      <c r="N115" s="40">
        <f>Boulder!$C$16*10^3</f>
        <v>0</v>
      </c>
      <c r="O115" s="40">
        <f>Minneapolis!$C$16*10^3</f>
        <v>0</v>
      </c>
      <c r="P115" s="40">
        <f>Helena!$C$16*10^3</f>
        <v>0</v>
      </c>
      <c r="Q115" s="40">
        <f>Duluth!$C$16*10^3</f>
        <v>0</v>
      </c>
      <c r="R115" s="40">
        <f>Fairbanks!$C$16*10^3</f>
        <v>0</v>
      </c>
    </row>
    <row r="116" spans="1:18">
      <c r="A116" s="46"/>
      <c r="B116" s="51" t="s">
        <v>125</v>
      </c>
      <c r="C116" s="40">
        <f>Miami!$C$17*10^3</f>
        <v>353390</v>
      </c>
      <c r="D116" s="40">
        <f>Houston!$C$17*10^3</f>
        <v>353390</v>
      </c>
      <c r="E116" s="40">
        <f>Phoenix!$C$17*10^3</f>
        <v>353390</v>
      </c>
      <c r="F116" s="40">
        <f>Atlanta!$C$17*10^3</f>
        <v>353390</v>
      </c>
      <c r="G116" s="40">
        <f>LosAngeles!$C$17*10^3</f>
        <v>353390</v>
      </c>
      <c r="H116" s="40">
        <f>LasVegas!$C$17*10^3</f>
        <v>353390</v>
      </c>
      <c r="I116" s="40">
        <f>SanFrancisco!$C$17*10^3</f>
        <v>353390</v>
      </c>
      <c r="J116" s="40">
        <f>Baltimore!$C$17*10^3</f>
        <v>353390</v>
      </c>
      <c r="K116" s="40">
        <f>Albuquerque!$C$17*10^3</f>
        <v>353390</v>
      </c>
      <c r="L116" s="40">
        <f>Seattle!$C$17*10^3</f>
        <v>353390</v>
      </c>
      <c r="M116" s="40">
        <f>Chicago!$C$17*10^3</f>
        <v>353390</v>
      </c>
      <c r="N116" s="40">
        <f>Boulder!$C$17*10^3</f>
        <v>353390</v>
      </c>
      <c r="O116" s="40">
        <f>Minneapolis!$C$17*10^3</f>
        <v>353390</v>
      </c>
      <c r="P116" s="40">
        <f>Helena!$C$17*10^3</f>
        <v>353390</v>
      </c>
      <c r="Q116" s="40">
        <f>Duluth!$C$17*10^3</f>
        <v>353390</v>
      </c>
      <c r="R116" s="40">
        <f>Fairbanks!$C$17*10^3</f>
        <v>353390</v>
      </c>
    </row>
    <row r="117" spans="1:18">
      <c r="A117" s="46"/>
      <c r="B117" s="51" t="s">
        <v>126</v>
      </c>
      <c r="C117" s="40">
        <f>Miami!$C$18*10^3</f>
        <v>0</v>
      </c>
      <c r="D117" s="40">
        <f>Houston!$C$18*10^3</f>
        <v>0</v>
      </c>
      <c r="E117" s="40">
        <f>Phoenix!$C$18*10^3</f>
        <v>0</v>
      </c>
      <c r="F117" s="40">
        <f>Atlanta!$C$18*10^3</f>
        <v>0</v>
      </c>
      <c r="G117" s="40">
        <f>LosAngeles!$C$18*10^3</f>
        <v>0</v>
      </c>
      <c r="H117" s="40">
        <f>LasVegas!$C$18*10^3</f>
        <v>0</v>
      </c>
      <c r="I117" s="40">
        <f>SanFrancisco!$C$18*10^3</f>
        <v>0</v>
      </c>
      <c r="J117" s="40">
        <f>Baltimore!$C$18*10^3</f>
        <v>0</v>
      </c>
      <c r="K117" s="40">
        <f>Albuquerque!$C$18*10^3</f>
        <v>0</v>
      </c>
      <c r="L117" s="40">
        <f>Seattle!$C$18*10^3</f>
        <v>0</v>
      </c>
      <c r="M117" s="40">
        <f>Chicago!$C$18*10^3</f>
        <v>0</v>
      </c>
      <c r="N117" s="40">
        <f>Boulder!$C$18*10^3</f>
        <v>0</v>
      </c>
      <c r="O117" s="40">
        <f>Minneapolis!$C$18*10^3</f>
        <v>0</v>
      </c>
      <c r="P117" s="40">
        <f>Helena!$C$18*10^3</f>
        <v>0</v>
      </c>
      <c r="Q117" s="40">
        <f>Duluth!$C$18*10^3</f>
        <v>0</v>
      </c>
      <c r="R117" s="40">
        <f>Fairbanks!$C$18*10^3</f>
        <v>0</v>
      </c>
    </row>
    <row r="118" spans="1:18">
      <c r="A118" s="46"/>
      <c r="B118" s="51" t="s">
        <v>127</v>
      </c>
      <c r="C118" s="40">
        <f>Miami!$C$19*10^3</f>
        <v>0</v>
      </c>
      <c r="D118" s="40">
        <f>Houston!$C$19*10^3</f>
        <v>0</v>
      </c>
      <c r="E118" s="40">
        <f>Phoenix!$C$19*10^3</f>
        <v>0</v>
      </c>
      <c r="F118" s="40">
        <f>Atlanta!$C$19*10^3</f>
        <v>0</v>
      </c>
      <c r="G118" s="40">
        <f>LosAngeles!$C$19*10^3</f>
        <v>0</v>
      </c>
      <c r="H118" s="40">
        <f>LasVegas!$C$19*10^3</f>
        <v>0</v>
      </c>
      <c r="I118" s="40">
        <f>SanFrancisco!$C$19*10^3</f>
        <v>0</v>
      </c>
      <c r="J118" s="40">
        <f>Baltimore!$C$19*10^3</f>
        <v>0</v>
      </c>
      <c r="K118" s="40">
        <f>Albuquerque!$C$19*10^3</f>
        <v>0</v>
      </c>
      <c r="L118" s="40">
        <f>Seattle!$C$19*10^3</f>
        <v>0</v>
      </c>
      <c r="M118" s="40">
        <f>Chicago!$C$19*10^3</f>
        <v>0</v>
      </c>
      <c r="N118" s="40">
        <f>Boulder!$C$19*10^3</f>
        <v>0</v>
      </c>
      <c r="O118" s="40">
        <f>Minneapolis!$C$19*10^3</f>
        <v>0</v>
      </c>
      <c r="P118" s="40">
        <f>Helena!$C$19*10^3</f>
        <v>0</v>
      </c>
      <c r="Q118" s="40">
        <f>Duluth!$C$19*10^3</f>
        <v>0</v>
      </c>
      <c r="R118" s="40">
        <f>Fairbanks!$C$19*10^3</f>
        <v>0</v>
      </c>
    </row>
    <row r="119" spans="1:18">
      <c r="A119" s="46"/>
      <c r="B119" s="51" t="s">
        <v>128</v>
      </c>
      <c r="C119" s="40">
        <f>Miami!$C$20*10^3</f>
        <v>0</v>
      </c>
      <c r="D119" s="40">
        <f>Houston!$C$20*10^3</f>
        <v>0</v>
      </c>
      <c r="E119" s="40">
        <f>Phoenix!$C$20*10^3</f>
        <v>0</v>
      </c>
      <c r="F119" s="40">
        <f>Atlanta!$C$20*10^3</f>
        <v>0</v>
      </c>
      <c r="G119" s="40">
        <f>LosAngeles!$C$20*10^3</f>
        <v>0</v>
      </c>
      <c r="H119" s="40">
        <f>LasVegas!$C$20*10^3</f>
        <v>0</v>
      </c>
      <c r="I119" s="40">
        <f>SanFrancisco!$C$20*10^3</f>
        <v>0</v>
      </c>
      <c r="J119" s="40">
        <f>Baltimore!$C$20*10^3</f>
        <v>0</v>
      </c>
      <c r="K119" s="40">
        <f>Albuquerque!$C$20*10^3</f>
        <v>0</v>
      </c>
      <c r="L119" s="40">
        <f>Seattle!$C$20*10^3</f>
        <v>0</v>
      </c>
      <c r="M119" s="40">
        <f>Chicago!$C$20*10^3</f>
        <v>0</v>
      </c>
      <c r="N119" s="40">
        <f>Boulder!$C$20*10^3</f>
        <v>0</v>
      </c>
      <c r="O119" s="40">
        <f>Minneapolis!$C$20*10^3</f>
        <v>0</v>
      </c>
      <c r="P119" s="40">
        <f>Helena!$C$20*10^3</f>
        <v>0</v>
      </c>
      <c r="Q119" s="40">
        <f>Duluth!$C$20*10^3</f>
        <v>0</v>
      </c>
      <c r="R119" s="40">
        <f>Fairbanks!$C$20*10^3</f>
        <v>0</v>
      </c>
    </row>
    <row r="120" spans="1:18">
      <c r="A120" s="46"/>
      <c r="B120" s="51" t="s">
        <v>129</v>
      </c>
      <c r="C120" s="40">
        <f>Miami!$C$21*10^3</f>
        <v>0</v>
      </c>
      <c r="D120" s="40">
        <f>Houston!$C$21*10^3</f>
        <v>0</v>
      </c>
      <c r="E120" s="40">
        <f>Phoenix!$C$21*10^3</f>
        <v>0</v>
      </c>
      <c r="F120" s="40">
        <f>Atlanta!$C$21*10^3</f>
        <v>0</v>
      </c>
      <c r="G120" s="40">
        <f>LosAngeles!$C$21*10^3</f>
        <v>0</v>
      </c>
      <c r="H120" s="40">
        <f>LasVegas!$C$21*10^3</f>
        <v>0</v>
      </c>
      <c r="I120" s="40">
        <f>SanFrancisco!$C$21*10^3</f>
        <v>0</v>
      </c>
      <c r="J120" s="40">
        <f>Baltimore!$C$21*10^3</f>
        <v>0</v>
      </c>
      <c r="K120" s="40">
        <f>Albuquerque!$C$21*10^3</f>
        <v>0</v>
      </c>
      <c r="L120" s="40">
        <f>Seattle!$C$21*10^3</f>
        <v>0</v>
      </c>
      <c r="M120" s="40">
        <f>Chicago!$C$21*10^3</f>
        <v>0</v>
      </c>
      <c r="N120" s="40">
        <f>Boulder!$C$21*10^3</f>
        <v>0</v>
      </c>
      <c r="O120" s="40">
        <f>Minneapolis!$C$21*10^3</f>
        <v>0</v>
      </c>
      <c r="P120" s="40">
        <f>Helena!$C$21*10^3</f>
        <v>0</v>
      </c>
      <c r="Q120" s="40">
        <f>Duluth!$C$21*10^3</f>
        <v>0</v>
      </c>
      <c r="R120" s="40">
        <f>Fairbanks!$C$21*10^3</f>
        <v>0</v>
      </c>
    </row>
    <row r="121" spans="1:18">
      <c r="A121" s="46"/>
      <c r="B121" s="51" t="s">
        <v>130</v>
      </c>
      <c r="C121" s="40">
        <f>Miami!$C$22*10^3</f>
        <v>0</v>
      </c>
      <c r="D121" s="40">
        <f>Houston!$C$22*10^3</f>
        <v>0</v>
      </c>
      <c r="E121" s="40">
        <f>Phoenix!$C$22*10^3</f>
        <v>0</v>
      </c>
      <c r="F121" s="40">
        <f>Atlanta!$C$22*10^3</f>
        <v>0</v>
      </c>
      <c r="G121" s="40">
        <f>LosAngeles!$C$22*10^3</f>
        <v>0</v>
      </c>
      <c r="H121" s="40">
        <f>LasVegas!$C$22*10^3</f>
        <v>0</v>
      </c>
      <c r="I121" s="40">
        <f>SanFrancisco!$C$22*10^3</f>
        <v>0</v>
      </c>
      <c r="J121" s="40">
        <f>Baltimore!$C$22*10^3</f>
        <v>0</v>
      </c>
      <c r="K121" s="40">
        <f>Albuquerque!$C$22*10^3</f>
        <v>0</v>
      </c>
      <c r="L121" s="40">
        <f>Seattle!$C$22*10^3</f>
        <v>0</v>
      </c>
      <c r="M121" s="40">
        <f>Chicago!$C$22*10^3</f>
        <v>0</v>
      </c>
      <c r="N121" s="40">
        <f>Boulder!$C$22*10^3</f>
        <v>0</v>
      </c>
      <c r="O121" s="40">
        <f>Minneapolis!$C$22*10^3</f>
        <v>0</v>
      </c>
      <c r="P121" s="40">
        <f>Helena!$C$22*10^3</f>
        <v>0</v>
      </c>
      <c r="Q121" s="40">
        <f>Duluth!$C$22*10^3</f>
        <v>0</v>
      </c>
      <c r="R121" s="40">
        <f>Fairbanks!$C$22*10^3</f>
        <v>0</v>
      </c>
    </row>
    <row r="122" spans="1:18">
      <c r="A122" s="46"/>
      <c r="B122" s="51" t="s">
        <v>109</v>
      </c>
      <c r="C122" s="40">
        <f>Miami!$C$23*10^3</f>
        <v>0</v>
      </c>
      <c r="D122" s="40">
        <f>Houston!$C$23*10^3</f>
        <v>0</v>
      </c>
      <c r="E122" s="40">
        <f>Phoenix!$C$23*10^3</f>
        <v>0</v>
      </c>
      <c r="F122" s="40">
        <f>Atlanta!$C$23*10^3</f>
        <v>0</v>
      </c>
      <c r="G122" s="40">
        <f>LosAngeles!$C$23*10^3</f>
        <v>0</v>
      </c>
      <c r="H122" s="40">
        <f>LasVegas!$C$23*10^3</f>
        <v>0</v>
      </c>
      <c r="I122" s="40">
        <f>SanFrancisco!$C$23*10^3</f>
        <v>0</v>
      </c>
      <c r="J122" s="40">
        <f>Baltimore!$C$23*10^3</f>
        <v>0</v>
      </c>
      <c r="K122" s="40">
        <f>Albuquerque!$C$23*10^3</f>
        <v>0</v>
      </c>
      <c r="L122" s="40">
        <f>Seattle!$C$23*10^3</f>
        <v>0</v>
      </c>
      <c r="M122" s="40">
        <f>Chicago!$C$23*10^3</f>
        <v>0</v>
      </c>
      <c r="N122" s="40">
        <f>Boulder!$C$23*10^3</f>
        <v>0</v>
      </c>
      <c r="O122" s="40">
        <f>Minneapolis!$C$23*10^3</f>
        <v>0</v>
      </c>
      <c r="P122" s="40">
        <f>Helena!$C$23*10^3</f>
        <v>0</v>
      </c>
      <c r="Q122" s="40">
        <f>Duluth!$C$23*10^3</f>
        <v>0</v>
      </c>
      <c r="R122" s="40">
        <f>Fairbanks!$C$23*10^3</f>
        <v>0</v>
      </c>
    </row>
    <row r="123" spans="1:18">
      <c r="A123" s="46"/>
      <c r="B123" s="51" t="s">
        <v>131</v>
      </c>
      <c r="C123" s="40">
        <f>Miami!$C$24*10^3</f>
        <v>183770</v>
      </c>
      <c r="D123" s="40">
        <f>Houston!$C$24*10^3</f>
        <v>250250</v>
      </c>
      <c r="E123" s="40">
        <f>Phoenix!$C$24*10^3</f>
        <v>219870</v>
      </c>
      <c r="F123" s="40">
        <f>Atlanta!$C$24*10^3</f>
        <v>309330</v>
      </c>
      <c r="G123" s="40">
        <f>LosAngeles!$C$24*10^3</f>
        <v>289290</v>
      </c>
      <c r="H123" s="40">
        <f>LasVegas!$C$24*10^3</f>
        <v>263260</v>
      </c>
      <c r="I123" s="40">
        <f>SanFrancisco!$C$24*10^3</f>
        <v>339330</v>
      </c>
      <c r="J123" s="40">
        <f>Baltimore!$C$24*10^3</f>
        <v>356370</v>
      </c>
      <c r="K123" s="40">
        <f>Albuquerque!$C$24*10^3</f>
        <v>347300</v>
      </c>
      <c r="L123" s="40">
        <f>Seattle!$C$24*10^3</f>
        <v>372940</v>
      </c>
      <c r="M123" s="40">
        <f>Chicago!$C$24*10^3</f>
        <v>396380</v>
      </c>
      <c r="N123" s="40">
        <f>Boulder!$C$24*10^3</f>
        <v>392600</v>
      </c>
      <c r="O123" s="40">
        <f>Minneapolis!$C$24*10^3</f>
        <v>432010</v>
      </c>
      <c r="P123" s="40">
        <f>Helena!$C$24*10^3</f>
        <v>435270</v>
      </c>
      <c r="Q123" s="40">
        <f>Duluth!$C$24*10^3</f>
        <v>485250</v>
      </c>
      <c r="R123" s="40">
        <f>Fairbanks!$C$24*10^3</f>
        <v>548270</v>
      </c>
    </row>
    <row r="124" spans="1:18">
      <c r="A124" s="46"/>
      <c r="B124" s="51" t="s">
        <v>132</v>
      </c>
      <c r="C124" s="40">
        <f>Miami!$C$25*10^3</f>
        <v>0</v>
      </c>
      <c r="D124" s="40">
        <f>Houston!$C$25*10^3</f>
        <v>0</v>
      </c>
      <c r="E124" s="40">
        <f>Phoenix!$C$25*10^3</f>
        <v>0</v>
      </c>
      <c r="F124" s="40">
        <f>Atlanta!$C$25*10^3</f>
        <v>0</v>
      </c>
      <c r="G124" s="40">
        <f>LosAngeles!$C$25*10^3</f>
        <v>0</v>
      </c>
      <c r="H124" s="40">
        <f>LasVegas!$C$25*10^3</f>
        <v>0</v>
      </c>
      <c r="I124" s="40">
        <f>SanFrancisco!$C$25*10^3</f>
        <v>0</v>
      </c>
      <c r="J124" s="40">
        <f>Baltimore!$C$25*10^3</f>
        <v>0</v>
      </c>
      <c r="K124" s="40">
        <f>Albuquerque!$C$25*10^3</f>
        <v>0</v>
      </c>
      <c r="L124" s="40">
        <f>Seattle!$C$25*10^3</f>
        <v>0</v>
      </c>
      <c r="M124" s="40">
        <f>Chicago!$C$25*10^3</f>
        <v>0</v>
      </c>
      <c r="N124" s="40">
        <f>Boulder!$C$25*10^3</f>
        <v>0</v>
      </c>
      <c r="O124" s="40">
        <f>Minneapolis!$C$25*10^3</f>
        <v>0</v>
      </c>
      <c r="P124" s="40">
        <f>Helena!$C$25*10^3</f>
        <v>0</v>
      </c>
      <c r="Q124" s="40">
        <f>Duluth!$C$25*10^3</f>
        <v>0</v>
      </c>
      <c r="R124" s="40">
        <f>Fairbanks!$C$25*10^3</f>
        <v>0</v>
      </c>
    </row>
    <row r="125" spans="1:18">
      <c r="A125" s="46"/>
      <c r="B125" s="51" t="s">
        <v>133</v>
      </c>
      <c r="C125" s="40">
        <f>Miami!$C$26*10^3</f>
        <v>0</v>
      </c>
      <c r="D125" s="40">
        <f>Houston!$C$26*10^3</f>
        <v>0</v>
      </c>
      <c r="E125" s="40">
        <f>Phoenix!$C$26*10^3</f>
        <v>0</v>
      </c>
      <c r="F125" s="40">
        <f>Atlanta!$C$26*10^3</f>
        <v>0</v>
      </c>
      <c r="G125" s="40">
        <f>LosAngeles!$C$26*10^3</f>
        <v>0</v>
      </c>
      <c r="H125" s="40">
        <f>LasVegas!$C$26*10^3</f>
        <v>0</v>
      </c>
      <c r="I125" s="40">
        <f>SanFrancisco!$C$26*10^3</f>
        <v>0</v>
      </c>
      <c r="J125" s="40">
        <f>Baltimore!$C$26*10^3</f>
        <v>0</v>
      </c>
      <c r="K125" s="40">
        <f>Albuquerque!$C$26*10^3</f>
        <v>0</v>
      </c>
      <c r="L125" s="40">
        <f>Seattle!$C$26*10^3</f>
        <v>0</v>
      </c>
      <c r="M125" s="40">
        <f>Chicago!$C$26*10^3</f>
        <v>0</v>
      </c>
      <c r="N125" s="40">
        <f>Boulder!$C$26*10^3</f>
        <v>0</v>
      </c>
      <c r="O125" s="40">
        <f>Minneapolis!$C$26*10^3</f>
        <v>0</v>
      </c>
      <c r="P125" s="40">
        <f>Helena!$C$26*10^3</f>
        <v>0</v>
      </c>
      <c r="Q125" s="40">
        <f>Duluth!$C$26*10^3</f>
        <v>0</v>
      </c>
      <c r="R125" s="40">
        <f>Fairbanks!$C$26*10^3</f>
        <v>0</v>
      </c>
    </row>
    <row r="126" spans="1:18">
      <c r="A126" s="46"/>
      <c r="B126" s="51" t="s">
        <v>134</v>
      </c>
      <c r="C126" s="40">
        <f>Miami!$C$28*10^3</f>
        <v>728770</v>
      </c>
      <c r="D126" s="40">
        <f>Houston!$C$28*10^3</f>
        <v>2859600</v>
      </c>
      <c r="E126" s="40">
        <f>Phoenix!$C$28*10^3</f>
        <v>2112660</v>
      </c>
      <c r="F126" s="40">
        <f>Atlanta!$C$28*10^3</f>
        <v>5287410</v>
      </c>
      <c r="G126" s="40">
        <f>LosAngeles!$C$28*10^3</f>
        <v>1915610</v>
      </c>
      <c r="H126" s="40">
        <f>LasVegas!$C$28*10^3</f>
        <v>3164480</v>
      </c>
      <c r="I126" s="40">
        <f>SanFrancisco!$C$28*10^3</f>
        <v>4162930.0000000005</v>
      </c>
      <c r="J126" s="40">
        <f>Baltimore!$C$28*10^3</f>
        <v>8705980</v>
      </c>
      <c r="K126" s="40">
        <f>Albuquerque!$C$28*10^3</f>
        <v>5742570</v>
      </c>
      <c r="L126" s="40">
        <f>Seattle!$C$28*10^3</f>
        <v>8483990</v>
      </c>
      <c r="M126" s="40">
        <f>Chicago!$C$28*10^3</f>
        <v>10681760</v>
      </c>
      <c r="N126" s="40">
        <f>Boulder!$C$28*10^3</f>
        <v>7876700</v>
      </c>
      <c r="O126" s="40">
        <f>Minneapolis!$C$28*10^3</f>
        <v>14275830</v>
      </c>
      <c r="P126" s="40">
        <f>Helena!$C$28*10^3</f>
        <v>11396230</v>
      </c>
      <c r="Q126" s="40">
        <f>Duluth!$C$28*10^3</f>
        <v>17281320</v>
      </c>
      <c r="R126" s="40">
        <f>Fairbanks!$C$28*10^3</f>
        <v>29748290</v>
      </c>
    </row>
    <row r="127" spans="1:18">
      <c r="A127" s="46"/>
      <c r="B127" s="49" t="s">
        <v>270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</row>
    <row r="128" spans="1:18">
      <c r="A128" s="46"/>
      <c r="B128" s="51" t="s">
        <v>114</v>
      </c>
      <c r="C128" s="40">
        <f>Miami!$E$13*10^3</f>
        <v>0</v>
      </c>
      <c r="D128" s="40">
        <f>Houston!$E$13*10^3</f>
        <v>0</v>
      </c>
      <c r="E128" s="40">
        <f>Phoenix!$E$13*10^3</f>
        <v>0</v>
      </c>
      <c r="F128" s="40">
        <f>Atlanta!$E$13*10^3</f>
        <v>0</v>
      </c>
      <c r="G128" s="40">
        <f>LosAngeles!$E$13*10^3</f>
        <v>0</v>
      </c>
      <c r="H128" s="40">
        <f>LasVegas!$E$13*10^3</f>
        <v>0</v>
      </c>
      <c r="I128" s="40">
        <f>SanFrancisco!$E$13*10^3</f>
        <v>0</v>
      </c>
      <c r="J128" s="40">
        <f>Baltimore!$E$13*10^3</f>
        <v>0</v>
      </c>
      <c r="K128" s="40">
        <f>Albuquerque!$E$13*10^3</f>
        <v>0</v>
      </c>
      <c r="L128" s="40">
        <f>Seattle!$E$13*10^3</f>
        <v>0</v>
      </c>
      <c r="M128" s="40">
        <f>Chicago!$E$13*10^3</f>
        <v>0</v>
      </c>
      <c r="N128" s="40">
        <f>Boulder!$E$13*10^3</f>
        <v>0</v>
      </c>
      <c r="O128" s="40">
        <f>Minneapolis!$E$13*10^3</f>
        <v>0</v>
      </c>
      <c r="P128" s="40">
        <f>Helena!$E$13*10^3</f>
        <v>0</v>
      </c>
      <c r="Q128" s="40">
        <f>Duluth!$E$13*10^3</f>
        <v>0</v>
      </c>
      <c r="R128" s="40">
        <f>Fairbanks!$E$13*10^3</f>
        <v>0</v>
      </c>
    </row>
    <row r="129" spans="1:18">
      <c r="A129" s="46"/>
      <c r="B129" s="51" t="s">
        <v>115</v>
      </c>
      <c r="C129" s="40">
        <f>Miami!$E$14*10^3</f>
        <v>0</v>
      </c>
      <c r="D129" s="40">
        <f>Houston!$E$14*10^3</f>
        <v>0</v>
      </c>
      <c r="E129" s="40">
        <f>Phoenix!$E$14*10^3</f>
        <v>0</v>
      </c>
      <c r="F129" s="40">
        <f>Atlanta!$E$14*10^3</f>
        <v>0</v>
      </c>
      <c r="G129" s="40">
        <f>LosAngeles!$E$14*10^3</f>
        <v>0</v>
      </c>
      <c r="H129" s="40">
        <f>LasVegas!$E$14*10^3</f>
        <v>0</v>
      </c>
      <c r="I129" s="40">
        <f>SanFrancisco!$E$14*10^3</f>
        <v>0</v>
      </c>
      <c r="J129" s="40">
        <f>Baltimore!$E$14*10^3</f>
        <v>0</v>
      </c>
      <c r="K129" s="40">
        <f>Albuquerque!$E$14*10^3</f>
        <v>0</v>
      </c>
      <c r="L129" s="40">
        <f>Seattle!$E$14*10^3</f>
        <v>0</v>
      </c>
      <c r="M129" s="40">
        <f>Chicago!$E$14*10^3</f>
        <v>0</v>
      </c>
      <c r="N129" s="40">
        <f>Boulder!$E$14*10^3</f>
        <v>0</v>
      </c>
      <c r="O129" s="40">
        <f>Minneapolis!$E$14*10^3</f>
        <v>0</v>
      </c>
      <c r="P129" s="40">
        <f>Helena!$E$14*10^3</f>
        <v>0</v>
      </c>
      <c r="Q129" s="40">
        <f>Duluth!$E$14*10^3</f>
        <v>0</v>
      </c>
      <c r="R129" s="40">
        <f>Fairbanks!$E$14*10^3</f>
        <v>0</v>
      </c>
    </row>
    <row r="130" spans="1:18">
      <c r="A130" s="46"/>
      <c r="B130" s="51" t="s">
        <v>123</v>
      </c>
      <c r="C130" s="40">
        <f>Miami!$E$15*10^3</f>
        <v>0</v>
      </c>
      <c r="D130" s="40">
        <f>Houston!$E$15*10^3</f>
        <v>0</v>
      </c>
      <c r="E130" s="40">
        <f>Phoenix!$E$15*10^3</f>
        <v>0</v>
      </c>
      <c r="F130" s="40">
        <f>Atlanta!$E$15*10^3</f>
        <v>0</v>
      </c>
      <c r="G130" s="40">
        <f>LosAngeles!$E$15*10^3</f>
        <v>0</v>
      </c>
      <c r="H130" s="40">
        <f>LasVegas!$E$15*10^3</f>
        <v>0</v>
      </c>
      <c r="I130" s="40">
        <f>SanFrancisco!$E$15*10^3</f>
        <v>0</v>
      </c>
      <c r="J130" s="40">
        <f>Baltimore!$E$15*10^3</f>
        <v>0</v>
      </c>
      <c r="K130" s="40">
        <f>Albuquerque!$E$15*10^3</f>
        <v>0</v>
      </c>
      <c r="L130" s="40">
        <f>Seattle!$E$15*10^3</f>
        <v>0</v>
      </c>
      <c r="M130" s="40">
        <f>Chicago!$E$15*10^3</f>
        <v>0</v>
      </c>
      <c r="N130" s="40">
        <f>Boulder!$E$15*10^3</f>
        <v>0</v>
      </c>
      <c r="O130" s="40">
        <f>Minneapolis!$E$15*10^3</f>
        <v>0</v>
      </c>
      <c r="P130" s="40">
        <f>Helena!$E$15*10^3</f>
        <v>0</v>
      </c>
      <c r="Q130" s="40">
        <f>Duluth!$E$15*10^3</f>
        <v>0</v>
      </c>
      <c r="R130" s="40">
        <f>Fairbanks!$E$15*10^3</f>
        <v>0</v>
      </c>
    </row>
    <row r="131" spans="1:18">
      <c r="A131" s="46"/>
      <c r="B131" s="51" t="s">
        <v>124</v>
      </c>
      <c r="C131" s="40">
        <f>Miami!$E$16*10^3</f>
        <v>0</v>
      </c>
      <c r="D131" s="40">
        <f>Houston!$E$16*10^3</f>
        <v>0</v>
      </c>
      <c r="E131" s="40">
        <f>Phoenix!$E$16*10^3</f>
        <v>0</v>
      </c>
      <c r="F131" s="40">
        <f>Atlanta!$E$16*10^3</f>
        <v>0</v>
      </c>
      <c r="G131" s="40">
        <f>LosAngeles!$E$16*10^3</f>
        <v>0</v>
      </c>
      <c r="H131" s="40">
        <f>LasVegas!$E$16*10^3</f>
        <v>0</v>
      </c>
      <c r="I131" s="40">
        <f>SanFrancisco!$E$16*10^3</f>
        <v>0</v>
      </c>
      <c r="J131" s="40">
        <f>Baltimore!$E$16*10^3</f>
        <v>0</v>
      </c>
      <c r="K131" s="40">
        <f>Albuquerque!$E$16*10^3</f>
        <v>0</v>
      </c>
      <c r="L131" s="40">
        <f>Seattle!$E$16*10^3</f>
        <v>0</v>
      </c>
      <c r="M131" s="40">
        <f>Chicago!$E$16*10^3</f>
        <v>0</v>
      </c>
      <c r="N131" s="40">
        <f>Boulder!$E$16*10^3</f>
        <v>0</v>
      </c>
      <c r="O131" s="40">
        <f>Minneapolis!$E$16*10^3</f>
        <v>0</v>
      </c>
      <c r="P131" s="40">
        <f>Helena!$E$16*10^3</f>
        <v>0</v>
      </c>
      <c r="Q131" s="40">
        <f>Duluth!$E$16*10^3</f>
        <v>0</v>
      </c>
      <c r="R131" s="40">
        <f>Fairbanks!$E$16*10^3</f>
        <v>0</v>
      </c>
    </row>
    <row r="132" spans="1:18">
      <c r="A132" s="46"/>
      <c r="B132" s="51" t="s">
        <v>125</v>
      </c>
      <c r="C132" s="40">
        <f>Miami!$E$17*10^3</f>
        <v>0</v>
      </c>
      <c r="D132" s="40">
        <f>Houston!$E$17*10^3</f>
        <v>0</v>
      </c>
      <c r="E132" s="40">
        <f>Phoenix!$E$17*10^3</f>
        <v>0</v>
      </c>
      <c r="F132" s="40">
        <f>Atlanta!$E$17*10^3</f>
        <v>0</v>
      </c>
      <c r="G132" s="40">
        <f>LosAngeles!$E$17*10^3</f>
        <v>0</v>
      </c>
      <c r="H132" s="40">
        <f>LasVegas!$E$17*10^3</f>
        <v>0</v>
      </c>
      <c r="I132" s="40">
        <f>SanFrancisco!$E$17*10^3</f>
        <v>0</v>
      </c>
      <c r="J132" s="40">
        <f>Baltimore!$E$17*10^3</f>
        <v>0</v>
      </c>
      <c r="K132" s="40">
        <f>Albuquerque!$E$17*10^3</f>
        <v>0</v>
      </c>
      <c r="L132" s="40">
        <f>Seattle!$E$17*10^3</f>
        <v>0</v>
      </c>
      <c r="M132" s="40">
        <f>Chicago!$E$17*10^3</f>
        <v>0</v>
      </c>
      <c r="N132" s="40">
        <f>Boulder!$E$17*10^3</f>
        <v>0</v>
      </c>
      <c r="O132" s="40">
        <f>Minneapolis!$E$17*10^3</f>
        <v>0</v>
      </c>
      <c r="P132" s="40">
        <f>Helena!$E$17*10^3</f>
        <v>0</v>
      </c>
      <c r="Q132" s="40">
        <f>Duluth!$E$17*10^3</f>
        <v>0</v>
      </c>
      <c r="R132" s="40">
        <f>Fairbanks!$E$17*10^3</f>
        <v>0</v>
      </c>
    </row>
    <row r="133" spans="1:18">
      <c r="A133" s="46"/>
      <c r="B133" s="51" t="s">
        <v>126</v>
      </c>
      <c r="C133" s="40">
        <f>Miami!$E$18*10^3</f>
        <v>0</v>
      </c>
      <c r="D133" s="40">
        <f>Houston!$E$18*10^3</f>
        <v>0</v>
      </c>
      <c r="E133" s="40">
        <f>Phoenix!$E$18*10^3</f>
        <v>0</v>
      </c>
      <c r="F133" s="40">
        <f>Atlanta!$E$18*10^3</f>
        <v>0</v>
      </c>
      <c r="G133" s="40">
        <f>LosAngeles!$E$18*10^3</f>
        <v>0</v>
      </c>
      <c r="H133" s="40">
        <f>LasVegas!$E$18*10^3</f>
        <v>0</v>
      </c>
      <c r="I133" s="40">
        <f>SanFrancisco!$E$18*10^3</f>
        <v>0</v>
      </c>
      <c r="J133" s="40">
        <f>Baltimore!$E$18*10^3</f>
        <v>0</v>
      </c>
      <c r="K133" s="40">
        <f>Albuquerque!$E$18*10^3</f>
        <v>0</v>
      </c>
      <c r="L133" s="40">
        <f>Seattle!$E$18*10^3</f>
        <v>0</v>
      </c>
      <c r="M133" s="40">
        <f>Chicago!$E$18*10^3</f>
        <v>0</v>
      </c>
      <c r="N133" s="40">
        <f>Boulder!$E$18*10^3</f>
        <v>0</v>
      </c>
      <c r="O133" s="40">
        <f>Minneapolis!$E$18*10^3</f>
        <v>0</v>
      </c>
      <c r="P133" s="40">
        <f>Helena!$E$18*10^3</f>
        <v>0</v>
      </c>
      <c r="Q133" s="40">
        <f>Duluth!$E$18*10^3</f>
        <v>0</v>
      </c>
      <c r="R133" s="40">
        <f>Fairbanks!$E$18*10^3</f>
        <v>0</v>
      </c>
    </row>
    <row r="134" spans="1:18">
      <c r="A134" s="46"/>
      <c r="B134" s="51" t="s">
        <v>127</v>
      </c>
      <c r="C134" s="40">
        <f>Miami!$E$19*10^3</f>
        <v>0</v>
      </c>
      <c r="D134" s="40">
        <f>Houston!$E$19*10^3</f>
        <v>0</v>
      </c>
      <c r="E134" s="40">
        <f>Phoenix!$E$19*10^3</f>
        <v>0</v>
      </c>
      <c r="F134" s="40">
        <f>Atlanta!$E$19*10^3</f>
        <v>0</v>
      </c>
      <c r="G134" s="40">
        <f>LosAngeles!$E$19*10^3</f>
        <v>0</v>
      </c>
      <c r="H134" s="40">
        <f>LasVegas!$E$19*10^3</f>
        <v>0</v>
      </c>
      <c r="I134" s="40">
        <f>SanFrancisco!$E$19*10^3</f>
        <v>0</v>
      </c>
      <c r="J134" s="40">
        <f>Baltimore!$E$19*10^3</f>
        <v>0</v>
      </c>
      <c r="K134" s="40">
        <f>Albuquerque!$E$19*10^3</f>
        <v>0</v>
      </c>
      <c r="L134" s="40">
        <f>Seattle!$E$19*10^3</f>
        <v>0</v>
      </c>
      <c r="M134" s="40">
        <f>Chicago!$E$19*10^3</f>
        <v>0</v>
      </c>
      <c r="N134" s="40">
        <f>Boulder!$E$19*10^3</f>
        <v>0</v>
      </c>
      <c r="O134" s="40">
        <f>Minneapolis!$E$19*10^3</f>
        <v>0</v>
      </c>
      <c r="P134" s="40">
        <f>Helena!$E$19*10^3</f>
        <v>0</v>
      </c>
      <c r="Q134" s="40">
        <f>Duluth!$E$19*10^3</f>
        <v>0</v>
      </c>
      <c r="R134" s="40">
        <f>Fairbanks!$E$19*10^3</f>
        <v>0</v>
      </c>
    </row>
    <row r="135" spans="1:18">
      <c r="A135" s="46"/>
      <c r="B135" s="51" t="s">
        <v>128</v>
      </c>
      <c r="C135" s="40">
        <f>Miami!$E$20*10^3</f>
        <v>0</v>
      </c>
      <c r="D135" s="40">
        <f>Houston!$E$20*10^3</f>
        <v>0</v>
      </c>
      <c r="E135" s="40">
        <f>Phoenix!$E$20*10^3</f>
        <v>0</v>
      </c>
      <c r="F135" s="40">
        <f>Atlanta!$E$20*10^3</f>
        <v>0</v>
      </c>
      <c r="G135" s="40">
        <f>LosAngeles!$E$20*10^3</f>
        <v>0</v>
      </c>
      <c r="H135" s="40">
        <f>LasVegas!$E$20*10^3</f>
        <v>0</v>
      </c>
      <c r="I135" s="40">
        <f>SanFrancisco!$E$20*10^3</f>
        <v>0</v>
      </c>
      <c r="J135" s="40">
        <f>Baltimore!$E$20*10^3</f>
        <v>0</v>
      </c>
      <c r="K135" s="40">
        <f>Albuquerque!$E$20*10^3</f>
        <v>0</v>
      </c>
      <c r="L135" s="40">
        <f>Seattle!$E$20*10^3</f>
        <v>0</v>
      </c>
      <c r="M135" s="40">
        <f>Chicago!$E$20*10^3</f>
        <v>0</v>
      </c>
      <c r="N135" s="40">
        <f>Boulder!$E$20*10^3</f>
        <v>0</v>
      </c>
      <c r="O135" s="40">
        <f>Minneapolis!$E$20*10^3</f>
        <v>0</v>
      </c>
      <c r="P135" s="40">
        <f>Helena!$E$20*10^3</f>
        <v>0</v>
      </c>
      <c r="Q135" s="40">
        <f>Duluth!$E$20*10^3</f>
        <v>0</v>
      </c>
      <c r="R135" s="40">
        <f>Fairbanks!$E$20*10^3</f>
        <v>0</v>
      </c>
    </row>
    <row r="136" spans="1:18">
      <c r="A136" s="46"/>
      <c r="B136" s="51" t="s">
        <v>129</v>
      </c>
      <c r="C136" s="40">
        <f>Miami!$E$21*10^3</f>
        <v>0</v>
      </c>
      <c r="D136" s="40">
        <f>Houston!$E$21*10^3</f>
        <v>0</v>
      </c>
      <c r="E136" s="40">
        <f>Phoenix!$E$21*10^3</f>
        <v>0</v>
      </c>
      <c r="F136" s="40">
        <f>Atlanta!$E$21*10^3</f>
        <v>0</v>
      </c>
      <c r="G136" s="40">
        <f>LosAngeles!$E$21*10^3</f>
        <v>0</v>
      </c>
      <c r="H136" s="40">
        <f>LasVegas!$E$21*10^3</f>
        <v>0</v>
      </c>
      <c r="I136" s="40">
        <f>SanFrancisco!$E$21*10^3</f>
        <v>0</v>
      </c>
      <c r="J136" s="40">
        <f>Baltimore!$E$21*10^3</f>
        <v>0</v>
      </c>
      <c r="K136" s="40">
        <f>Albuquerque!$E$21*10^3</f>
        <v>0</v>
      </c>
      <c r="L136" s="40">
        <f>Seattle!$E$21*10^3</f>
        <v>0</v>
      </c>
      <c r="M136" s="40">
        <f>Chicago!$E$21*10^3</f>
        <v>0</v>
      </c>
      <c r="N136" s="40">
        <f>Boulder!$E$21*10^3</f>
        <v>0</v>
      </c>
      <c r="O136" s="40">
        <f>Minneapolis!$E$21*10^3</f>
        <v>0</v>
      </c>
      <c r="P136" s="40">
        <f>Helena!$E$21*10^3</f>
        <v>0</v>
      </c>
      <c r="Q136" s="40">
        <f>Duluth!$E$21*10^3</f>
        <v>0</v>
      </c>
      <c r="R136" s="40">
        <f>Fairbanks!$E$21*10^3</f>
        <v>0</v>
      </c>
    </row>
    <row r="137" spans="1:18">
      <c r="A137" s="46"/>
      <c r="B137" s="51" t="s">
        <v>130</v>
      </c>
      <c r="C137" s="40">
        <f>Miami!$E$22*10^3</f>
        <v>0</v>
      </c>
      <c r="D137" s="40">
        <f>Houston!$E$22*10^3</f>
        <v>0</v>
      </c>
      <c r="E137" s="40">
        <f>Phoenix!$E$22*10^3</f>
        <v>0</v>
      </c>
      <c r="F137" s="40">
        <f>Atlanta!$E$22*10^3</f>
        <v>0</v>
      </c>
      <c r="G137" s="40">
        <f>LosAngeles!$E$22*10^3</f>
        <v>0</v>
      </c>
      <c r="H137" s="40">
        <f>LasVegas!$E$22*10^3</f>
        <v>0</v>
      </c>
      <c r="I137" s="40">
        <f>SanFrancisco!$E$22*10^3</f>
        <v>0</v>
      </c>
      <c r="J137" s="40">
        <f>Baltimore!$E$22*10^3</f>
        <v>0</v>
      </c>
      <c r="K137" s="40">
        <f>Albuquerque!$E$22*10^3</f>
        <v>0</v>
      </c>
      <c r="L137" s="40">
        <f>Seattle!$E$22*10^3</f>
        <v>0</v>
      </c>
      <c r="M137" s="40">
        <f>Chicago!$E$22*10^3</f>
        <v>0</v>
      </c>
      <c r="N137" s="40">
        <f>Boulder!$E$22*10^3</f>
        <v>0</v>
      </c>
      <c r="O137" s="40">
        <f>Minneapolis!$E$22*10^3</f>
        <v>0</v>
      </c>
      <c r="P137" s="40">
        <f>Helena!$E$22*10^3</f>
        <v>0</v>
      </c>
      <c r="Q137" s="40">
        <f>Duluth!$E$22*10^3</f>
        <v>0</v>
      </c>
      <c r="R137" s="40">
        <f>Fairbanks!$E$22*10^3</f>
        <v>0</v>
      </c>
    </row>
    <row r="138" spans="1:18">
      <c r="A138" s="46"/>
      <c r="B138" s="51" t="s">
        <v>109</v>
      </c>
      <c r="C138" s="40">
        <f>Miami!$E$23*10^3</f>
        <v>0</v>
      </c>
      <c r="D138" s="40">
        <f>Houston!$E$23*10^3</f>
        <v>0</v>
      </c>
      <c r="E138" s="40">
        <f>Phoenix!$E$23*10^3</f>
        <v>0</v>
      </c>
      <c r="F138" s="40">
        <f>Atlanta!$E$23*10^3</f>
        <v>0</v>
      </c>
      <c r="G138" s="40">
        <f>LosAngeles!$E$23*10^3</f>
        <v>0</v>
      </c>
      <c r="H138" s="40">
        <f>LasVegas!$E$23*10^3</f>
        <v>0</v>
      </c>
      <c r="I138" s="40">
        <f>SanFrancisco!$E$23*10^3</f>
        <v>0</v>
      </c>
      <c r="J138" s="40">
        <f>Baltimore!$E$23*10^3</f>
        <v>0</v>
      </c>
      <c r="K138" s="40">
        <f>Albuquerque!$E$23*10^3</f>
        <v>0</v>
      </c>
      <c r="L138" s="40">
        <f>Seattle!$E$23*10^3</f>
        <v>0</v>
      </c>
      <c r="M138" s="40">
        <f>Chicago!$E$23*10^3</f>
        <v>0</v>
      </c>
      <c r="N138" s="40">
        <f>Boulder!$E$23*10^3</f>
        <v>0</v>
      </c>
      <c r="O138" s="40">
        <f>Minneapolis!$E$23*10^3</f>
        <v>0</v>
      </c>
      <c r="P138" s="40">
        <f>Helena!$E$23*10^3</f>
        <v>0</v>
      </c>
      <c r="Q138" s="40">
        <f>Duluth!$E$23*10^3</f>
        <v>0</v>
      </c>
      <c r="R138" s="40">
        <f>Fairbanks!$E$23*10^3</f>
        <v>0</v>
      </c>
    </row>
    <row r="139" spans="1:18">
      <c r="A139" s="46"/>
      <c r="B139" s="51" t="s">
        <v>131</v>
      </c>
      <c r="C139" s="40">
        <f>Miami!$E$24*10^3</f>
        <v>0</v>
      </c>
      <c r="D139" s="40">
        <f>Houston!$E$24*10^3</f>
        <v>0</v>
      </c>
      <c r="E139" s="40">
        <f>Phoenix!$E$24*10^3</f>
        <v>0</v>
      </c>
      <c r="F139" s="40">
        <f>Atlanta!$E$24*10^3</f>
        <v>0</v>
      </c>
      <c r="G139" s="40">
        <f>LosAngeles!$E$24*10^3</f>
        <v>0</v>
      </c>
      <c r="H139" s="40">
        <f>LasVegas!$E$24*10^3</f>
        <v>0</v>
      </c>
      <c r="I139" s="40">
        <f>SanFrancisco!$E$24*10^3</f>
        <v>0</v>
      </c>
      <c r="J139" s="40">
        <f>Baltimore!$E$24*10^3</f>
        <v>0</v>
      </c>
      <c r="K139" s="40">
        <f>Albuquerque!$E$24*10^3</f>
        <v>0</v>
      </c>
      <c r="L139" s="40">
        <f>Seattle!$E$24*10^3</f>
        <v>0</v>
      </c>
      <c r="M139" s="40">
        <f>Chicago!$E$24*10^3</f>
        <v>0</v>
      </c>
      <c r="N139" s="40">
        <f>Boulder!$E$24*10^3</f>
        <v>0</v>
      </c>
      <c r="O139" s="40">
        <f>Minneapolis!$E$24*10^3</f>
        <v>0</v>
      </c>
      <c r="P139" s="40">
        <f>Helena!$E$24*10^3</f>
        <v>0</v>
      </c>
      <c r="Q139" s="40">
        <f>Duluth!$E$24*10^3</f>
        <v>0</v>
      </c>
      <c r="R139" s="40">
        <f>Fairbanks!$E$24*10^3</f>
        <v>0</v>
      </c>
    </row>
    <row r="140" spans="1:18">
      <c r="A140" s="46"/>
      <c r="B140" s="51" t="s">
        <v>132</v>
      </c>
      <c r="C140" s="40">
        <f>Miami!$E$25*10^3</f>
        <v>0</v>
      </c>
      <c r="D140" s="40">
        <f>Houston!$E$25*10^3</f>
        <v>0</v>
      </c>
      <c r="E140" s="40">
        <f>Phoenix!$E$25*10^3</f>
        <v>0</v>
      </c>
      <c r="F140" s="40">
        <f>Atlanta!$E$25*10^3</f>
        <v>0</v>
      </c>
      <c r="G140" s="40">
        <f>LosAngeles!$E$25*10^3</f>
        <v>0</v>
      </c>
      <c r="H140" s="40">
        <f>LasVegas!$E$25*10^3</f>
        <v>0</v>
      </c>
      <c r="I140" s="40">
        <f>SanFrancisco!$E$25*10^3</f>
        <v>0</v>
      </c>
      <c r="J140" s="40">
        <f>Baltimore!$E$25*10^3</f>
        <v>0</v>
      </c>
      <c r="K140" s="40">
        <f>Albuquerque!$E$25*10^3</f>
        <v>0</v>
      </c>
      <c r="L140" s="40">
        <f>Seattle!$E$25*10^3</f>
        <v>0</v>
      </c>
      <c r="M140" s="40">
        <f>Chicago!$E$25*10^3</f>
        <v>0</v>
      </c>
      <c r="N140" s="40">
        <f>Boulder!$E$25*10^3</f>
        <v>0</v>
      </c>
      <c r="O140" s="40">
        <f>Minneapolis!$E$25*10^3</f>
        <v>0</v>
      </c>
      <c r="P140" s="40">
        <f>Helena!$E$25*10^3</f>
        <v>0</v>
      </c>
      <c r="Q140" s="40">
        <f>Duluth!$E$25*10^3</f>
        <v>0</v>
      </c>
      <c r="R140" s="40">
        <f>Fairbanks!$E$25*10^3</f>
        <v>0</v>
      </c>
    </row>
    <row r="141" spans="1:18">
      <c r="A141" s="46"/>
      <c r="B141" s="51" t="s">
        <v>133</v>
      </c>
      <c r="C141" s="40">
        <f>Miami!$E$26*10^3</f>
        <v>0</v>
      </c>
      <c r="D141" s="40">
        <f>Houston!$E$26*10^3</f>
        <v>0</v>
      </c>
      <c r="E141" s="40">
        <f>Phoenix!$E$26*10^3</f>
        <v>0</v>
      </c>
      <c r="F141" s="40">
        <f>Atlanta!$E$26*10^3</f>
        <v>0</v>
      </c>
      <c r="G141" s="40">
        <f>LosAngeles!$E$26*10^3</f>
        <v>0</v>
      </c>
      <c r="H141" s="40">
        <f>LasVegas!$E$26*10^3</f>
        <v>0</v>
      </c>
      <c r="I141" s="40">
        <f>SanFrancisco!$E$26*10^3</f>
        <v>0</v>
      </c>
      <c r="J141" s="40">
        <f>Baltimore!$E$26*10^3</f>
        <v>0</v>
      </c>
      <c r="K141" s="40">
        <f>Albuquerque!$E$26*10^3</f>
        <v>0</v>
      </c>
      <c r="L141" s="40">
        <f>Seattle!$E$26*10^3</f>
        <v>0</v>
      </c>
      <c r="M141" s="40">
        <f>Chicago!$E$26*10^3</f>
        <v>0</v>
      </c>
      <c r="N141" s="40">
        <f>Boulder!$E$26*10^3</f>
        <v>0</v>
      </c>
      <c r="O141" s="40">
        <f>Minneapolis!$E$26*10^3</f>
        <v>0</v>
      </c>
      <c r="P141" s="40">
        <f>Helena!$E$26*10^3</f>
        <v>0</v>
      </c>
      <c r="Q141" s="40">
        <f>Duluth!$E$26*10^3</f>
        <v>0</v>
      </c>
      <c r="R141" s="40">
        <f>Fairbanks!$E$26*10^3</f>
        <v>0</v>
      </c>
    </row>
    <row r="142" spans="1:18">
      <c r="A142" s="46"/>
      <c r="B142" s="51" t="s">
        <v>134</v>
      </c>
      <c r="C142" s="40">
        <f>Miami!$E$28*10^3</f>
        <v>0</v>
      </c>
      <c r="D142" s="40">
        <f>Houston!$E$28*10^3</f>
        <v>0</v>
      </c>
      <c r="E142" s="40">
        <f>Phoenix!$E$28*10^3</f>
        <v>0</v>
      </c>
      <c r="F142" s="40">
        <f>Atlanta!$E$28*10^3</f>
        <v>0</v>
      </c>
      <c r="G142" s="40">
        <f>LosAngeles!$E$28*10^3</f>
        <v>0</v>
      </c>
      <c r="H142" s="40">
        <f>LasVegas!$E$28*10^3</f>
        <v>0</v>
      </c>
      <c r="I142" s="40">
        <f>SanFrancisco!$E$28*10^3</f>
        <v>0</v>
      </c>
      <c r="J142" s="40">
        <f>Baltimore!$E$28*10^3</f>
        <v>0</v>
      </c>
      <c r="K142" s="40">
        <f>Albuquerque!$E$28*10^3</f>
        <v>0</v>
      </c>
      <c r="L142" s="40">
        <f>Seattle!$E$28*10^3</f>
        <v>0</v>
      </c>
      <c r="M142" s="40">
        <f>Chicago!$E$28*10^3</f>
        <v>0</v>
      </c>
      <c r="N142" s="40">
        <f>Boulder!$E$28*10^3</f>
        <v>0</v>
      </c>
      <c r="O142" s="40">
        <f>Minneapolis!$E$28*10^3</f>
        <v>0</v>
      </c>
      <c r="P142" s="40">
        <f>Helena!$E$28*10^3</f>
        <v>0</v>
      </c>
      <c r="Q142" s="40">
        <f>Duluth!$E$28*10^3</f>
        <v>0</v>
      </c>
      <c r="R142" s="40">
        <f>Fairbanks!$E$28*10^3</f>
        <v>0</v>
      </c>
    </row>
    <row r="143" spans="1:18">
      <c r="A143" s="46"/>
      <c r="B143" s="49" t="s">
        <v>271</v>
      </c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</row>
    <row r="144" spans="1:18">
      <c r="A144" s="46"/>
      <c r="B144" s="51" t="s">
        <v>114</v>
      </c>
      <c r="C144" s="40">
        <f>Miami!$F$13*10^3</f>
        <v>0</v>
      </c>
      <c r="D144" s="40">
        <f>Houston!$F$13*10^3</f>
        <v>0</v>
      </c>
      <c r="E144" s="40">
        <f>Phoenix!$F$13*10^3</f>
        <v>0</v>
      </c>
      <c r="F144" s="40">
        <f>Atlanta!$F$13*10^3</f>
        <v>0</v>
      </c>
      <c r="G144" s="40">
        <f>LosAngeles!$F$13*10^3</f>
        <v>0</v>
      </c>
      <c r="H144" s="40">
        <f>LasVegas!$F$13*10^3</f>
        <v>0</v>
      </c>
      <c r="I144" s="40">
        <f>SanFrancisco!$F$13*10^3</f>
        <v>0</v>
      </c>
      <c r="J144" s="40">
        <f>Baltimore!$F$13*10^3</f>
        <v>0</v>
      </c>
      <c r="K144" s="40">
        <f>Albuquerque!$F$13*10^3</f>
        <v>0</v>
      </c>
      <c r="L144" s="40">
        <f>Seattle!$F$13*10^3</f>
        <v>0</v>
      </c>
      <c r="M144" s="40">
        <f>Chicago!$F$13*10^3</f>
        <v>0</v>
      </c>
      <c r="N144" s="40">
        <f>Boulder!$F$13*10^3</f>
        <v>0</v>
      </c>
      <c r="O144" s="40">
        <f>Minneapolis!$F$13*10^3</f>
        <v>0</v>
      </c>
      <c r="P144" s="40">
        <f>Helena!$F$13*10^3</f>
        <v>0</v>
      </c>
      <c r="Q144" s="40">
        <f>Duluth!$F$13*10^3</f>
        <v>0</v>
      </c>
      <c r="R144" s="40">
        <f>Fairbanks!$F$13*10^3</f>
        <v>0</v>
      </c>
    </row>
    <row r="145" spans="1:18">
      <c r="A145" s="46"/>
      <c r="B145" s="51" t="s">
        <v>115</v>
      </c>
      <c r="C145" s="40">
        <f>Miami!$F$14*10^3</f>
        <v>0</v>
      </c>
      <c r="D145" s="40">
        <f>Houston!$F$14*10^3</f>
        <v>0</v>
      </c>
      <c r="E145" s="40">
        <f>Phoenix!$F$14*10^3</f>
        <v>0</v>
      </c>
      <c r="F145" s="40">
        <f>Atlanta!$F$14*10^3</f>
        <v>0</v>
      </c>
      <c r="G145" s="40">
        <f>LosAngeles!$F$14*10^3</f>
        <v>0</v>
      </c>
      <c r="H145" s="40">
        <f>LasVegas!$F$14*10^3</f>
        <v>0</v>
      </c>
      <c r="I145" s="40">
        <f>SanFrancisco!$F$14*10^3</f>
        <v>0</v>
      </c>
      <c r="J145" s="40">
        <f>Baltimore!$F$14*10^3</f>
        <v>0</v>
      </c>
      <c r="K145" s="40">
        <f>Albuquerque!$F$14*10^3</f>
        <v>0</v>
      </c>
      <c r="L145" s="40">
        <f>Seattle!$F$14*10^3</f>
        <v>0</v>
      </c>
      <c r="M145" s="40">
        <f>Chicago!$F$14*10^3</f>
        <v>0</v>
      </c>
      <c r="N145" s="40">
        <f>Boulder!$F$14*10^3</f>
        <v>0</v>
      </c>
      <c r="O145" s="40">
        <f>Minneapolis!$F$14*10^3</f>
        <v>0</v>
      </c>
      <c r="P145" s="40">
        <f>Helena!$F$14*10^3</f>
        <v>0</v>
      </c>
      <c r="Q145" s="40">
        <f>Duluth!$F$14*10^3</f>
        <v>0</v>
      </c>
      <c r="R145" s="40">
        <f>Fairbanks!$F$14*10^3</f>
        <v>0</v>
      </c>
    </row>
    <row r="146" spans="1:18">
      <c r="A146" s="46"/>
      <c r="B146" s="51" t="s">
        <v>123</v>
      </c>
      <c r="C146" s="40">
        <f>Miami!$F$15*10^3</f>
        <v>0</v>
      </c>
      <c r="D146" s="40">
        <f>Houston!$F$15*10^3</f>
        <v>0</v>
      </c>
      <c r="E146" s="40">
        <f>Phoenix!$F$15*10^3</f>
        <v>0</v>
      </c>
      <c r="F146" s="40">
        <f>Atlanta!$F$15*10^3</f>
        <v>0</v>
      </c>
      <c r="G146" s="40">
        <f>LosAngeles!$F$15*10^3</f>
        <v>0</v>
      </c>
      <c r="H146" s="40">
        <f>LasVegas!$F$15*10^3</f>
        <v>0</v>
      </c>
      <c r="I146" s="40">
        <f>SanFrancisco!$F$15*10^3</f>
        <v>0</v>
      </c>
      <c r="J146" s="40">
        <f>Baltimore!$F$15*10^3</f>
        <v>0</v>
      </c>
      <c r="K146" s="40">
        <f>Albuquerque!$F$15*10^3</f>
        <v>0</v>
      </c>
      <c r="L146" s="40">
        <f>Seattle!$F$15*10^3</f>
        <v>0</v>
      </c>
      <c r="M146" s="40">
        <f>Chicago!$F$15*10^3</f>
        <v>0</v>
      </c>
      <c r="N146" s="40">
        <f>Boulder!$F$15*10^3</f>
        <v>0</v>
      </c>
      <c r="O146" s="40">
        <f>Minneapolis!$F$15*10^3</f>
        <v>0</v>
      </c>
      <c r="P146" s="40">
        <f>Helena!$F$15*10^3</f>
        <v>0</v>
      </c>
      <c r="Q146" s="40">
        <f>Duluth!$F$15*10^3</f>
        <v>0</v>
      </c>
      <c r="R146" s="40">
        <f>Fairbanks!$F$15*10^3</f>
        <v>0</v>
      </c>
    </row>
    <row r="147" spans="1:18">
      <c r="A147" s="46"/>
      <c r="B147" s="51" t="s">
        <v>124</v>
      </c>
      <c r="C147" s="40">
        <f>Miami!$F$16*10^3</f>
        <v>0</v>
      </c>
      <c r="D147" s="40">
        <f>Houston!$F$16*10^3</f>
        <v>0</v>
      </c>
      <c r="E147" s="40">
        <f>Phoenix!$F$16*10^3</f>
        <v>0</v>
      </c>
      <c r="F147" s="40">
        <f>Atlanta!$F$16*10^3</f>
        <v>0</v>
      </c>
      <c r="G147" s="40">
        <f>LosAngeles!$F$16*10^3</f>
        <v>0</v>
      </c>
      <c r="H147" s="40">
        <f>LasVegas!$F$16*10^3</f>
        <v>0</v>
      </c>
      <c r="I147" s="40">
        <f>SanFrancisco!$F$16*10^3</f>
        <v>0</v>
      </c>
      <c r="J147" s="40">
        <f>Baltimore!$F$16*10^3</f>
        <v>0</v>
      </c>
      <c r="K147" s="40">
        <f>Albuquerque!$F$16*10^3</f>
        <v>0</v>
      </c>
      <c r="L147" s="40">
        <f>Seattle!$F$16*10^3</f>
        <v>0</v>
      </c>
      <c r="M147" s="40">
        <f>Chicago!$F$16*10^3</f>
        <v>0</v>
      </c>
      <c r="N147" s="40">
        <f>Boulder!$F$16*10^3</f>
        <v>0</v>
      </c>
      <c r="O147" s="40">
        <f>Minneapolis!$F$16*10^3</f>
        <v>0</v>
      </c>
      <c r="P147" s="40">
        <f>Helena!$F$16*10^3</f>
        <v>0</v>
      </c>
      <c r="Q147" s="40">
        <f>Duluth!$F$16*10^3</f>
        <v>0</v>
      </c>
      <c r="R147" s="40">
        <f>Fairbanks!$F$16*10^3</f>
        <v>0</v>
      </c>
    </row>
    <row r="148" spans="1:18">
      <c r="A148" s="46"/>
      <c r="B148" s="51" t="s">
        <v>125</v>
      </c>
      <c r="C148" s="40">
        <f>Miami!$F$17*10^3</f>
        <v>0</v>
      </c>
      <c r="D148" s="40">
        <f>Houston!$F$17*10^3</f>
        <v>0</v>
      </c>
      <c r="E148" s="40">
        <f>Phoenix!$F$17*10^3</f>
        <v>0</v>
      </c>
      <c r="F148" s="40">
        <f>Atlanta!$F$17*10^3</f>
        <v>0</v>
      </c>
      <c r="G148" s="40">
        <f>LosAngeles!$F$17*10^3</f>
        <v>0</v>
      </c>
      <c r="H148" s="40">
        <f>LasVegas!$F$17*10^3</f>
        <v>0</v>
      </c>
      <c r="I148" s="40">
        <f>SanFrancisco!$F$17*10^3</f>
        <v>0</v>
      </c>
      <c r="J148" s="40">
        <f>Baltimore!$F$17*10^3</f>
        <v>0</v>
      </c>
      <c r="K148" s="40">
        <f>Albuquerque!$F$17*10^3</f>
        <v>0</v>
      </c>
      <c r="L148" s="40">
        <f>Seattle!$F$17*10^3</f>
        <v>0</v>
      </c>
      <c r="M148" s="40">
        <f>Chicago!$F$17*10^3</f>
        <v>0</v>
      </c>
      <c r="N148" s="40">
        <f>Boulder!$F$17*10^3</f>
        <v>0</v>
      </c>
      <c r="O148" s="40">
        <f>Minneapolis!$F$17*10^3</f>
        <v>0</v>
      </c>
      <c r="P148" s="40">
        <f>Helena!$F$17*10^3</f>
        <v>0</v>
      </c>
      <c r="Q148" s="40">
        <f>Duluth!$F$17*10^3</f>
        <v>0</v>
      </c>
      <c r="R148" s="40">
        <f>Fairbanks!$F$17*10^3</f>
        <v>0</v>
      </c>
    </row>
    <row r="149" spans="1:18">
      <c r="A149" s="46"/>
      <c r="B149" s="51" t="s">
        <v>126</v>
      </c>
      <c r="C149" s="40">
        <f>Miami!$F$18*10^3</f>
        <v>0</v>
      </c>
      <c r="D149" s="40">
        <f>Houston!$F$18*10^3</f>
        <v>0</v>
      </c>
      <c r="E149" s="40">
        <f>Phoenix!$F$18*10^3</f>
        <v>0</v>
      </c>
      <c r="F149" s="40">
        <f>Atlanta!$F$18*10^3</f>
        <v>0</v>
      </c>
      <c r="G149" s="40">
        <f>LosAngeles!$F$18*10^3</f>
        <v>0</v>
      </c>
      <c r="H149" s="40">
        <f>LasVegas!$F$18*10^3</f>
        <v>0</v>
      </c>
      <c r="I149" s="40">
        <f>SanFrancisco!$F$18*10^3</f>
        <v>0</v>
      </c>
      <c r="J149" s="40">
        <f>Baltimore!$F$18*10^3</f>
        <v>0</v>
      </c>
      <c r="K149" s="40">
        <f>Albuquerque!$F$18*10^3</f>
        <v>0</v>
      </c>
      <c r="L149" s="40">
        <f>Seattle!$F$18*10^3</f>
        <v>0</v>
      </c>
      <c r="M149" s="40">
        <f>Chicago!$F$18*10^3</f>
        <v>0</v>
      </c>
      <c r="N149" s="40">
        <f>Boulder!$F$18*10^3</f>
        <v>0</v>
      </c>
      <c r="O149" s="40">
        <f>Minneapolis!$F$18*10^3</f>
        <v>0</v>
      </c>
      <c r="P149" s="40">
        <f>Helena!$F$18*10^3</f>
        <v>0</v>
      </c>
      <c r="Q149" s="40">
        <f>Duluth!$F$18*10^3</f>
        <v>0</v>
      </c>
      <c r="R149" s="40">
        <f>Fairbanks!$F$18*10^3</f>
        <v>0</v>
      </c>
    </row>
    <row r="150" spans="1:18">
      <c r="A150" s="46"/>
      <c r="B150" s="51" t="s">
        <v>127</v>
      </c>
      <c r="C150" s="40">
        <f>Miami!$F$19*10^3</f>
        <v>0</v>
      </c>
      <c r="D150" s="40">
        <f>Houston!$F$19*10^3</f>
        <v>0</v>
      </c>
      <c r="E150" s="40">
        <f>Phoenix!$F$19*10^3</f>
        <v>0</v>
      </c>
      <c r="F150" s="40">
        <f>Atlanta!$F$19*10^3</f>
        <v>0</v>
      </c>
      <c r="G150" s="40">
        <f>LosAngeles!$F$19*10^3</f>
        <v>0</v>
      </c>
      <c r="H150" s="40">
        <f>LasVegas!$F$19*10^3</f>
        <v>0</v>
      </c>
      <c r="I150" s="40">
        <f>SanFrancisco!$F$19*10^3</f>
        <v>0</v>
      </c>
      <c r="J150" s="40">
        <f>Baltimore!$F$19*10^3</f>
        <v>0</v>
      </c>
      <c r="K150" s="40">
        <f>Albuquerque!$F$19*10^3</f>
        <v>0</v>
      </c>
      <c r="L150" s="40">
        <f>Seattle!$F$19*10^3</f>
        <v>0</v>
      </c>
      <c r="M150" s="40">
        <f>Chicago!$F$19*10^3</f>
        <v>0</v>
      </c>
      <c r="N150" s="40">
        <f>Boulder!$F$19*10^3</f>
        <v>0</v>
      </c>
      <c r="O150" s="40">
        <f>Minneapolis!$F$19*10^3</f>
        <v>0</v>
      </c>
      <c r="P150" s="40">
        <f>Helena!$F$19*10^3</f>
        <v>0</v>
      </c>
      <c r="Q150" s="40">
        <f>Duluth!$F$19*10^3</f>
        <v>0</v>
      </c>
      <c r="R150" s="40">
        <f>Fairbanks!$F$19*10^3</f>
        <v>0</v>
      </c>
    </row>
    <row r="151" spans="1:18">
      <c r="A151" s="46"/>
      <c r="B151" s="51" t="s">
        <v>128</v>
      </c>
      <c r="C151" s="40">
        <f>Miami!$F$20*10^3</f>
        <v>0</v>
      </c>
      <c r="D151" s="40">
        <f>Houston!$F$20*10^3</f>
        <v>0</v>
      </c>
      <c r="E151" s="40">
        <f>Phoenix!$F$20*10^3</f>
        <v>0</v>
      </c>
      <c r="F151" s="40">
        <f>Atlanta!$F$20*10^3</f>
        <v>0</v>
      </c>
      <c r="G151" s="40">
        <f>LosAngeles!$F$20*10^3</f>
        <v>0</v>
      </c>
      <c r="H151" s="40">
        <f>LasVegas!$F$20*10^3</f>
        <v>0</v>
      </c>
      <c r="I151" s="40">
        <f>SanFrancisco!$F$20*10^3</f>
        <v>0</v>
      </c>
      <c r="J151" s="40">
        <f>Baltimore!$F$20*10^3</f>
        <v>0</v>
      </c>
      <c r="K151" s="40">
        <f>Albuquerque!$F$20*10^3</f>
        <v>0</v>
      </c>
      <c r="L151" s="40">
        <f>Seattle!$F$20*10^3</f>
        <v>0</v>
      </c>
      <c r="M151" s="40">
        <f>Chicago!$F$20*10^3</f>
        <v>0</v>
      </c>
      <c r="N151" s="40">
        <f>Boulder!$F$20*10^3</f>
        <v>0</v>
      </c>
      <c r="O151" s="40">
        <f>Minneapolis!$F$20*10^3</f>
        <v>0</v>
      </c>
      <c r="P151" s="40">
        <f>Helena!$F$20*10^3</f>
        <v>0</v>
      </c>
      <c r="Q151" s="40">
        <f>Duluth!$F$20*10^3</f>
        <v>0</v>
      </c>
      <c r="R151" s="40">
        <f>Fairbanks!$F$20*10^3</f>
        <v>0</v>
      </c>
    </row>
    <row r="152" spans="1:18">
      <c r="A152" s="46"/>
      <c r="B152" s="51" t="s">
        <v>129</v>
      </c>
      <c r="C152" s="40">
        <f>Miami!$F$21*10^3</f>
        <v>0</v>
      </c>
      <c r="D152" s="40">
        <f>Houston!$F$21*10^3</f>
        <v>0</v>
      </c>
      <c r="E152" s="40">
        <f>Phoenix!$F$21*10^3</f>
        <v>0</v>
      </c>
      <c r="F152" s="40">
        <f>Atlanta!$F$21*10^3</f>
        <v>0</v>
      </c>
      <c r="G152" s="40">
        <f>LosAngeles!$F$21*10^3</f>
        <v>0</v>
      </c>
      <c r="H152" s="40">
        <f>LasVegas!$F$21*10^3</f>
        <v>0</v>
      </c>
      <c r="I152" s="40">
        <f>SanFrancisco!$F$21*10^3</f>
        <v>0</v>
      </c>
      <c r="J152" s="40">
        <f>Baltimore!$F$21*10^3</f>
        <v>0</v>
      </c>
      <c r="K152" s="40">
        <f>Albuquerque!$F$21*10^3</f>
        <v>0</v>
      </c>
      <c r="L152" s="40">
        <f>Seattle!$F$21*10^3</f>
        <v>0</v>
      </c>
      <c r="M152" s="40">
        <f>Chicago!$F$21*10^3</f>
        <v>0</v>
      </c>
      <c r="N152" s="40">
        <f>Boulder!$F$21*10^3</f>
        <v>0</v>
      </c>
      <c r="O152" s="40">
        <f>Minneapolis!$F$21*10^3</f>
        <v>0</v>
      </c>
      <c r="P152" s="40">
        <f>Helena!$F$21*10^3</f>
        <v>0</v>
      </c>
      <c r="Q152" s="40">
        <f>Duluth!$F$21*10^3</f>
        <v>0</v>
      </c>
      <c r="R152" s="40">
        <f>Fairbanks!$F$21*10^3</f>
        <v>0</v>
      </c>
    </row>
    <row r="153" spans="1:18">
      <c r="A153" s="46"/>
      <c r="B153" s="51" t="s">
        <v>130</v>
      </c>
      <c r="C153" s="40">
        <f>Miami!$F$22*10^3</f>
        <v>0</v>
      </c>
      <c r="D153" s="40">
        <f>Houston!$F$22*10^3</f>
        <v>0</v>
      </c>
      <c r="E153" s="40">
        <f>Phoenix!$F$22*10^3</f>
        <v>0</v>
      </c>
      <c r="F153" s="40">
        <f>Atlanta!$F$22*10^3</f>
        <v>0</v>
      </c>
      <c r="G153" s="40">
        <f>LosAngeles!$F$22*10^3</f>
        <v>0</v>
      </c>
      <c r="H153" s="40">
        <f>LasVegas!$F$22*10^3</f>
        <v>0</v>
      </c>
      <c r="I153" s="40">
        <f>SanFrancisco!$F$22*10^3</f>
        <v>0</v>
      </c>
      <c r="J153" s="40">
        <f>Baltimore!$F$22*10^3</f>
        <v>0</v>
      </c>
      <c r="K153" s="40">
        <f>Albuquerque!$F$22*10^3</f>
        <v>0</v>
      </c>
      <c r="L153" s="40">
        <f>Seattle!$F$22*10^3</f>
        <v>0</v>
      </c>
      <c r="M153" s="40">
        <f>Chicago!$F$22*10^3</f>
        <v>0</v>
      </c>
      <c r="N153" s="40">
        <f>Boulder!$F$22*10^3</f>
        <v>0</v>
      </c>
      <c r="O153" s="40">
        <f>Minneapolis!$F$22*10^3</f>
        <v>0</v>
      </c>
      <c r="P153" s="40">
        <f>Helena!$F$22*10^3</f>
        <v>0</v>
      </c>
      <c r="Q153" s="40">
        <f>Duluth!$F$22*10^3</f>
        <v>0</v>
      </c>
      <c r="R153" s="40">
        <f>Fairbanks!$F$22*10^3</f>
        <v>0</v>
      </c>
    </row>
    <row r="154" spans="1:18">
      <c r="A154" s="46"/>
      <c r="B154" s="51" t="s">
        <v>109</v>
      </c>
      <c r="C154" s="40">
        <f>Miami!$F$23*10^3</f>
        <v>0</v>
      </c>
      <c r="D154" s="40">
        <f>Houston!$F$23*10^3</f>
        <v>0</v>
      </c>
      <c r="E154" s="40">
        <f>Phoenix!$F$23*10^3</f>
        <v>0</v>
      </c>
      <c r="F154" s="40">
        <f>Atlanta!$F$23*10^3</f>
        <v>0</v>
      </c>
      <c r="G154" s="40">
        <f>LosAngeles!$F$23*10^3</f>
        <v>0</v>
      </c>
      <c r="H154" s="40">
        <f>LasVegas!$F$23*10^3</f>
        <v>0</v>
      </c>
      <c r="I154" s="40">
        <f>SanFrancisco!$F$23*10^3</f>
        <v>0</v>
      </c>
      <c r="J154" s="40">
        <f>Baltimore!$F$23*10^3</f>
        <v>0</v>
      </c>
      <c r="K154" s="40">
        <f>Albuquerque!$F$23*10^3</f>
        <v>0</v>
      </c>
      <c r="L154" s="40">
        <f>Seattle!$F$23*10^3</f>
        <v>0</v>
      </c>
      <c r="M154" s="40">
        <f>Chicago!$F$23*10^3</f>
        <v>0</v>
      </c>
      <c r="N154" s="40">
        <f>Boulder!$F$23*10^3</f>
        <v>0</v>
      </c>
      <c r="O154" s="40">
        <f>Minneapolis!$F$23*10^3</f>
        <v>0</v>
      </c>
      <c r="P154" s="40">
        <f>Helena!$F$23*10^3</f>
        <v>0</v>
      </c>
      <c r="Q154" s="40">
        <f>Duluth!$F$23*10^3</f>
        <v>0</v>
      </c>
      <c r="R154" s="40">
        <f>Fairbanks!$F$23*10^3</f>
        <v>0</v>
      </c>
    </row>
    <row r="155" spans="1:18">
      <c r="A155" s="46"/>
      <c r="B155" s="51" t="s">
        <v>131</v>
      </c>
      <c r="C155" s="40">
        <f>Miami!$F$24*10^3</f>
        <v>0</v>
      </c>
      <c r="D155" s="40">
        <f>Houston!$F$24*10^3</f>
        <v>0</v>
      </c>
      <c r="E155" s="40">
        <f>Phoenix!$F$24*10^3</f>
        <v>0</v>
      </c>
      <c r="F155" s="40">
        <f>Atlanta!$F$24*10^3</f>
        <v>0</v>
      </c>
      <c r="G155" s="40">
        <f>LosAngeles!$F$24*10^3</f>
        <v>0</v>
      </c>
      <c r="H155" s="40">
        <f>LasVegas!$F$24*10^3</f>
        <v>0</v>
      </c>
      <c r="I155" s="40">
        <f>SanFrancisco!$F$24*10^3</f>
        <v>0</v>
      </c>
      <c r="J155" s="40">
        <f>Baltimore!$F$24*10^3</f>
        <v>0</v>
      </c>
      <c r="K155" s="40">
        <f>Albuquerque!$F$24*10^3</f>
        <v>0</v>
      </c>
      <c r="L155" s="40">
        <f>Seattle!$F$24*10^3</f>
        <v>0</v>
      </c>
      <c r="M155" s="40">
        <f>Chicago!$F$24*10^3</f>
        <v>0</v>
      </c>
      <c r="N155" s="40">
        <f>Boulder!$F$24*10^3</f>
        <v>0</v>
      </c>
      <c r="O155" s="40">
        <f>Minneapolis!$F$24*10^3</f>
        <v>0</v>
      </c>
      <c r="P155" s="40">
        <f>Helena!$F$24*10^3</f>
        <v>0</v>
      </c>
      <c r="Q155" s="40">
        <f>Duluth!$F$24*10^3</f>
        <v>0</v>
      </c>
      <c r="R155" s="40">
        <f>Fairbanks!$F$24*10^3</f>
        <v>0</v>
      </c>
    </row>
    <row r="156" spans="1:18">
      <c r="A156" s="46"/>
      <c r="B156" s="51" t="s">
        <v>132</v>
      </c>
      <c r="C156" s="40">
        <f>Miami!$F$25*10^3</f>
        <v>0</v>
      </c>
      <c r="D156" s="40">
        <f>Houston!$F$25*10^3</f>
        <v>0</v>
      </c>
      <c r="E156" s="40">
        <f>Phoenix!$F$25*10^3</f>
        <v>0</v>
      </c>
      <c r="F156" s="40">
        <f>Atlanta!$F$25*10^3</f>
        <v>0</v>
      </c>
      <c r="G156" s="40">
        <f>LosAngeles!$F$25*10^3</f>
        <v>0</v>
      </c>
      <c r="H156" s="40">
        <f>LasVegas!$F$25*10^3</f>
        <v>0</v>
      </c>
      <c r="I156" s="40">
        <f>SanFrancisco!$F$25*10^3</f>
        <v>0</v>
      </c>
      <c r="J156" s="40">
        <f>Baltimore!$F$25*10^3</f>
        <v>0</v>
      </c>
      <c r="K156" s="40">
        <f>Albuquerque!$F$25*10^3</f>
        <v>0</v>
      </c>
      <c r="L156" s="40">
        <f>Seattle!$F$25*10^3</f>
        <v>0</v>
      </c>
      <c r="M156" s="40">
        <f>Chicago!$F$25*10^3</f>
        <v>0</v>
      </c>
      <c r="N156" s="40">
        <f>Boulder!$F$25*10^3</f>
        <v>0</v>
      </c>
      <c r="O156" s="40">
        <f>Minneapolis!$F$25*10^3</f>
        <v>0</v>
      </c>
      <c r="P156" s="40">
        <f>Helena!$F$25*10^3</f>
        <v>0</v>
      </c>
      <c r="Q156" s="40">
        <f>Duluth!$F$25*10^3</f>
        <v>0</v>
      </c>
      <c r="R156" s="40">
        <f>Fairbanks!$F$25*10^3</f>
        <v>0</v>
      </c>
    </row>
    <row r="157" spans="1:18">
      <c r="A157" s="46"/>
      <c r="B157" s="51" t="s">
        <v>133</v>
      </c>
      <c r="C157" s="40">
        <f>Miami!$F$26*10^3</f>
        <v>0</v>
      </c>
      <c r="D157" s="40">
        <f>Houston!$F$26*10^3</f>
        <v>0</v>
      </c>
      <c r="E157" s="40">
        <f>Phoenix!$F$26*10^3</f>
        <v>0</v>
      </c>
      <c r="F157" s="40">
        <f>Atlanta!$F$26*10^3</f>
        <v>0</v>
      </c>
      <c r="G157" s="40">
        <f>LosAngeles!$F$26*10^3</f>
        <v>0</v>
      </c>
      <c r="H157" s="40">
        <f>LasVegas!$F$26*10^3</f>
        <v>0</v>
      </c>
      <c r="I157" s="40">
        <f>SanFrancisco!$F$26*10^3</f>
        <v>0</v>
      </c>
      <c r="J157" s="40">
        <f>Baltimore!$F$26*10^3</f>
        <v>0</v>
      </c>
      <c r="K157" s="40">
        <f>Albuquerque!$F$26*10^3</f>
        <v>0</v>
      </c>
      <c r="L157" s="40">
        <f>Seattle!$F$26*10^3</f>
        <v>0</v>
      </c>
      <c r="M157" s="40">
        <f>Chicago!$F$26*10^3</f>
        <v>0</v>
      </c>
      <c r="N157" s="40">
        <f>Boulder!$F$26*10^3</f>
        <v>0</v>
      </c>
      <c r="O157" s="40">
        <f>Minneapolis!$F$26*10^3</f>
        <v>0</v>
      </c>
      <c r="P157" s="40">
        <f>Helena!$F$26*10^3</f>
        <v>0</v>
      </c>
      <c r="Q157" s="40">
        <f>Duluth!$F$26*10^3</f>
        <v>0</v>
      </c>
      <c r="R157" s="40">
        <f>Fairbanks!$F$26*10^3</f>
        <v>0</v>
      </c>
    </row>
    <row r="158" spans="1:18">
      <c r="A158" s="46"/>
      <c r="B158" s="51" t="s">
        <v>134</v>
      </c>
      <c r="C158" s="40">
        <f>Miami!$F$28*10^3</f>
        <v>0</v>
      </c>
      <c r="D158" s="40">
        <f>Houston!$F$28*10^3</f>
        <v>0</v>
      </c>
      <c r="E158" s="40">
        <f>Phoenix!$F$28*10^3</f>
        <v>0</v>
      </c>
      <c r="F158" s="40">
        <f>Atlanta!$F$28*10^3</f>
        <v>0</v>
      </c>
      <c r="G158" s="40">
        <f>LosAngeles!$F$28*10^3</f>
        <v>0</v>
      </c>
      <c r="H158" s="40">
        <f>LasVegas!$F$28*10^3</f>
        <v>0</v>
      </c>
      <c r="I158" s="40">
        <f>SanFrancisco!$F$28*10^3</f>
        <v>0</v>
      </c>
      <c r="J158" s="40">
        <f>Baltimore!$F$28*10^3</f>
        <v>0</v>
      </c>
      <c r="K158" s="40">
        <f>Albuquerque!$F$28*10^3</f>
        <v>0</v>
      </c>
      <c r="L158" s="40">
        <f>Seattle!$F$28*10^3</f>
        <v>0</v>
      </c>
      <c r="M158" s="40">
        <f>Chicago!$F$28*10^3</f>
        <v>0</v>
      </c>
      <c r="N158" s="40">
        <f>Boulder!$F$28*10^3</f>
        <v>0</v>
      </c>
      <c r="O158" s="40">
        <f>Minneapolis!$F$28*10^3</f>
        <v>0</v>
      </c>
      <c r="P158" s="40">
        <f>Helena!$F$28*10^3</f>
        <v>0</v>
      </c>
      <c r="Q158" s="40">
        <f>Duluth!$F$28*10^3</f>
        <v>0</v>
      </c>
      <c r="R158" s="40">
        <f>Fairbanks!$F$28*10^3</f>
        <v>0</v>
      </c>
    </row>
    <row r="159" spans="1:18">
      <c r="A159" s="46"/>
      <c r="B159" s="49" t="s">
        <v>272</v>
      </c>
      <c r="C159" s="74">
        <f>Miami!$B$2*10^3</f>
        <v>16205930</v>
      </c>
      <c r="D159" s="74">
        <f>Houston!$B$2*10^3</f>
        <v>16399490.000000002</v>
      </c>
      <c r="E159" s="74">
        <f>Phoenix!$B$2*10^3</f>
        <v>16297910</v>
      </c>
      <c r="F159" s="74">
        <f>Atlanta!$B$2*10^3</f>
        <v>16838780</v>
      </c>
      <c r="G159" s="74">
        <f>LosAngeles!$B$2*10^3</f>
        <v>11750010</v>
      </c>
      <c r="H159" s="74">
        <f>LasVegas!$B$2*10^3</f>
        <v>15699570</v>
      </c>
      <c r="I159" s="74">
        <f>SanFrancisco!$B$2*10^3</f>
        <v>13067070</v>
      </c>
      <c r="J159" s="74">
        <f>Baltimore!$B$2*10^3</f>
        <v>19380340</v>
      </c>
      <c r="K159" s="74">
        <f>Albuquerque!$B$2*10^3</f>
        <v>15989110</v>
      </c>
      <c r="L159" s="74">
        <f>Seattle!$B$2*10^3</f>
        <v>17281640</v>
      </c>
      <c r="M159" s="74">
        <f>Chicago!$B$2*10^3</f>
        <v>20372390</v>
      </c>
      <c r="N159" s="74">
        <f>Boulder!$B$2*10^3</f>
        <v>17053520</v>
      </c>
      <c r="O159" s="74">
        <f>Minneapolis!$B$2*10^3</f>
        <v>23674240</v>
      </c>
      <c r="P159" s="74">
        <f>Helena!$B$2*10^3</f>
        <v>20198460</v>
      </c>
      <c r="Q159" s="74">
        <f>Duluth!$B$2*10^3</f>
        <v>25997460</v>
      </c>
      <c r="R159" s="74">
        <f>Fairbanks!$B$2*10^3</f>
        <v>38470360</v>
      </c>
    </row>
    <row r="160" spans="1:18">
      <c r="A160" s="49" t="s">
        <v>135</v>
      </c>
      <c r="B160" s="50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</row>
    <row r="161" spans="1:18">
      <c r="A161" s="46"/>
      <c r="B161" s="49" t="s">
        <v>284</v>
      </c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</row>
    <row r="162" spans="1:18">
      <c r="A162" s="46"/>
      <c r="B162" s="51" t="s">
        <v>233</v>
      </c>
      <c r="C162" s="76">
        <f>(Miami!$B$13*10^3)/Miami!$B$8</f>
        <v>0</v>
      </c>
      <c r="D162" s="76">
        <f>(Houston!$B$13*10^3)/Houston!$B$8</f>
        <v>0</v>
      </c>
      <c r="E162" s="76">
        <f>(Phoenix!$B$13*10^3)/Phoenix!$B$8</f>
        <v>0</v>
      </c>
      <c r="F162" s="76">
        <f>(Atlanta!$B$13*10^3)/Atlanta!$B$8</f>
        <v>0</v>
      </c>
      <c r="G162" s="76">
        <f>(LosAngeles!$B$13*10^3)/LosAngeles!$B$8</f>
        <v>0</v>
      </c>
      <c r="H162" s="76">
        <f>(LasVegas!$B$13*10^3)/LasVegas!$B$8</f>
        <v>0</v>
      </c>
      <c r="I162" s="76">
        <f>(SanFrancisco!$B$13*10^3)/SanFrancisco!$B$8</f>
        <v>0</v>
      </c>
      <c r="J162" s="76">
        <f>(Baltimore!$B$13*10^3)/Baltimore!$B$8</f>
        <v>0</v>
      </c>
      <c r="K162" s="76">
        <f>(Albuquerque!$B$13*10^3)/Albuquerque!$B$8</f>
        <v>0</v>
      </c>
      <c r="L162" s="76">
        <f>(Seattle!$B$13*10^3)/Seattle!$B$8</f>
        <v>0</v>
      </c>
      <c r="M162" s="76">
        <f>(Chicago!$B$13*10^3)/Chicago!$B$8</f>
        <v>0</v>
      </c>
      <c r="N162" s="76">
        <f>(Boulder!$B$13*10^3)/Boulder!$B$8</f>
        <v>0</v>
      </c>
      <c r="O162" s="76">
        <f>(Minneapolis!$B$13*10^3)/Minneapolis!$B$8</f>
        <v>0</v>
      </c>
      <c r="P162" s="76">
        <f>(Helena!$B$13*10^3)/Helena!$B$8</f>
        <v>0</v>
      </c>
      <c r="Q162" s="76">
        <f>(Duluth!$B$13*10^3)/Duluth!$B$8</f>
        <v>0</v>
      </c>
      <c r="R162" s="76">
        <f>(Fairbanks!$B$13*10^3)/Fairbanks!$B$8</f>
        <v>0</v>
      </c>
    </row>
    <row r="163" spans="1:18">
      <c r="A163" s="46"/>
      <c r="B163" s="51" t="s">
        <v>234</v>
      </c>
      <c r="C163" s="76">
        <f>(Miami!$B$14*10^3)/Miami!$B$8</f>
        <v>337.96294405879951</v>
      </c>
      <c r="D163" s="76">
        <f>(Houston!$B$14*10^3)/Houston!$B$8</f>
        <v>244.78715802368313</v>
      </c>
      <c r="E163" s="76">
        <f>(Phoenix!$B$14*10^3)/Phoenix!$B$8</f>
        <v>261.11065741118824</v>
      </c>
      <c r="F163" s="76">
        <f>(Atlanta!$B$14*10^3)/Atlanta!$B$8</f>
        <v>146.34544712127399</v>
      </c>
      <c r="G163" s="76">
        <f>(LosAngeles!$B$14*10^3)/LosAngeles!$B$8</f>
        <v>74.735095957533687</v>
      </c>
      <c r="H163" s="76">
        <f>(LasVegas!$B$14*10^3)/LasVegas!$B$8</f>
        <v>182.51990608411597</v>
      </c>
      <c r="I163" s="76">
        <f>(SanFrancisco!$B$14*10^3)/SanFrancisco!$B$8</f>
        <v>24.324213964883626</v>
      </c>
      <c r="J163" s="76">
        <f>(Baltimore!$B$14*10^3)/Baltimore!$B$8</f>
        <v>106.33064516129032</v>
      </c>
      <c r="K163" s="76">
        <f>(Albuquerque!$B$14*10^3)/Albuquerque!$B$8</f>
        <v>81.139240506329116</v>
      </c>
      <c r="L163" s="76">
        <f>(Seattle!$B$14*10^3)/Seattle!$B$8</f>
        <v>21.474071049407922</v>
      </c>
      <c r="M163" s="76">
        <f>(Chicago!$B$14*10^3)/Chicago!$B$8</f>
        <v>69.468660677827685</v>
      </c>
      <c r="N163" s="76">
        <f>(Boulder!$B$14*10^3)/Boulder!$B$8</f>
        <v>44.796345447121276</v>
      </c>
      <c r="O163" s="76">
        <f>(Minneapolis!$B$14*10^3)/Minneapolis!$B$8</f>
        <v>54.310943242139651</v>
      </c>
      <c r="P163" s="76">
        <f>(Helena!$B$14*10^3)/Helena!$B$8</f>
        <v>24.928031849734584</v>
      </c>
      <c r="Q163" s="76">
        <f>(Duluth!$B$14*10^3)/Duluth!$B$8</f>
        <v>19.937219273172722</v>
      </c>
      <c r="R163" s="76">
        <f>(Fairbanks!$B$14*10^3)/Fairbanks!$B$8</f>
        <v>8.0308289097590855</v>
      </c>
    </row>
    <row r="164" spans="1:18">
      <c r="A164" s="46"/>
      <c r="B164" s="51" t="s">
        <v>235</v>
      </c>
      <c r="C164" s="76">
        <f>(Miami!$B$15*10^3)/Miami!$B$8</f>
        <v>211.47917517354023</v>
      </c>
      <c r="D164" s="76">
        <f>(Houston!$B$15*10^3)/Houston!$B$8</f>
        <v>211.47917517354023</v>
      </c>
      <c r="E164" s="76">
        <f>(Phoenix!$B$15*10^3)/Phoenix!$B$8</f>
        <v>211.47917517354023</v>
      </c>
      <c r="F164" s="76">
        <f>(Atlanta!$B$15*10^3)/Atlanta!$B$8</f>
        <v>211.47917517354023</v>
      </c>
      <c r="G164" s="76">
        <f>(LosAngeles!$B$15*10^3)/LosAngeles!$B$8</f>
        <v>211.47917517354023</v>
      </c>
      <c r="H164" s="76">
        <f>(LasVegas!$B$15*10^3)/LasVegas!$B$8</f>
        <v>211.47917517354023</v>
      </c>
      <c r="I164" s="76">
        <f>(SanFrancisco!$B$15*10^3)/SanFrancisco!$B$8</f>
        <v>211.47917517354023</v>
      </c>
      <c r="J164" s="76">
        <f>(Baltimore!$B$15*10^3)/Baltimore!$B$8</f>
        <v>211.47917517354023</v>
      </c>
      <c r="K164" s="76">
        <f>(Albuquerque!$B$15*10^3)/Albuquerque!$B$8</f>
        <v>211.47917517354023</v>
      </c>
      <c r="L164" s="76">
        <f>(Seattle!$B$15*10^3)/Seattle!$B$8</f>
        <v>211.47917517354023</v>
      </c>
      <c r="M164" s="76">
        <f>(Chicago!$B$15*10^3)/Chicago!$B$8</f>
        <v>211.47917517354023</v>
      </c>
      <c r="N164" s="76">
        <f>(Boulder!$B$15*10^3)/Boulder!$B$8</f>
        <v>211.47917517354023</v>
      </c>
      <c r="O164" s="76">
        <f>(Minneapolis!$B$15*10^3)/Minneapolis!$B$8</f>
        <v>211.47917517354023</v>
      </c>
      <c r="P164" s="76">
        <f>(Helena!$B$15*10^3)/Helena!$B$8</f>
        <v>211.47917517354023</v>
      </c>
      <c r="Q164" s="76">
        <f>(Duluth!$B$15*10^3)/Duluth!$B$8</f>
        <v>211.47917517354023</v>
      </c>
      <c r="R164" s="76">
        <f>(Fairbanks!$B$15*10^3)/Fairbanks!$B$8</f>
        <v>211.47917517354023</v>
      </c>
    </row>
    <row r="165" spans="1:18">
      <c r="A165" s="46"/>
      <c r="B165" s="51" t="s">
        <v>236</v>
      </c>
      <c r="C165" s="76">
        <f>(Miami!$B$16*10^3)/Miami!$B$8</f>
        <v>9.0011229073091066</v>
      </c>
      <c r="D165" s="76">
        <f>(Houston!$B$16*10^3)/Houston!$B$8</f>
        <v>8.9975500204164973</v>
      </c>
      <c r="E165" s="76">
        <f>(Phoenix!$B$16*10^3)/Phoenix!$B$8</f>
        <v>8.9960187831768064</v>
      </c>
      <c r="F165" s="76">
        <f>(Atlanta!$B$16*10^3)/Atlanta!$B$8</f>
        <v>8.9944875459371172</v>
      </c>
      <c r="G165" s="76">
        <f>(LosAngeles!$B$16*10^3)/LosAngeles!$B$8</f>
        <v>8.9878521845651278</v>
      </c>
      <c r="H165" s="76">
        <f>(LasVegas!$B$16*10^3)/LasVegas!$B$8</f>
        <v>8.9858105349122095</v>
      </c>
      <c r="I165" s="76">
        <f>(SanFrancisco!$B$16*10^3)/SanFrancisco!$B$8</f>
        <v>8.9904042466312788</v>
      </c>
      <c r="J165" s="76">
        <f>(Baltimore!$B$16*10^3)/Baltimore!$B$8</f>
        <v>8.9847897100857494</v>
      </c>
      <c r="K165" s="76">
        <f>(Albuquerque!$B$16*10^3)/Albuquerque!$B$8</f>
        <v>8.9883625969783587</v>
      </c>
      <c r="L165" s="76">
        <f>(Seattle!$B$16*10^3)/Seattle!$B$8</f>
        <v>8.9704981625153124</v>
      </c>
      <c r="M165" s="76">
        <f>(Chicago!$B$16*10^3)/Chicago!$B$8</f>
        <v>8.9863209473254386</v>
      </c>
      <c r="N165" s="76">
        <f>(Boulder!$B$16*10^3)/Boulder!$B$8</f>
        <v>8.9812168231931402</v>
      </c>
      <c r="O165" s="76">
        <f>(Minneapolis!$B$16*10^3)/Minneapolis!$B$8</f>
        <v>8.9807064107799111</v>
      </c>
      <c r="P165" s="76">
        <f>(Helena!$B$16*10^3)/Helena!$B$8</f>
        <v>8.978664761126991</v>
      </c>
      <c r="Q165" s="76">
        <f>(Duluth!$B$16*10^3)/Duluth!$B$8</f>
        <v>8.9730502245814616</v>
      </c>
      <c r="R165" s="76">
        <f>(Fairbanks!$B$16*10^3)/Fairbanks!$B$8</f>
        <v>8.9184360963658644</v>
      </c>
    </row>
    <row r="166" spans="1:18">
      <c r="A166" s="46"/>
      <c r="B166" s="51" t="s">
        <v>237</v>
      </c>
      <c r="C166" s="76">
        <f>(Miami!$B$17*10^3)/Miami!$B$8</f>
        <v>116.26276031033075</v>
      </c>
      <c r="D166" s="76">
        <f>(Houston!$B$17*10^3)/Houston!$B$8</f>
        <v>116.26276031033075</v>
      </c>
      <c r="E166" s="76">
        <f>(Phoenix!$B$17*10^3)/Phoenix!$B$8</f>
        <v>116.26276031033075</v>
      </c>
      <c r="F166" s="76">
        <f>(Atlanta!$B$17*10^3)/Atlanta!$B$8</f>
        <v>116.26276031033075</v>
      </c>
      <c r="G166" s="76">
        <f>(LosAngeles!$B$17*10^3)/LosAngeles!$B$8</f>
        <v>116.26276031033075</v>
      </c>
      <c r="H166" s="76">
        <f>(LasVegas!$B$17*10^3)/LasVegas!$B$8</f>
        <v>116.26276031033075</v>
      </c>
      <c r="I166" s="76">
        <f>(SanFrancisco!$B$17*10^3)/SanFrancisco!$B$8</f>
        <v>116.26276031033075</v>
      </c>
      <c r="J166" s="76">
        <f>(Baltimore!$B$17*10^3)/Baltimore!$B$8</f>
        <v>116.26276031033075</v>
      </c>
      <c r="K166" s="76">
        <f>(Albuquerque!$B$17*10^3)/Albuquerque!$B$8</f>
        <v>116.26276031033075</v>
      </c>
      <c r="L166" s="76">
        <f>(Seattle!$B$17*10^3)/Seattle!$B$8</f>
        <v>116.26276031033075</v>
      </c>
      <c r="M166" s="76">
        <f>(Chicago!$B$17*10^3)/Chicago!$B$8</f>
        <v>116.26276031033075</v>
      </c>
      <c r="N166" s="76">
        <f>(Boulder!$B$17*10^3)/Boulder!$B$8</f>
        <v>116.26276031033075</v>
      </c>
      <c r="O166" s="76">
        <f>(Minneapolis!$B$17*10^3)/Minneapolis!$B$8</f>
        <v>116.26276031033075</v>
      </c>
      <c r="P166" s="76">
        <f>(Helena!$B$17*10^3)/Helena!$B$8</f>
        <v>116.26276031033075</v>
      </c>
      <c r="Q166" s="76">
        <f>(Duluth!$B$17*10^3)/Duluth!$B$8</f>
        <v>116.26276031033075</v>
      </c>
      <c r="R166" s="76">
        <f>(Fairbanks!$B$17*10^3)/Fairbanks!$B$8</f>
        <v>116.26276031033075</v>
      </c>
    </row>
    <row r="167" spans="1:18">
      <c r="A167" s="46"/>
      <c r="B167" s="51" t="s">
        <v>238</v>
      </c>
      <c r="C167" s="76">
        <f>(Miami!$B$18*10^3)/Miami!$B$8</f>
        <v>0</v>
      </c>
      <c r="D167" s="76">
        <f>(Houston!$B$18*10^3)/Houston!$B$8</f>
        <v>0</v>
      </c>
      <c r="E167" s="76">
        <f>(Phoenix!$B$18*10^3)/Phoenix!$B$8</f>
        <v>0</v>
      </c>
      <c r="F167" s="76">
        <f>(Atlanta!$B$18*10^3)/Atlanta!$B$8</f>
        <v>0</v>
      </c>
      <c r="G167" s="76">
        <f>(LosAngeles!$B$18*10^3)/LosAngeles!$B$8</f>
        <v>0</v>
      </c>
      <c r="H167" s="76">
        <f>(LasVegas!$B$18*10^3)/LasVegas!$B$8</f>
        <v>0</v>
      </c>
      <c r="I167" s="76">
        <f>(SanFrancisco!$B$18*10^3)/SanFrancisco!$B$8</f>
        <v>0</v>
      </c>
      <c r="J167" s="76">
        <f>(Baltimore!$B$18*10^3)/Baltimore!$B$8</f>
        <v>0</v>
      </c>
      <c r="K167" s="76">
        <f>(Albuquerque!$B$18*10^3)/Albuquerque!$B$8</f>
        <v>0</v>
      </c>
      <c r="L167" s="76">
        <f>(Seattle!$B$18*10^3)/Seattle!$B$8</f>
        <v>0</v>
      </c>
      <c r="M167" s="76">
        <f>(Chicago!$B$18*10^3)/Chicago!$B$8</f>
        <v>0</v>
      </c>
      <c r="N167" s="76">
        <f>(Boulder!$B$18*10^3)/Boulder!$B$8</f>
        <v>0</v>
      </c>
      <c r="O167" s="76">
        <f>(Minneapolis!$B$18*10^3)/Minneapolis!$B$8</f>
        <v>0</v>
      </c>
      <c r="P167" s="76">
        <f>(Helena!$B$18*10^3)/Helena!$B$8</f>
        <v>0</v>
      </c>
      <c r="Q167" s="76">
        <f>(Duluth!$B$18*10^3)/Duluth!$B$8</f>
        <v>0</v>
      </c>
      <c r="R167" s="76">
        <f>(Fairbanks!$B$18*10^3)/Fairbanks!$B$8</f>
        <v>0</v>
      </c>
    </row>
    <row r="168" spans="1:18">
      <c r="A168" s="46"/>
      <c r="B168" s="51" t="s">
        <v>239</v>
      </c>
      <c r="C168" s="76">
        <f>(Miami!$B$19*10^3)/Miami!$B$8</f>
        <v>107.04318089015925</v>
      </c>
      <c r="D168" s="76">
        <f>(Houston!$B$19*10^3)/Houston!$B$8</f>
        <v>101.57972641894651</v>
      </c>
      <c r="E168" s="76">
        <f>(Phoenix!$B$19*10^3)/Phoenix!$B$8</f>
        <v>118.2309105757452</v>
      </c>
      <c r="F168" s="76">
        <f>(Atlanta!$B$19*10^3)/Atlanta!$B$8</f>
        <v>98.734687627603108</v>
      </c>
      <c r="G168" s="76">
        <f>(LosAngeles!$B$19*10^3)/LosAngeles!$B$8</f>
        <v>82.906798693344228</v>
      </c>
      <c r="H168" s="76">
        <f>(LasVegas!$B$19*10^3)/LasVegas!$B$8</f>
        <v>112.75877909350756</v>
      </c>
      <c r="I168" s="76">
        <f>(SanFrancisco!$B$19*10^3)/SanFrancisco!$B$8</f>
        <v>86.089730502245814</v>
      </c>
      <c r="J168" s="76">
        <f>(Baltimore!$B$19*10^3)/Baltimore!$B$8</f>
        <v>94.043997550020421</v>
      </c>
      <c r="K168" s="76">
        <f>(Albuquerque!$B$19*10^3)/Albuquerque!$B$8</f>
        <v>97.582686810943244</v>
      </c>
      <c r="L168" s="76">
        <f>(Seattle!$B$19*10^3)/Seattle!$B$8</f>
        <v>83.371273989383425</v>
      </c>
      <c r="M168" s="76">
        <f>(Chicago!$B$19*10^3)/Chicago!$B$8</f>
        <v>80.826357697019191</v>
      </c>
      <c r="N168" s="76">
        <f>(Boulder!$B$19*10^3)/Boulder!$B$8</f>
        <v>79.442629644752955</v>
      </c>
      <c r="O168" s="76">
        <f>(Minneapolis!$B$19*10^3)/Minneapolis!$B$8</f>
        <v>80.871273989383425</v>
      </c>
      <c r="P168" s="76">
        <f>(Helena!$B$19*10^3)/Helena!$B$8</f>
        <v>80.119946917109019</v>
      </c>
      <c r="Q168" s="76">
        <f>(Duluth!$B$19*10^3)/Duluth!$B$8</f>
        <v>80.415986116782364</v>
      </c>
      <c r="R168" s="76">
        <f>(Fairbanks!$B$19*10^3)/Fairbanks!$B$8</f>
        <v>91.350551245406294</v>
      </c>
    </row>
    <row r="169" spans="1:18">
      <c r="A169" s="46"/>
      <c r="B169" s="51" t="s">
        <v>240</v>
      </c>
      <c r="C169" s="76">
        <f>(Miami!$B$20*10^3)/Miami!$B$8</f>
        <v>0.189873417721519</v>
      </c>
      <c r="D169" s="76">
        <f>(Houston!$B$20*10^3)/Houston!$B$8</f>
        <v>0.31288280930992241</v>
      </c>
      <c r="E169" s="76">
        <f>(Phoenix!$B$20*10^3)/Phoenix!$B$8</f>
        <v>0.25214373213556551</v>
      </c>
      <c r="F169" s="76">
        <f>(Atlanta!$B$20*10^3)/Atlanta!$B$8</f>
        <v>0.44814209881584322</v>
      </c>
      <c r="G169" s="76">
        <f>(LosAngeles!$B$20*10^3)/LosAngeles!$B$8</f>
        <v>0.2495916700694161</v>
      </c>
      <c r="H169" s="76">
        <f>(LasVegas!$B$20*10^3)/LasVegas!$B$8</f>
        <v>0.34401796651694572</v>
      </c>
      <c r="I169" s="76">
        <f>(SanFrancisco!$B$20*10^3)/SanFrancisco!$B$8</f>
        <v>0.31186198448346264</v>
      </c>
      <c r="J169" s="76">
        <f>(Baltimore!$B$20*10^3)/Baltimore!$B$8</f>
        <v>0.63393221723152304</v>
      </c>
      <c r="K169" s="76">
        <f>(Albuquerque!$B$20*10^3)/Albuquerque!$B$8</f>
        <v>0.43895467537770516</v>
      </c>
      <c r="L169" s="76">
        <f>(Seattle!$B$20*10^3)/Seattle!$B$8</f>
        <v>0.61964066966108611</v>
      </c>
      <c r="M169" s="76">
        <f>(Chicago!$B$20*10^3)/Chicago!$B$8</f>
        <v>0.65996325030624747</v>
      </c>
      <c r="N169" s="76">
        <f>(Boulder!$B$20*10^3)/Boulder!$B$8</f>
        <v>0.53491220906492443</v>
      </c>
      <c r="O169" s="76">
        <f>(Minneapolis!$B$20*10^3)/Minneapolis!$B$8</f>
        <v>0.94017966516945695</v>
      </c>
      <c r="P169" s="76">
        <f>(Helena!$B$20*10^3)/Helena!$B$8</f>
        <v>0.76970191915067376</v>
      </c>
      <c r="Q169" s="76">
        <f>(Duluth!$B$20*10^3)/Duluth!$B$8</f>
        <v>1.1999795835034708</v>
      </c>
      <c r="R169" s="76">
        <f>(Fairbanks!$B$20*10^3)/Fairbanks!$B$8</f>
        <v>2.7235606369946916</v>
      </c>
    </row>
    <row r="170" spans="1:18">
      <c r="A170" s="46"/>
      <c r="B170" s="51" t="s">
        <v>241</v>
      </c>
      <c r="C170" s="76">
        <f>(Miami!$B$21*10^3)/Miami!$B$8</f>
        <v>0</v>
      </c>
      <c r="D170" s="76">
        <f>(Houston!$B$21*10^3)/Houston!$B$8</f>
        <v>0</v>
      </c>
      <c r="E170" s="76">
        <f>(Phoenix!$B$21*10^3)/Phoenix!$B$8</f>
        <v>0</v>
      </c>
      <c r="F170" s="76">
        <f>(Atlanta!$B$21*10^3)/Atlanta!$B$8</f>
        <v>0</v>
      </c>
      <c r="G170" s="76">
        <f>(LosAngeles!$B$21*10^3)/LosAngeles!$B$8</f>
        <v>0</v>
      </c>
      <c r="H170" s="76">
        <f>(LasVegas!$B$21*10^3)/LasVegas!$B$8</f>
        <v>0</v>
      </c>
      <c r="I170" s="76">
        <f>(SanFrancisco!$B$21*10^3)/SanFrancisco!$B$8</f>
        <v>0</v>
      </c>
      <c r="J170" s="76">
        <f>(Baltimore!$B$21*10^3)/Baltimore!$B$8</f>
        <v>0</v>
      </c>
      <c r="K170" s="76">
        <f>(Albuquerque!$B$21*10^3)/Albuquerque!$B$8</f>
        <v>0</v>
      </c>
      <c r="L170" s="76">
        <f>(Seattle!$B$21*10^3)/Seattle!$B$8</f>
        <v>0</v>
      </c>
      <c r="M170" s="76">
        <f>(Chicago!$B$21*10^3)/Chicago!$B$8</f>
        <v>0</v>
      </c>
      <c r="N170" s="76">
        <f>(Boulder!$B$21*10^3)/Boulder!$B$8</f>
        <v>0</v>
      </c>
      <c r="O170" s="76">
        <f>(Minneapolis!$B$21*10^3)/Minneapolis!$B$8</f>
        <v>0</v>
      </c>
      <c r="P170" s="76">
        <f>(Helena!$B$21*10^3)/Helena!$B$8</f>
        <v>0</v>
      </c>
      <c r="Q170" s="76">
        <f>(Duluth!$B$21*10^3)/Duluth!$B$8</f>
        <v>0</v>
      </c>
      <c r="R170" s="76">
        <f>(Fairbanks!$B$21*10^3)/Fairbanks!$B$8</f>
        <v>0</v>
      </c>
    </row>
    <row r="171" spans="1:18">
      <c r="A171" s="46"/>
      <c r="B171" s="51" t="s">
        <v>242</v>
      </c>
      <c r="C171" s="76">
        <f>(Miami!$B$22*10^3)/Miami!$B$8</f>
        <v>0</v>
      </c>
      <c r="D171" s="76">
        <f>(Houston!$B$22*10^3)/Houston!$B$8</f>
        <v>0</v>
      </c>
      <c r="E171" s="76">
        <f>(Phoenix!$B$22*10^3)/Phoenix!$B$8</f>
        <v>0</v>
      </c>
      <c r="F171" s="76">
        <f>(Atlanta!$B$22*10^3)/Atlanta!$B$8</f>
        <v>0</v>
      </c>
      <c r="G171" s="76">
        <f>(LosAngeles!$B$22*10^3)/LosAngeles!$B$8</f>
        <v>0</v>
      </c>
      <c r="H171" s="76">
        <f>(LasVegas!$B$22*10^3)/LasVegas!$B$8</f>
        <v>0</v>
      </c>
      <c r="I171" s="76">
        <f>(SanFrancisco!$B$22*10^3)/SanFrancisco!$B$8</f>
        <v>0</v>
      </c>
      <c r="J171" s="76">
        <f>(Baltimore!$B$22*10^3)/Baltimore!$B$8</f>
        <v>0</v>
      </c>
      <c r="K171" s="76">
        <f>(Albuquerque!$B$22*10^3)/Albuquerque!$B$8</f>
        <v>0</v>
      </c>
      <c r="L171" s="76">
        <f>(Seattle!$B$22*10^3)/Seattle!$B$8</f>
        <v>0</v>
      </c>
      <c r="M171" s="76">
        <f>(Chicago!$B$22*10^3)/Chicago!$B$8</f>
        <v>0</v>
      </c>
      <c r="N171" s="76">
        <f>(Boulder!$B$22*10^3)/Boulder!$B$8</f>
        <v>0</v>
      </c>
      <c r="O171" s="76">
        <f>(Minneapolis!$B$22*10^3)/Minneapolis!$B$8</f>
        <v>0</v>
      </c>
      <c r="P171" s="76">
        <f>(Helena!$B$22*10^3)/Helena!$B$8</f>
        <v>0</v>
      </c>
      <c r="Q171" s="76">
        <f>(Duluth!$B$22*10^3)/Duluth!$B$8</f>
        <v>0</v>
      </c>
      <c r="R171" s="76">
        <f>(Fairbanks!$B$22*10^3)/Fairbanks!$B$8</f>
        <v>0</v>
      </c>
    </row>
    <row r="172" spans="1:18">
      <c r="A172" s="46"/>
      <c r="B172" s="51" t="s">
        <v>243</v>
      </c>
      <c r="C172" s="76">
        <f>(Miami!$B$23*10^3)/Miami!$B$8</f>
        <v>0</v>
      </c>
      <c r="D172" s="76">
        <f>(Houston!$B$23*10^3)/Houston!$B$8</f>
        <v>0</v>
      </c>
      <c r="E172" s="76">
        <f>(Phoenix!$B$23*10^3)/Phoenix!$B$8</f>
        <v>0</v>
      </c>
      <c r="F172" s="76">
        <f>(Atlanta!$B$23*10^3)/Atlanta!$B$8</f>
        <v>0</v>
      </c>
      <c r="G172" s="76">
        <f>(LosAngeles!$B$23*10^3)/LosAngeles!$B$8</f>
        <v>0</v>
      </c>
      <c r="H172" s="76">
        <f>(LasVegas!$B$23*10^3)/LasVegas!$B$8</f>
        <v>0</v>
      </c>
      <c r="I172" s="76">
        <f>(SanFrancisco!$B$23*10^3)/SanFrancisco!$B$8</f>
        <v>0</v>
      </c>
      <c r="J172" s="76">
        <f>(Baltimore!$B$23*10^3)/Baltimore!$B$8</f>
        <v>0</v>
      </c>
      <c r="K172" s="76">
        <f>(Albuquerque!$B$23*10^3)/Albuquerque!$B$8</f>
        <v>0</v>
      </c>
      <c r="L172" s="76">
        <f>(Seattle!$B$23*10^3)/Seattle!$B$8</f>
        <v>0</v>
      </c>
      <c r="M172" s="76">
        <f>(Chicago!$B$23*10^3)/Chicago!$B$8</f>
        <v>0</v>
      </c>
      <c r="N172" s="76">
        <f>(Boulder!$B$23*10^3)/Boulder!$B$8</f>
        <v>0</v>
      </c>
      <c r="O172" s="76">
        <f>(Minneapolis!$B$23*10^3)/Minneapolis!$B$8</f>
        <v>0</v>
      </c>
      <c r="P172" s="76">
        <f>(Helena!$B$23*10^3)/Helena!$B$8</f>
        <v>0</v>
      </c>
      <c r="Q172" s="76">
        <f>(Duluth!$B$23*10^3)/Duluth!$B$8</f>
        <v>0</v>
      </c>
      <c r="R172" s="76">
        <f>(Fairbanks!$B$23*10^3)/Fairbanks!$B$8</f>
        <v>0</v>
      </c>
    </row>
    <row r="173" spans="1:18">
      <c r="A173" s="46"/>
      <c r="B173" s="51" t="s">
        <v>244</v>
      </c>
      <c r="C173" s="76">
        <f>(Miami!$B$24*10^3)/Miami!$B$8</f>
        <v>0</v>
      </c>
      <c r="D173" s="76">
        <f>(Houston!$B$24*10^3)/Houston!$B$8</f>
        <v>0</v>
      </c>
      <c r="E173" s="76">
        <f>(Phoenix!$B$24*10^3)/Phoenix!$B$8</f>
        <v>0</v>
      </c>
      <c r="F173" s="76">
        <f>(Atlanta!$B$24*10^3)/Atlanta!$B$8</f>
        <v>0</v>
      </c>
      <c r="G173" s="76">
        <f>(LosAngeles!$B$24*10^3)/LosAngeles!$B$8</f>
        <v>0</v>
      </c>
      <c r="H173" s="76">
        <f>(LasVegas!$B$24*10^3)/LasVegas!$B$8</f>
        <v>0</v>
      </c>
      <c r="I173" s="76">
        <f>(SanFrancisco!$B$24*10^3)/SanFrancisco!$B$8</f>
        <v>0</v>
      </c>
      <c r="J173" s="76">
        <f>(Baltimore!$B$24*10^3)/Baltimore!$B$8</f>
        <v>0</v>
      </c>
      <c r="K173" s="76">
        <f>(Albuquerque!$B$24*10^3)/Albuquerque!$B$8</f>
        <v>0</v>
      </c>
      <c r="L173" s="76">
        <f>(Seattle!$B$24*10^3)/Seattle!$B$8</f>
        <v>0</v>
      </c>
      <c r="M173" s="76">
        <f>(Chicago!$B$24*10^3)/Chicago!$B$8</f>
        <v>0</v>
      </c>
      <c r="N173" s="76">
        <f>(Boulder!$B$24*10^3)/Boulder!$B$8</f>
        <v>0</v>
      </c>
      <c r="O173" s="76">
        <f>(Minneapolis!$B$24*10^3)/Minneapolis!$B$8</f>
        <v>0</v>
      </c>
      <c r="P173" s="76">
        <f>(Helena!$B$24*10^3)/Helena!$B$8</f>
        <v>0</v>
      </c>
      <c r="Q173" s="76">
        <f>(Duluth!$B$24*10^3)/Duluth!$B$8</f>
        <v>0</v>
      </c>
      <c r="R173" s="76">
        <f>(Fairbanks!$B$24*10^3)/Fairbanks!$B$8</f>
        <v>0</v>
      </c>
    </row>
    <row r="174" spans="1:18">
      <c r="A174" s="46"/>
      <c r="B174" s="51" t="s">
        <v>245</v>
      </c>
      <c r="C174" s="76">
        <f>(Miami!$B$25*10^3)/Miami!$B$8</f>
        <v>8.0354226214781548</v>
      </c>
      <c r="D174" s="76">
        <f>(Houston!$B$25*10^3)/Houston!$B$8</f>
        <v>7.6735402204981629</v>
      </c>
      <c r="E174" s="76">
        <f>(Phoenix!$B$25*10^3)/Phoenix!$B$8</f>
        <v>7.7011024908125769</v>
      </c>
      <c r="F174" s="76">
        <f>(Atlanta!$B$25*10^3)/Atlanta!$B$8</f>
        <v>7.3310534912209064</v>
      </c>
      <c r="G174" s="76">
        <f>(LosAngeles!$B$25*10^3)/LosAngeles!$B$8</f>
        <v>7.339220089832585</v>
      </c>
      <c r="H174" s="76">
        <f>(LasVegas!$B$25*10^3)/LasVegas!$B$8</f>
        <v>7.4566149448754597</v>
      </c>
      <c r="I174" s="76">
        <f>(SanFrancisco!$B$25*10^3)/SanFrancisco!$B$8</f>
        <v>7.0202123315639033</v>
      </c>
      <c r="J174" s="76">
        <f>(Baltimore!$B$25*10^3)/Baltimore!$B$8</f>
        <v>7.096774193548387</v>
      </c>
      <c r="K174" s="76">
        <f>(Albuquerque!$B$25*10^3)/Albuquerque!$B$8</f>
        <v>7.1054512045732956</v>
      </c>
      <c r="L174" s="76">
        <f>(Seattle!$B$25*10^3)/Seattle!$B$8</f>
        <v>6.8655573703552468</v>
      </c>
      <c r="M174" s="76">
        <f>(Chicago!$B$25*10^3)/Chicago!$B$8</f>
        <v>6.9380359330338912</v>
      </c>
      <c r="N174" s="76">
        <f>(Boulder!$B$25*10^3)/Boulder!$B$8</f>
        <v>6.8992445896284194</v>
      </c>
      <c r="O174" s="76">
        <f>(Minneapolis!$B$25*10^3)/Minneapolis!$B$8</f>
        <v>6.8619844834626376</v>
      </c>
      <c r="P174" s="76">
        <f>(Helena!$B$25*10^3)/Helena!$B$8</f>
        <v>6.7394855042874644</v>
      </c>
      <c r="Q174" s="76">
        <f>(Duluth!$B$25*10^3)/Duluth!$B$8</f>
        <v>6.6144344630461411</v>
      </c>
      <c r="R174" s="76">
        <f>(Fairbanks!$B$25*10^3)/Fairbanks!$B$8</f>
        <v>6.4199673336055536</v>
      </c>
    </row>
    <row r="175" spans="1:18">
      <c r="A175" s="46"/>
      <c r="B175" s="51" t="s">
        <v>246</v>
      </c>
      <c r="C175" s="76">
        <f>(Miami!$B$26*10^3)/Miami!$B$8</f>
        <v>0</v>
      </c>
      <c r="D175" s="76">
        <f>(Houston!$B$26*10^3)/Houston!$B$8</f>
        <v>0</v>
      </c>
      <c r="E175" s="76">
        <f>(Phoenix!$B$26*10^3)/Phoenix!$B$8</f>
        <v>0</v>
      </c>
      <c r="F175" s="76">
        <f>(Atlanta!$B$26*10^3)/Atlanta!$B$8</f>
        <v>0</v>
      </c>
      <c r="G175" s="76">
        <f>(LosAngeles!$B$26*10^3)/LosAngeles!$B$8</f>
        <v>0</v>
      </c>
      <c r="H175" s="76">
        <f>(LasVegas!$B$26*10^3)/LasVegas!$B$8</f>
        <v>0</v>
      </c>
      <c r="I175" s="76">
        <f>(SanFrancisco!$B$26*10^3)/SanFrancisco!$B$8</f>
        <v>0</v>
      </c>
      <c r="J175" s="76">
        <f>(Baltimore!$B$26*10^3)/Baltimore!$B$8</f>
        <v>0</v>
      </c>
      <c r="K175" s="76">
        <f>(Albuquerque!$B$26*10^3)/Albuquerque!$B$8</f>
        <v>0</v>
      </c>
      <c r="L175" s="76">
        <f>(Seattle!$B$26*10^3)/Seattle!$B$8</f>
        <v>0</v>
      </c>
      <c r="M175" s="76">
        <f>(Chicago!$B$26*10^3)/Chicago!$B$8</f>
        <v>0</v>
      </c>
      <c r="N175" s="76">
        <f>(Boulder!$B$26*10^3)/Boulder!$B$8</f>
        <v>0</v>
      </c>
      <c r="O175" s="76">
        <f>(Minneapolis!$B$26*10^3)/Minneapolis!$B$8</f>
        <v>0</v>
      </c>
      <c r="P175" s="76">
        <f>(Helena!$B$26*10^3)/Helena!$B$8</f>
        <v>0</v>
      </c>
      <c r="Q175" s="76">
        <f>(Duluth!$B$26*10^3)/Duluth!$B$8</f>
        <v>0</v>
      </c>
      <c r="R175" s="76">
        <f>(Fairbanks!$B$26*10^3)/Fairbanks!$B$8</f>
        <v>0</v>
      </c>
    </row>
    <row r="176" spans="1:18">
      <c r="A176" s="46"/>
      <c r="B176" s="51" t="s">
        <v>134</v>
      </c>
      <c r="C176" s="76">
        <f>(Miami!$B$28*10^3)/Miami!$B$8</f>
        <v>789.97396896692533</v>
      </c>
      <c r="D176" s="76">
        <f>(Houston!$B$28*10^3)/Houston!$B$8</f>
        <v>691.09279297672515</v>
      </c>
      <c r="E176" s="76">
        <f>(Phoenix!$B$28*10^3)/Phoenix!$B$8</f>
        <v>724.03276847692939</v>
      </c>
      <c r="F176" s="76">
        <f>(Atlanta!$B$28*10^3)/Atlanta!$B$8</f>
        <v>589.59626378113512</v>
      </c>
      <c r="G176" s="76">
        <f>(LosAngeles!$B$28*10^3)/LosAngeles!$B$8</f>
        <v>501.96049407921601</v>
      </c>
      <c r="H176" s="76">
        <f>(LasVegas!$B$28*10^3)/LasVegas!$B$8</f>
        <v>639.8065536953859</v>
      </c>
      <c r="I176" s="76">
        <f>(SanFrancisco!$B$28*10^3)/SanFrancisco!$B$8</f>
        <v>454.47835851367904</v>
      </c>
      <c r="J176" s="76">
        <f>(Baltimore!$B$28*10^3)/Baltimore!$B$8</f>
        <v>544.8320743160474</v>
      </c>
      <c r="K176" s="76">
        <f>(Albuquerque!$B$28*10^3)/Albuquerque!$B$8</f>
        <v>522.99663127807264</v>
      </c>
      <c r="L176" s="76">
        <f>(Seattle!$B$28*10^3)/Seattle!$B$8</f>
        <v>449.04297672519397</v>
      </c>
      <c r="M176" s="76">
        <f>(Chicago!$B$28*10^3)/Chicago!$B$8</f>
        <v>494.62178440179667</v>
      </c>
      <c r="N176" s="76">
        <f>(Boulder!$B$28*10^3)/Boulder!$B$8</f>
        <v>468.3962841976317</v>
      </c>
      <c r="O176" s="76">
        <f>(Minneapolis!$B$28*10^3)/Minneapolis!$B$8</f>
        <v>479.70702327480603</v>
      </c>
      <c r="P176" s="76">
        <f>(Helena!$B$28*10^3)/Helena!$B$8</f>
        <v>449.27674561045325</v>
      </c>
      <c r="Q176" s="76">
        <f>(Duluth!$B$28*10^3)/Duluth!$B$8</f>
        <v>444.88260514495715</v>
      </c>
      <c r="R176" s="76">
        <f>(Fairbanks!$B$28*10^3)/Fairbanks!$B$8</f>
        <v>445.18476929358923</v>
      </c>
    </row>
    <row r="177" spans="1:18">
      <c r="A177" s="46"/>
      <c r="B177" s="49" t="s">
        <v>280</v>
      </c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</row>
    <row r="178" spans="1:18">
      <c r="A178" s="46"/>
      <c r="B178" s="51" t="s">
        <v>247</v>
      </c>
      <c r="C178" s="76">
        <f>(Miami!$C$13*10^3)/Miami!$B$8</f>
        <v>9.7800122498979167</v>
      </c>
      <c r="D178" s="76">
        <f>(Houston!$C$13*10^3)/Houston!$B$8</f>
        <v>115.1469987750102</v>
      </c>
      <c r="E178" s="76">
        <f>(Phoenix!$C$13*10^3)/Phoenix!$B$8</f>
        <v>78.572886892609233</v>
      </c>
      <c r="F178" s="76">
        <f>(Atlanta!$C$13*10^3)/Atlanta!$B$8</f>
        <v>236.04991833401388</v>
      </c>
      <c r="G178" s="76">
        <f>(LosAngeles!$C$13*10^3)/LosAngeles!$B$8</f>
        <v>64.97192731727236</v>
      </c>
      <c r="H178" s="76">
        <f>(LasVegas!$C$13*10^3)/LasVegas!$B$8</f>
        <v>130.044405879951</v>
      </c>
      <c r="I178" s="76">
        <f>(SanFrancisco!$C$13*10^3)/SanFrancisco!$B$8</f>
        <v>177.12382605144958</v>
      </c>
      <c r="J178" s="76">
        <f>(Baltimore!$C$13*10^3)/Baltimore!$B$8</f>
        <v>408.13699469171092</v>
      </c>
      <c r="K178" s="76">
        <f>(Albuquerque!$C$13*10^3)/Albuquerque!$B$8</f>
        <v>257.34381380155168</v>
      </c>
      <c r="L178" s="76">
        <f>(Seattle!$C$13*10^3)/Seattle!$B$8</f>
        <v>395.96059616169867</v>
      </c>
      <c r="M178" s="76">
        <f>(Chicago!$C$13*10^3)/Chicago!$B$8</f>
        <v>506.94109840751327</v>
      </c>
      <c r="N178" s="76">
        <f>(Boulder!$C$13*10^3)/Boulder!$B$8</f>
        <v>363.96028991425072</v>
      </c>
      <c r="O178" s="76">
        <f>(Minneapolis!$C$13*10^3)/Minneapolis!$B$8</f>
        <v>688.56829318089012</v>
      </c>
      <c r="P178" s="76">
        <f>(Helena!$C$13*10^3)/Helena!$B$8</f>
        <v>541.42302980808495</v>
      </c>
      <c r="Q178" s="76">
        <f>(Duluth!$C$13*10^3)/Duluth!$B$8</f>
        <v>839.25479787668439</v>
      </c>
      <c r="R178" s="76">
        <f>(Fairbanks!$C$13*10^3)/Fairbanks!$B$8</f>
        <v>1472.3672927725602</v>
      </c>
    </row>
    <row r="179" spans="1:18">
      <c r="A179" s="46"/>
      <c r="B179" s="51" t="s">
        <v>248</v>
      </c>
      <c r="C179" s="76">
        <f>(Miami!$C$14*10^3)/Miami!$B$8</f>
        <v>0</v>
      </c>
      <c r="D179" s="76">
        <f>(Houston!$C$14*10^3)/Houston!$B$8</f>
        <v>0</v>
      </c>
      <c r="E179" s="76">
        <f>(Phoenix!$C$14*10^3)/Phoenix!$B$8</f>
        <v>0</v>
      </c>
      <c r="F179" s="76">
        <f>(Atlanta!$C$14*10^3)/Atlanta!$B$8</f>
        <v>0</v>
      </c>
      <c r="G179" s="76">
        <f>(LosAngeles!$C$14*10^3)/LosAngeles!$B$8</f>
        <v>0</v>
      </c>
      <c r="H179" s="76">
        <f>(LasVegas!$C$14*10^3)/LasVegas!$B$8</f>
        <v>0</v>
      </c>
      <c r="I179" s="76">
        <f>(SanFrancisco!$C$14*10^3)/SanFrancisco!$B$8</f>
        <v>0</v>
      </c>
      <c r="J179" s="76">
        <f>(Baltimore!$C$14*10^3)/Baltimore!$B$8</f>
        <v>0</v>
      </c>
      <c r="K179" s="76">
        <f>(Albuquerque!$C$14*10^3)/Albuquerque!$B$8</f>
        <v>0</v>
      </c>
      <c r="L179" s="76">
        <f>(Seattle!$C$14*10^3)/Seattle!$B$8</f>
        <v>0</v>
      </c>
      <c r="M179" s="76">
        <f>(Chicago!$C$14*10^3)/Chicago!$B$8</f>
        <v>0</v>
      </c>
      <c r="N179" s="76">
        <f>(Boulder!$C$14*10^3)/Boulder!$B$8</f>
        <v>0</v>
      </c>
      <c r="O179" s="76">
        <f>(Minneapolis!$C$14*10^3)/Minneapolis!$B$8</f>
        <v>0</v>
      </c>
      <c r="P179" s="76">
        <f>(Helena!$C$14*10^3)/Helena!$B$8</f>
        <v>0</v>
      </c>
      <c r="Q179" s="76">
        <f>(Duluth!$C$14*10^3)/Duluth!$B$8</f>
        <v>0</v>
      </c>
      <c r="R179" s="76">
        <f>(Fairbanks!$C$14*10^3)/Fairbanks!$B$8</f>
        <v>0</v>
      </c>
    </row>
    <row r="180" spans="1:18">
      <c r="A180" s="46"/>
      <c r="B180" s="51" t="s">
        <v>249</v>
      </c>
      <c r="C180" s="76">
        <f>(Miami!$C$15*10^3)/Miami!$B$8</f>
        <v>0</v>
      </c>
      <c r="D180" s="76">
        <f>(Houston!$C$15*10^3)/Houston!$B$8</f>
        <v>0</v>
      </c>
      <c r="E180" s="76">
        <f>(Phoenix!$C$15*10^3)/Phoenix!$B$8</f>
        <v>0</v>
      </c>
      <c r="F180" s="76">
        <f>(Atlanta!$C$15*10^3)/Atlanta!$B$8</f>
        <v>0</v>
      </c>
      <c r="G180" s="76">
        <f>(LosAngeles!$C$15*10^3)/LosAngeles!$B$8</f>
        <v>0</v>
      </c>
      <c r="H180" s="76">
        <f>(LasVegas!$C$15*10^3)/LasVegas!$B$8</f>
        <v>0</v>
      </c>
      <c r="I180" s="76">
        <f>(SanFrancisco!$C$15*10^3)/SanFrancisco!$B$8</f>
        <v>0</v>
      </c>
      <c r="J180" s="76">
        <f>(Baltimore!$C$15*10^3)/Baltimore!$B$8</f>
        <v>0</v>
      </c>
      <c r="K180" s="76">
        <f>(Albuquerque!$C$15*10^3)/Albuquerque!$B$8</f>
        <v>0</v>
      </c>
      <c r="L180" s="76">
        <f>(Seattle!$C$15*10^3)/Seattle!$B$8</f>
        <v>0</v>
      </c>
      <c r="M180" s="76">
        <f>(Chicago!$C$15*10^3)/Chicago!$B$8</f>
        <v>0</v>
      </c>
      <c r="N180" s="76">
        <f>(Boulder!$C$15*10^3)/Boulder!$B$8</f>
        <v>0</v>
      </c>
      <c r="O180" s="76">
        <f>(Minneapolis!$C$15*10^3)/Minneapolis!$B$8</f>
        <v>0</v>
      </c>
      <c r="P180" s="76">
        <f>(Helena!$C$15*10^3)/Helena!$B$8</f>
        <v>0</v>
      </c>
      <c r="Q180" s="76">
        <f>(Duluth!$C$15*10^3)/Duluth!$B$8</f>
        <v>0</v>
      </c>
      <c r="R180" s="76">
        <f>(Fairbanks!$C$15*10^3)/Fairbanks!$B$8</f>
        <v>0</v>
      </c>
    </row>
    <row r="181" spans="1:18">
      <c r="A181" s="46"/>
      <c r="B181" s="51" t="s">
        <v>250</v>
      </c>
      <c r="C181" s="76">
        <f>(Miami!$C$16*10^3)/Miami!$B$8</f>
        <v>0</v>
      </c>
      <c r="D181" s="76">
        <f>(Houston!$C$16*10^3)/Houston!$B$8</f>
        <v>0</v>
      </c>
      <c r="E181" s="76">
        <f>(Phoenix!$C$16*10^3)/Phoenix!$B$8</f>
        <v>0</v>
      </c>
      <c r="F181" s="76">
        <f>(Atlanta!$C$16*10^3)/Atlanta!$B$8</f>
        <v>0</v>
      </c>
      <c r="G181" s="76">
        <f>(LosAngeles!$C$16*10^3)/LosAngeles!$B$8</f>
        <v>0</v>
      </c>
      <c r="H181" s="76">
        <f>(LasVegas!$C$16*10^3)/LasVegas!$B$8</f>
        <v>0</v>
      </c>
      <c r="I181" s="76">
        <f>(SanFrancisco!$C$16*10^3)/SanFrancisco!$B$8</f>
        <v>0</v>
      </c>
      <c r="J181" s="76">
        <f>(Baltimore!$C$16*10^3)/Baltimore!$B$8</f>
        <v>0</v>
      </c>
      <c r="K181" s="76">
        <f>(Albuquerque!$C$16*10^3)/Albuquerque!$B$8</f>
        <v>0</v>
      </c>
      <c r="L181" s="76">
        <f>(Seattle!$C$16*10^3)/Seattle!$B$8</f>
        <v>0</v>
      </c>
      <c r="M181" s="76">
        <f>(Chicago!$C$16*10^3)/Chicago!$B$8</f>
        <v>0</v>
      </c>
      <c r="N181" s="76">
        <f>(Boulder!$C$16*10^3)/Boulder!$B$8</f>
        <v>0</v>
      </c>
      <c r="O181" s="76">
        <f>(Minneapolis!$C$16*10^3)/Minneapolis!$B$8</f>
        <v>0</v>
      </c>
      <c r="P181" s="76">
        <f>(Helena!$C$16*10^3)/Helena!$B$8</f>
        <v>0</v>
      </c>
      <c r="Q181" s="76">
        <f>(Duluth!$C$16*10^3)/Duluth!$B$8</f>
        <v>0</v>
      </c>
      <c r="R181" s="76">
        <f>(Fairbanks!$C$16*10^3)/Fairbanks!$B$8</f>
        <v>0</v>
      </c>
    </row>
    <row r="182" spans="1:18">
      <c r="A182" s="46"/>
      <c r="B182" s="51" t="s">
        <v>251</v>
      </c>
      <c r="C182" s="76">
        <f>(Miami!$C$17*10^3)/Miami!$B$8</f>
        <v>18.037464271131075</v>
      </c>
      <c r="D182" s="76">
        <f>(Houston!$C$17*10^3)/Houston!$B$8</f>
        <v>18.037464271131075</v>
      </c>
      <c r="E182" s="76">
        <f>(Phoenix!$C$17*10^3)/Phoenix!$B$8</f>
        <v>18.037464271131075</v>
      </c>
      <c r="F182" s="76">
        <f>(Atlanta!$C$17*10^3)/Atlanta!$B$8</f>
        <v>18.037464271131075</v>
      </c>
      <c r="G182" s="76">
        <f>(LosAngeles!$C$17*10^3)/LosAngeles!$B$8</f>
        <v>18.037464271131075</v>
      </c>
      <c r="H182" s="76">
        <f>(LasVegas!$C$17*10^3)/LasVegas!$B$8</f>
        <v>18.037464271131075</v>
      </c>
      <c r="I182" s="76">
        <f>(SanFrancisco!$C$17*10^3)/SanFrancisco!$B$8</f>
        <v>18.037464271131075</v>
      </c>
      <c r="J182" s="76">
        <f>(Baltimore!$C$17*10^3)/Baltimore!$B$8</f>
        <v>18.037464271131075</v>
      </c>
      <c r="K182" s="76">
        <f>(Albuquerque!$C$17*10^3)/Albuquerque!$B$8</f>
        <v>18.037464271131075</v>
      </c>
      <c r="L182" s="76">
        <f>(Seattle!$C$17*10^3)/Seattle!$B$8</f>
        <v>18.037464271131075</v>
      </c>
      <c r="M182" s="76">
        <f>(Chicago!$C$17*10^3)/Chicago!$B$8</f>
        <v>18.037464271131075</v>
      </c>
      <c r="N182" s="76">
        <f>(Boulder!$C$17*10^3)/Boulder!$B$8</f>
        <v>18.037464271131075</v>
      </c>
      <c r="O182" s="76">
        <f>(Minneapolis!$C$17*10^3)/Minneapolis!$B$8</f>
        <v>18.037464271131075</v>
      </c>
      <c r="P182" s="76">
        <f>(Helena!$C$17*10^3)/Helena!$B$8</f>
        <v>18.037464271131075</v>
      </c>
      <c r="Q182" s="76">
        <f>(Duluth!$C$17*10^3)/Duluth!$B$8</f>
        <v>18.037464271131075</v>
      </c>
      <c r="R182" s="76">
        <f>(Fairbanks!$C$17*10^3)/Fairbanks!$B$8</f>
        <v>18.037464271131075</v>
      </c>
    </row>
    <row r="183" spans="1:18">
      <c r="A183" s="46"/>
      <c r="B183" s="51" t="s">
        <v>252</v>
      </c>
      <c r="C183" s="76">
        <f>(Miami!$C$18*10^3)/Miami!$B$8</f>
        <v>0</v>
      </c>
      <c r="D183" s="76">
        <f>(Houston!$C$18*10^3)/Houston!$B$8</f>
        <v>0</v>
      </c>
      <c r="E183" s="76">
        <f>(Phoenix!$C$18*10^3)/Phoenix!$B$8</f>
        <v>0</v>
      </c>
      <c r="F183" s="76">
        <f>(Atlanta!$C$18*10^3)/Atlanta!$B$8</f>
        <v>0</v>
      </c>
      <c r="G183" s="76">
        <f>(LosAngeles!$C$18*10^3)/LosAngeles!$B$8</f>
        <v>0</v>
      </c>
      <c r="H183" s="76">
        <f>(LasVegas!$C$18*10^3)/LasVegas!$B$8</f>
        <v>0</v>
      </c>
      <c r="I183" s="76">
        <f>(SanFrancisco!$C$18*10^3)/SanFrancisco!$B$8</f>
        <v>0</v>
      </c>
      <c r="J183" s="76">
        <f>(Baltimore!$C$18*10^3)/Baltimore!$B$8</f>
        <v>0</v>
      </c>
      <c r="K183" s="76">
        <f>(Albuquerque!$C$18*10^3)/Albuquerque!$B$8</f>
        <v>0</v>
      </c>
      <c r="L183" s="76">
        <f>(Seattle!$C$18*10^3)/Seattle!$B$8</f>
        <v>0</v>
      </c>
      <c r="M183" s="76">
        <f>(Chicago!$C$18*10^3)/Chicago!$B$8</f>
        <v>0</v>
      </c>
      <c r="N183" s="76">
        <f>(Boulder!$C$18*10^3)/Boulder!$B$8</f>
        <v>0</v>
      </c>
      <c r="O183" s="76">
        <f>(Minneapolis!$C$18*10^3)/Minneapolis!$B$8</f>
        <v>0</v>
      </c>
      <c r="P183" s="76">
        <f>(Helena!$C$18*10^3)/Helena!$B$8</f>
        <v>0</v>
      </c>
      <c r="Q183" s="76">
        <f>(Duluth!$C$18*10^3)/Duluth!$B$8</f>
        <v>0</v>
      </c>
      <c r="R183" s="76">
        <f>(Fairbanks!$C$18*10^3)/Fairbanks!$B$8</f>
        <v>0</v>
      </c>
    </row>
    <row r="184" spans="1:18">
      <c r="A184" s="46"/>
      <c r="B184" s="51" t="s">
        <v>253</v>
      </c>
      <c r="C184" s="76">
        <f>(Miami!$C$19*10^3)/Miami!$B$8</f>
        <v>0</v>
      </c>
      <c r="D184" s="76">
        <f>(Houston!$C$19*10^3)/Houston!$B$8</f>
        <v>0</v>
      </c>
      <c r="E184" s="76">
        <f>(Phoenix!$C$19*10^3)/Phoenix!$B$8</f>
        <v>0</v>
      </c>
      <c r="F184" s="76">
        <f>(Atlanta!$C$19*10^3)/Atlanta!$B$8</f>
        <v>0</v>
      </c>
      <c r="G184" s="76">
        <f>(LosAngeles!$C$19*10^3)/LosAngeles!$B$8</f>
        <v>0</v>
      </c>
      <c r="H184" s="76">
        <f>(LasVegas!$C$19*10^3)/LasVegas!$B$8</f>
        <v>0</v>
      </c>
      <c r="I184" s="76">
        <f>(SanFrancisco!$C$19*10^3)/SanFrancisco!$B$8</f>
        <v>0</v>
      </c>
      <c r="J184" s="76">
        <f>(Baltimore!$C$19*10^3)/Baltimore!$B$8</f>
        <v>0</v>
      </c>
      <c r="K184" s="76">
        <f>(Albuquerque!$C$19*10^3)/Albuquerque!$B$8</f>
        <v>0</v>
      </c>
      <c r="L184" s="76">
        <f>(Seattle!$C$19*10^3)/Seattle!$B$8</f>
        <v>0</v>
      </c>
      <c r="M184" s="76">
        <f>(Chicago!$C$19*10^3)/Chicago!$B$8</f>
        <v>0</v>
      </c>
      <c r="N184" s="76">
        <f>(Boulder!$C$19*10^3)/Boulder!$B$8</f>
        <v>0</v>
      </c>
      <c r="O184" s="76">
        <f>(Minneapolis!$C$19*10^3)/Minneapolis!$B$8</f>
        <v>0</v>
      </c>
      <c r="P184" s="76">
        <f>(Helena!$C$19*10^3)/Helena!$B$8</f>
        <v>0</v>
      </c>
      <c r="Q184" s="76">
        <f>(Duluth!$C$19*10^3)/Duluth!$B$8</f>
        <v>0</v>
      </c>
      <c r="R184" s="76">
        <f>(Fairbanks!$C$19*10^3)/Fairbanks!$B$8</f>
        <v>0</v>
      </c>
    </row>
    <row r="185" spans="1:18">
      <c r="A185" s="46"/>
      <c r="B185" s="51" t="s">
        <v>254</v>
      </c>
      <c r="C185" s="76">
        <f>(Miami!$C$20*10^3)/Miami!$B$8</f>
        <v>0</v>
      </c>
      <c r="D185" s="76">
        <f>(Houston!$C$20*10^3)/Houston!$B$8</f>
        <v>0</v>
      </c>
      <c r="E185" s="76">
        <f>(Phoenix!$C$20*10^3)/Phoenix!$B$8</f>
        <v>0</v>
      </c>
      <c r="F185" s="76">
        <f>(Atlanta!$C$20*10^3)/Atlanta!$B$8</f>
        <v>0</v>
      </c>
      <c r="G185" s="76">
        <f>(LosAngeles!$C$20*10^3)/LosAngeles!$B$8</f>
        <v>0</v>
      </c>
      <c r="H185" s="76">
        <f>(LasVegas!$C$20*10^3)/LasVegas!$B$8</f>
        <v>0</v>
      </c>
      <c r="I185" s="76">
        <f>(SanFrancisco!$C$20*10^3)/SanFrancisco!$B$8</f>
        <v>0</v>
      </c>
      <c r="J185" s="76">
        <f>(Baltimore!$C$20*10^3)/Baltimore!$B$8</f>
        <v>0</v>
      </c>
      <c r="K185" s="76">
        <f>(Albuquerque!$C$20*10^3)/Albuquerque!$B$8</f>
        <v>0</v>
      </c>
      <c r="L185" s="76">
        <f>(Seattle!$C$20*10^3)/Seattle!$B$8</f>
        <v>0</v>
      </c>
      <c r="M185" s="76">
        <f>(Chicago!$C$20*10^3)/Chicago!$B$8</f>
        <v>0</v>
      </c>
      <c r="N185" s="76">
        <f>(Boulder!$C$20*10^3)/Boulder!$B$8</f>
        <v>0</v>
      </c>
      <c r="O185" s="76">
        <f>(Minneapolis!$C$20*10^3)/Minneapolis!$B$8</f>
        <v>0</v>
      </c>
      <c r="P185" s="76">
        <f>(Helena!$C$20*10^3)/Helena!$B$8</f>
        <v>0</v>
      </c>
      <c r="Q185" s="76">
        <f>(Duluth!$C$20*10^3)/Duluth!$B$8</f>
        <v>0</v>
      </c>
      <c r="R185" s="76">
        <f>(Fairbanks!$C$20*10^3)/Fairbanks!$B$8</f>
        <v>0</v>
      </c>
    </row>
    <row r="186" spans="1:18">
      <c r="A186" s="46"/>
      <c r="B186" s="51" t="s">
        <v>255</v>
      </c>
      <c r="C186" s="76">
        <f>(Miami!$C$21*10^3)/Miami!$B$8</f>
        <v>0</v>
      </c>
      <c r="D186" s="76">
        <f>(Houston!$C$21*10^3)/Houston!$B$8</f>
        <v>0</v>
      </c>
      <c r="E186" s="76">
        <f>(Phoenix!$C$21*10^3)/Phoenix!$B$8</f>
        <v>0</v>
      </c>
      <c r="F186" s="76">
        <f>(Atlanta!$C$21*10^3)/Atlanta!$B$8</f>
        <v>0</v>
      </c>
      <c r="G186" s="76">
        <f>(LosAngeles!$C$21*10^3)/LosAngeles!$B$8</f>
        <v>0</v>
      </c>
      <c r="H186" s="76">
        <f>(LasVegas!$C$21*10^3)/LasVegas!$B$8</f>
        <v>0</v>
      </c>
      <c r="I186" s="76">
        <f>(SanFrancisco!$C$21*10^3)/SanFrancisco!$B$8</f>
        <v>0</v>
      </c>
      <c r="J186" s="76">
        <f>(Baltimore!$C$21*10^3)/Baltimore!$B$8</f>
        <v>0</v>
      </c>
      <c r="K186" s="76">
        <f>(Albuquerque!$C$21*10^3)/Albuquerque!$B$8</f>
        <v>0</v>
      </c>
      <c r="L186" s="76">
        <f>(Seattle!$C$21*10^3)/Seattle!$B$8</f>
        <v>0</v>
      </c>
      <c r="M186" s="76">
        <f>(Chicago!$C$21*10^3)/Chicago!$B$8</f>
        <v>0</v>
      </c>
      <c r="N186" s="76">
        <f>(Boulder!$C$21*10^3)/Boulder!$B$8</f>
        <v>0</v>
      </c>
      <c r="O186" s="76">
        <f>(Minneapolis!$C$21*10^3)/Minneapolis!$B$8</f>
        <v>0</v>
      </c>
      <c r="P186" s="76">
        <f>(Helena!$C$21*10^3)/Helena!$B$8</f>
        <v>0</v>
      </c>
      <c r="Q186" s="76">
        <f>(Duluth!$C$21*10^3)/Duluth!$B$8</f>
        <v>0</v>
      </c>
      <c r="R186" s="76">
        <f>(Fairbanks!$C$21*10^3)/Fairbanks!$B$8</f>
        <v>0</v>
      </c>
    </row>
    <row r="187" spans="1:18">
      <c r="A187" s="46"/>
      <c r="B187" s="51" t="s">
        <v>256</v>
      </c>
      <c r="C187" s="76">
        <f>(Miami!$C$22*10^3)/Miami!$B$8</f>
        <v>0</v>
      </c>
      <c r="D187" s="76">
        <f>(Houston!$C$22*10^3)/Houston!$B$8</f>
        <v>0</v>
      </c>
      <c r="E187" s="76">
        <f>(Phoenix!$C$22*10^3)/Phoenix!$B$8</f>
        <v>0</v>
      </c>
      <c r="F187" s="76">
        <f>(Atlanta!$C$22*10^3)/Atlanta!$B$8</f>
        <v>0</v>
      </c>
      <c r="G187" s="76">
        <f>(LosAngeles!$C$22*10^3)/LosAngeles!$B$8</f>
        <v>0</v>
      </c>
      <c r="H187" s="76">
        <f>(LasVegas!$C$22*10^3)/LasVegas!$B$8</f>
        <v>0</v>
      </c>
      <c r="I187" s="76">
        <f>(SanFrancisco!$C$22*10^3)/SanFrancisco!$B$8</f>
        <v>0</v>
      </c>
      <c r="J187" s="76">
        <f>(Baltimore!$C$22*10^3)/Baltimore!$B$8</f>
        <v>0</v>
      </c>
      <c r="K187" s="76">
        <f>(Albuquerque!$C$22*10^3)/Albuquerque!$B$8</f>
        <v>0</v>
      </c>
      <c r="L187" s="76">
        <f>(Seattle!$C$22*10^3)/Seattle!$B$8</f>
        <v>0</v>
      </c>
      <c r="M187" s="76">
        <f>(Chicago!$C$22*10^3)/Chicago!$B$8</f>
        <v>0</v>
      </c>
      <c r="N187" s="76">
        <f>(Boulder!$C$22*10^3)/Boulder!$B$8</f>
        <v>0</v>
      </c>
      <c r="O187" s="76">
        <f>(Minneapolis!$C$22*10^3)/Minneapolis!$B$8</f>
        <v>0</v>
      </c>
      <c r="P187" s="76">
        <f>(Helena!$C$22*10^3)/Helena!$B$8</f>
        <v>0</v>
      </c>
      <c r="Q187" s="76">
        <f>(Duluth!$C$22*10^3)/Duluth!$B$8</f>
        <v>0</v>
      </c>
      <c r="R187" s="76">
        <f>(Fairbanks!$C$22*10^3)/Fairbanks!$B$8</f>
        <v>0</v>
      </c>
    </row>
    <row r="188" spans="1:18">
      <c r="A188" s="46"/>
      <c r="B188" s="51" t="s">
        <v>257</v>
      </c>
      <c r="C188" s="76">
        <f>(Miami!$C$23*10^3)/Miami!$B$8</f>
        <v>0</v>
      </c>
      <c r="D188" s="76">
        <f>(Houston!$C$23*10^3)/Houston!$B$8</f>
        <v>0</v>
      </c>
      <c r="E188" s="76">
        <f>(Phoenix!$C$23*10^3)/Phoenix!$B$8</f>
        <v>0</v>
      </c>
      <c r="F188" s="76">
        <f>(Atlanta!$C$23*10^3)/Atlanta!$B$8</f>
        <v>0</v>
      </c>
      <c r="G188" s="76">
        <f>(LosAngeles!$C$23*10^3)/LosAngeles!$B$8</f>
        <v>0</v>
      </c>
      <c r="H188" s="76">
        <f>(LasVegas!$C$23*10^3)/LasVegas!$B$8</f>
        <v>0</v>
      </c>
      <c r="I188" s="76">
        <f>(SanFrancisco!$C$23*10^3)/SanFrancisco!$B$8</f>
        <v>0</v>
      </c>
      <c r="J188" s="76">
        <f>(Baltimore!$C$23*10^3)/Baltimore!$B$8</f>
        <v>0</v>
      </c>
      <c r="K188" s="76">
        <f>(Albuquerque!$C$23*10^3)/Albuquerque!$B$8</f>
        <v>0</v>
      </c>
      <c r="L188" s="76">
        <f>(Seattle!$C$23*10^3)/Seattle!$B$8</f>
        <v>0</v>
      </c>
      <c r="M188" s="76">
        <f>(Chicago!$C$23*10^3)/Chicago!$B$8</f>
        <v>0</v>
      </c>
      <c r="N188" s="76">
        <f>(Boulder!$C$23*10^3)/Boulder!$B$8</f>
        <v>0</v>
      </c>
      <c r="O188" s="76">
        <f>(Minneapolis!$C$23*10^3)/Minneapolis!$B$8</f>
        <v>0</v>
      </c>
      <c r="P188" s="76">
        <f>(Helena!$C$23*10^3)/Helena!$B$8</f>
        <v>0</v>
      </c>
      <c r="Q188" s="76">
        <f>(Duluth!$C$23*10^3)/Duluth!$B$8</f>
        <v>0</v>
      </c>
      <c r="R188" s="76">
        <f>(Fairbanks!$C$23*10^3)/Fairbanks!$B$8</f>
        <v>0</v>
      </c>
    </row>
    <row r="189" spans="1:18">
      <c r="A189" s="46"/>
      <c r="B189" s="51" t="s">
        <v>258</v>
      </c>
      <c r="C189" s="76">
        <f>(Miami!$C$24*10^3)/Miami!$B$8</f>
        <v>9.3798489179256848</v>
      </c>
      <c r="D189" s="76">
        <f>(Houston!$C$24*10^3)/Houston!$B$8</f>
        <v>12.773070641077991</v>
      </c>
      <c r="E189" s="76">
        <f>(Phoenix!$C$24*10^3)/Phoenix!$B$8</f>
        <v>11.222437729685586</v>
      </c>
      <c r="F189" s="76">
        <f>(Atlanta!$C$24*10^3)/Atlanta!$B$8</f>
        <v>15.78858717844018</v>
      </c>
      <c r="G189" s="76">
        <f>(LosAngeles!$C$24*10^3)/LosAngeles!$B$8</f>
        <v>14.765720702327481</v>
      </c>
      <c r="H189" s="76">
        <f>(LasVegas!$C$24*10^3)/LasVegas!$B$8</f>
        <v>13.437117190690078</v>
      </c>
      <c r="I189" s="76">
        <f>(SanFrancisco!$C$24*10^3)/SanFrancisco!$B$8</f>
        <v>17.319824418129848</v>
      </c>
      <c r="J189" s="76">
        <f>(Baltimore!$C$24*10^3)/Baltimore!$B$8</f>
        <v>18.18956717027358</v>
      </c>
      <c r="K189" s="76">
        <f>(Albuquerque!$C$24*10^3)/Albuquerque!$B$8</f>
        <v>17.726623111474073</v>
      </c>
      <c r="L189" s="76">
        <f>(Seattle!$C$24*10^3)/Seattle!$B$8</f>
        <v>19.03532053899551</v>
      </c>
      <c r="M189" s="76">
        <f>(Chicago!$C$24*10^3)/Chicago!$B$8</f>
        <v>20.231727235606371</v>
      </c>
      <c r="N189" s="76">
        <f>(Boulder!$C$24*10^3)/Boulder!$B$8</f>
        <v>20.038791343405471</v>
      </c>
      <c r="O189" s="76">
        <f>(Minneapolis!$C$24*10^3)/Minneapolis!$B$8</f>
        <v>22.050326663944467</v>
      </c>
      <c r="P189" s="76">
        <f>(Helena!$C$24*10^3)/Helena!$B$8</f>
        <v>22.21672111065741</v>
      </c>
      <c r="Q189" s="76">
        <f>(Duluth!$C$24*10^3)/Duluth!$B$8</f>
        <v>24.767762351980402</v>
      </c>
      <c r="R189" s="76">
        <f>(Fairbanks!$C$24*10^3)/Fairbanks!$B$8</f>
        <v>27.984381380155167</v>
      </c>
    </row>
    <row r="190" spans="1:18">
      <c r="A190" s="46"/>
      <c r="B190" s="51" t="s">
        <v>259</v>
      </c>
      <c r="C190" s="76">
        <f>(Miami!$C$25*10^3)/Miami!$B$8</f>
        <v>0</v>
      </c>
      <c r="D190" s="76">
        <f>(Houston!$C$25*10^3)/Houston!$B$8</f>
        <v>0</v>
      </c>
      <c r="E190" s="76">
        <f>(Phoenix!$C$25*10^3)/Phoenix!$B$8</f>
        <v>0</v>
      </c>
      <c r="F190" s="76">
        <f>(Atlanta!$C$25*10^3)/Atlanta!$B$8</f>
        <v>0</v>
      </c>
      <c r="G190" s="76">
        <f>(LosAngeles!$C$25*10^3)/LosAngeles!$B$8</f>
        <v>0</v>
      </c>
      <c r="H190" s="76">
        <f>(LasVegas!$C$25*10^3)/LasVegas!$B$8</f>
        <v>0</v>
      </c>
      <c r="I190" s="76">
        <f>(SanFrancisco!$C$25*10^3)/SanFrancisco!$B$8</f>
        <v>0</v>
      </c>
      <c r="J190" s="76">
        <f>(Baltimore!$C$25*10^3)/Baltimore!$B$8</f>
        <v>0</v>
      </c>
      <c r="K190" s="76">
        <f>(Albuquerque!$C$25*10^3)/Albuquerque!$B$8</f>
        <v>0</v>
      </c>
      <c r="L190" s="76">
        <f>(Seattle!$C$25*10^3)/Seattle!$B$8</f>
        <v>0</v>
      </c>
      <c r="M190" s="76">
        <f>(Chicago!$C$25*10^3)/Chicago!$B$8</f>
        <v>0</v>
      </c>
      <c r="N190" s="76">
        <f>(Boulder!$C$25*10^3)/Boulder!$B$8</f>
        <v>0</v>
      </c>
      <c r="O190" s="76">
        <f>(Minneapolis!$C$25*10^3)/Minneapolis!$B$8</f>
        <v>0</v>
      </c>
      <c r="P190" s="76">
        <f>(Helena!$C$25*10^3)/Helena!$B$8</f>
        <v>0</v>
      </c>
      <c r="Q190" s="76">
        <f>(Duluth!$C$25*10^3)/Duluth!$B$8</f>
        <v>0</v>
      </c>
      <c r="R190" s="76">
        <f>(Fairbanks!$C$25*10^3)/Fairbanks!$B$8</f>
        <v>0</v>
      </c>
    </row>
    <row r="191" spans="1:18">
      <c r="A191" s="46"/>
      <c r="B191" s="51" t="s">
        <v>260</v>
      </c>
      <c r="C191" s="76">
        <f>(Miami!$C$26*10^3)/Miami!$B$8</f>
        <v>0</v>
      </c>
      <c r="D191" s="76">
        <f>(Houston!$C$26*10^3)/Houston!$B$8</f>
        <v>0</v>
      </c>
      <c r="E191" s="76">
        <f>(Phoenix!$C$26*10^3)/Phoenix!$B$8</f>
        <v>0</v>
      </c>
      <c r="F191" s="76">
        <f>(Atlanta!$C$26*10^3)/Atlanta!$B$8</f>
        <v>0</v>
      </c>
      <c r="G191" s="76">
        <f>(LosAngeles!$C$26*10^3)/LosAngeles!$B$8</f>
        <v>0</v>
      </c>
      <c r="H191" s="76">
        <f>(LasVegas!$C$26*10^3)/LasVegas!$B$8</f>
        <v>0</v>
      </c>
      <c r="I191" s="76">
        <f>(SanFrancisco!$C$26*10^3)/SanFrancisco!$B$8</f>
        <v>0</v>
      </c>
      <c r="J191" s="76">
        <f>(Baltimore!$C$26*10^3)/Baltimore!$B$8</f>
        <v>0</v>
      </c>
      <c r="K191" s="76">
        <f>(Albuquerque!$C$26*10^3)/Albuquerque!$B$8</f>
        <v>0</v>
      </c>
      <c r="L191" s="76">
        <f>(Seattle!$C$26*10^3)/Seattle!$B$8</f>
        <v>0</v>
      </c>
      <c r="M191" s="76">
        <f>(Chicago!$C$26*10^3)/Chicago!$B$8</f>
        <v>0</v>
      </c>
      <c r="N191" s="76">
        <f>(Boulder!$C$26*10^3)/Boulder!$B$8</f>
        <v>0</v>
      </c>
      <c r="O191" s="76">
        <f>(Minneapolis!$C$26*10^3)/Minneapolis!$B$8</f>
        <v>0</v>
      </c>
      <c r="P191" s="76">
        <f>(Helena!$C$26*10^3)/Helena!$B$8</f>
        <v>0</v>
      </c>
      <c r="Q191" s="76">
        <f>(Duluth!$C$26*10^3)/Duluth!$B$8</f>
        <v>0</v>
      </c>
      <c r="R191" s="76">
        <f>(Fairbanks!$C$26*10^3)/Fairbanks!$B$8</f>
        <v>0</v>
      </c>
    </row>
    <row r="192" spans="1:18">
      <c r="A192" s="46"/>
      <c r="B192" s="51" t="s">
        <v>134</v>
      </c>
      <c r="C192" s="76">
        <f>(Miami!$C$28*10^3)/Miami!$B$8</f>
        <v>37.197325438954678</v>
      </c>
      <c r="D192" s="76">
        <f>(Houston!$C$28*10^3)/Houston!$B$8</f>
        <v>145.95753368721927</v>
      </c>
      <c r="E192" s="76">
        <f>(Phoenix!$C$28*10^3)/Phoenix!$B$8</f>
        <v>107.83278889342589</v>
      </c>
      <c r="F192" s="76">
        <f>(Atlanta!$C$28*10^3)/Atlanta!$B$8</f>
        <v>269.87596978358516</v>
      </c>
      <c r="G192" s="76">
        <f>(LosAngeles!$C$28*10^3)/LosAngeles!$B$8</f>
        <v>97.775112290730917</v>
      </c>
      <c r="H192" s="76">
        <f>(LasVegas!$C$28*10^3)/LasVegas!$B$8</f>
        <v>161.51898734177215</v>
      </c>
      <c r="I192" s="76">
        <f>(SanFrancisco!$C$28*10^3)/SanFrancisco!$B$8</f>
        <v>212.48111474071052</v>
      </c>
      <c r="J192" s="76">
        <f>(Baltimore!$C$28*10^3)/Baltimore!$B$8</f>
        <v>444.36402613311554</v>
      </c>
      <c r="K192" s="76">
        <f>(Albuquerque!$C$28*10^3)/Albuquerque!$B$8</f>
        <v>293.10790118415679</v>
      </c>
      <c r="L192" s="76">
        <f>(Seattle!$C$28*10^3)/Seattle!$B$8</f>
        <v>433.03338097182524</v>
      </c>
      <c r="M192" s="76">
        <f>(Chicago!$C$28*10^3)/Chicago!$B$8</f>
        <v>545.21028991425067</v>
      </c>
      <c r="N192" s="76">
        <f>(Boulder!$C$28*10^3)/Boulder!$B$8</f>
        <v>402.03654552878726</v>
      </c>
      <c r="O192" s="76">
        <f>(Minneapolis!$C$28*10^3)/Minneapolis!$B$8</f>
        <v>728.65608411596565</v>
      </c>
      <c r="P192" s="76">
        <f>(Helena!$C$28*10^3)/Helena!$B$8</f>
        <v>581.67772560228661</v>
      </c>
      <c r="Q192" s="76">
        <f>(Duluth!$C$28*10^3)/Duluth!$B$8</f>
        <v>882.06002449979587</v>
      </c>
      <c r="R192" s="76">
        <f>(Fairbanks!$C$28*10^3)/Fairbanks!$B$8</f>
        <v>1518.3896488362598</v>
      </c>
    </row>
    <row r="193" spans="1:18">
      <c r="A193" s="46"/>
      <c r="B193" s="49" t="s">
        <v>281</v>
      </c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</row>
    <row r="194" spans="1:18">
      <c r="A194" s="46"/>
      <c r="B194" s="51" t="s">
        <v>114</v>
      </c>
      <c r="C194" s="76">
        <f>(Miami!$E$13*10^3)/Miami!$B$8</f>
        <v>0</v>
      </c>
      <c r="D194" s="76">
        <f>(Houston!$E$13*10^3)/Houston!$B$8</f>
        <v>0</v>
      </c>
      <c r="E194" s="76">
        <f>(Phoenix!$E$13*10^3)/Phoenix!$B$8</f>
        <v>0</v>
      </c>
      <c r="F194" s="76">
        <f>(Atlanta!$E$13*10^3)/Atlanta!$B$8</f>
        <v>0</v>
      </c>
      <c r="G194" s="76">
        <f>(LosAngeles!$E$13*10^3)/LosAngeles!$B$8</f>
        <v>0</v>
      </c>
      <c r="H194" s="76">
        <f>(LasVegas!$E$13*10^3)/LasVegas!$B$8</f>
        <v>0</v>
      </c>
      <c r="I194" s="76">
        <f>(SanFrancisco!$E$13*10^3)/SanFrancisco!$B$8</f>
        <v>0</v>
      </c>
      <c r="J194" s="76">
        <f>(Baltimore!$E$13*10^3)/Baltimore!$B$8</f>
        <v>0</v>
      </c>
      <c r="K194" s="76">
        <f>(Albuquerque!$E$13*10^3)/Albuquerque!$B$8</f>
        <v>0</v>
      </c>
      <c r="L194" s="76">
        <f>(Seattle!$E$13*10^3)/Seattle!$B$8</f>
        <v>0</v>
      </c>
      <c r="M194" s="76">
        <f>(Chicago!$E$13*10^3)/Chicago!$B$8</f>
        <v>0</v>
      </c>
      <c r="N194" s="76">
        <f>(Boulder!$E$13*10^3)/Boulder!$B$8</f>
        <v>0</v>
      </c>
      <c r="O194" s="76">
        <f>(Minneapolis!$E$13*10^3)/Minneapolis!$B$8</f>
        <v>0</v>
      </c>
      <c r="P194" s="76">
        <f>(Helena!$E$13*10^3)/Helena!$B$8</f>
        <v>0</v>
      </c>
      <c r="Q194" s="76">
        <f>(Duluth!$E$13*10^3)/Duluth!$B$8</f>
        <v>0</v>
      </c>
      <c r="R194" s="76">
        <f>(Fairbanks!$E$13*10^3)/Fairbanks!$B$8</f>
        <v>0</v>
      </c>
    </row>
    <row r="195" spans="1:18">
      <c r="A195" s="46"/>
      <c r="B195" s="51" t="s">
        <v>115</v>
      </c>
      <c r="C195" s="76">
        <f>(Miami!$E$14*10^3)/Miami!$B$8</f>
        <v>0</v>
      </c>
      <c r="D195" s="76">
        <f>(Houston!$E$14*10^3)/Houston!$B$8</f>
        <v>0</v>
      </c>
      <c r="E195" s="76">
        <f>(Phoenix!$E$14*10^3)/Phoenix!$B$8</f>
        <v>0</v>
      </c>
      <c r="F195" s="76">
        <f>(Atlanta!$E$14*10^3)/Atlanta!$B$8</f>
        <v>0</v>
      </c>
      <c r="G195" s="76">
        <f>(LosAngeles!$E$14*10^3)/LosAngeles!$B$8</f>
        <v>0</v>
      </c>
      <c r="H195" s="76">
        <f>(LasVegas!$E$14*10^3)/LasVegas!$B$8</f>
        <v>0</v>
      </c>
      <c r="I195" s="76">
        <f>(SanFrancisco!$E$14*10^3)/SanFrancisco!$B$8</f>
        <v>0</v>
      </c>
      <c r="J195" s="76">
        <f>(Baltimore!$E$14*10^3)/Baltimore!$B$8</f>
        <v>0</v>
      </c>
      <c r="K195" s="76">
        <f>(Albuquerque!$E$14*10^3)/Albuquerque!$B$8</f>
        <v>0</v>
      </c>
      <c r="L195" s="76">
        <f>(Seattle!$E$14*10^3)/Seattle!$B$8</f>
        <v>0</v>
      </c>
      <c r="M195" s="76">
        <f>(Chicago!$E$14*10^3)/Chicago!$B$8</f>
        <v>0</v>
      </c>
      <c r="N195" s="76">
        <f>(Boulder!$E$14*10^3)/Boulder!$B$8</f>
        <v>0</v>
      </c>
      <c r="O195" s="76">
        <f>(Minneapolis!$E$14*10^3)/Minneapolis!$B$8</f>
        <v>0</v>
      </c>
      <c r="P195" s="76">
        <f>(Helena!$E$14*10^3)/Helena!$B$8</f>
        <v>0</v>
      </c>
      <c r="Q195" s="76">
        <f>(Duluth!$E$14*10^3)/Duluth!$B$8</f>
        <v>0</v>
      </c>
      <c r="R195" s="76">
        <f>(Fairbanks!$E$14*10^3)/Fairbanks!$B$8</f>
        <v>0</v>
      </c>
    </row>
    <row r="196" spans="1:18">
      <c r="A196" s="46"/>
      <c r="B196" s="51" t="s">
        <v>123</v>
      </c>
      <c r="C196" s="76">
        <f>(Miami!$E$15*10^3)/Miami!$B$8</f>
        <v>0</v>
      </c>
      <c r="D196" s="76">
        <f>(Houston!$E$15*10^3)/Houston!$B$8</f>
        <v>0</v>
      </c>
      <c r="E196" s="76">
        <f>(Phoenix!$E$15*10^3)/Phoenix!$B$8</f>
        <v>0</v>
      </c>
      <c r="F196" s="76">
        <f>(Atlanta!$E$15*10^3)/Atlanta!$B$8</f>
        <v>0</v>
      </c>
      <c r="G196" s="76">
        <f>(LosAngeles!$E$15*10^3)/LosAngeles!$B$8</f>
        <v>0</v>
      </c>
      <c r="H196" s="76">
        <f>(LasVegas!$E$15*10^3)/LasVegas!$B$8</f>
        <v>0</v>
      </c>
      <c r="I196" s="76">
        <f>(SanFrancisco!$E$15*10^3)/SanFrancisco!$B$8</f>
        <v>0</v>
      </c>
      <c r="J196" s="76">
        <f>(Baltimore!$E$15*10^3)/Baltimore!$B$8</f>
        <v>0</v>
      </c>
      <c r="K196" s="76">
        <f>(Albuquerque!$E$15*10^3)/Albuquerque!$B$8</f>
        <v>0</v>
      </c>
      <c r="L196" s="76">
        <f>(Seattle!$E$15*10^3)/Seattle!$B$8</f>
        <v>0</v>
      </c>
      <c r="M196" s="76">
        <f>(Chicago!$E$15*10^3)/Chicago!$B$8</f>
        <v>0</v>
      </c>
      <c r="N196" s="76">
        <f>(Boulder!$E$15*10^3)/Boulder!$B$8</f>
        <v>0</v>
      </c>
      <c r="O196" s="76">
        <f>(Minneapolis!$E$15*10^3)/Minneapolis!$B$8</f>
        <v>0</v>
      </c>
      <c r="P196" s="76">
        <f>(Helena!$E$15*10^3)/Helena!$B$8</f>
        <v>0</v>
      </c>
      <c r="Q196" s="76">
        <f>(Duluth!$E$15*10^3)/Duluth!$B$8</f>
        <v>0</v>
      </c>
      <c r="R196" s="76">
        <f>(Fairbanks!$E$15*10^3)/Fairbanks!$B$8</f>
        <v>0</v>
      </c>
    </row>
    <row r="197" spans="1:18">
      <c r="A197" s="46"/>
      <c r="B197" s="51" t="s">
        <v>124</v>
      </c>
      <c r="C197" s="76">
        <f>(Miami!$E$16*10^3)/Miami!$B$8</f>
        <v>0</v>
      </c>
      <c r="D197" s="76">
        <f>(Houston!$E$16*10^3)/Houston!$B$8</f>
        <v>0</v>
      </c>
      <c r="E197" s="76">
        <f>(Phoenix!$E$16*10^3)/Phoenix!$B$8</f>
        <v>0</v>
      </c>
      <c r="F197" s="76">
        <f>(Atlanta!$E$16*10^3)/Atlanta!$B$8</f>
        <v>0</v>
      </c>
      <c r="G197" s="76">
        <f>(LosAngeles!$E$16*10^3)/LosAngeles!$B$8</f>
        <v>0</v>
      </c>
      <c r="H197" s="76">
        <f>(LasVegas!$E$16*10^3)/LasVegas!$B$8</f>
        <v>0</v>
      </c>
      <c r="I197" s="76">
        <f>(SanFrancisco!$E$16*10^3)/SanFrancisco!$B$8</f>
        <v>0</v>
      </c>
      <c r="J197" s="76">
        <f>(Baltimore!$E$16*10^3)/Baltimore!$B$8</f>
        <v>0</v>
      </c>
      <c r="K197" s="76">
        <f>(Albuquerque!$E$16*10^3)/Albuquerque!$B$8</f>
        <v>0</v>
      </c>
      <c r="L197" s="76">
        <f>(Seattle!$E$16*10^3)/Seattle!$B$8</f>
        <v>0</v>
      </c>
      <c r="M197" s="76">
        <f>(Chicago!$E$16*10^3)/Chicago!$B$8</f>
        <v>0</v>
      </c>
      <c r="N197" s="76">
        <f>(Boulder!$E$16*10^3)/Boulder!$B$8</f>
        <v>0</v>
      </c>
      <c r="O197" s="76">
        <f>(Minneapolis!$E$16*10^3)/Minneapolis!$B$8</f>
        <v>0</v>
      </c>
      <c r="P197" s="76">
        <f>(Helena!$E$16*10^3)/Helena!$B$8</f>
        <v>0</v>
      </c>
      <c r="Q197" s="76">
        <f>(Duluth!$E$16*10^3)/Duluth!$B$8</f>
        <v>0</v>
      </c>
      <c r="R197" s="76">
        <f>(Fairbanks!$E$16*10^3)/Fairbanks!$B$8</f>
        <v>0</v>
      </c>
    </row>
    <row r="198" spans="1:18">
      <c r="A198" s="46"/>
      <c r="B198" s="51" t="s">
        <v>125</v>
      </c>
      <c r="C198" s="76">
        <f>(Miami!$E$17*10^3)/Miami!$B$8</f>
        <v>0</v>
      </c>
      <c r="D198" s="76">
        <f>(Houston!$E$17*10^3)/Houston!$B$8</f>
        <v>0</v>
      </c>
      <c r="E198" s="76">
        <f>(Phoenix!$E$17*10^3)/Phoenix!$B$8</f>
        <v>0</v>
      </c>
      <c r="F198" s="76">
        <f>(Atlanta!$E$17*10^3)/Atlanta!$B$8</f>
        <v>0</v>
      </c>
      <c r="G198" s="76">
        <f>(LosAngeles!$E$17*10^3)/LosAngeles!$B$8</f>
        <v>0</v>
      </c>
      <c r="H198" s="76">
        <f>(LasVegas!$E$17*10^3)/LasVegas!$B$8</f>
        <v>0</v>
      </c>
      <c r="I198" s="76">
        <f>(SanFrancisco!$E$17*10^3)/SanFrancisco!$B$8</f>
        <v>0</v>
      </c>
      <c r="J198" s="76">
        <f>(Baltimore!$E$17*10^3)/Baltimore!$B$8</f>
        <v>0</v>
      </c>
      <c r="K198" s="76">
        <f>(Albuquerque!$E$17*10^3)/Albuquerque!$B$8</f>
        <v>0</v>
      </c>
      <c r="L198" s="76">
        <f>(Seattle!$E$17*10^3)/Seattle!$B$8</f>
        <v>0</v>
      </c>
      <c r="M198" s="76">
        <f>(Chicago!$E$17*10^3)/Chicago!$B$8</f>
        <v>0</v>
      </c>
      <c r="N198" s="76">
        <f>(Boulder!$E$17*10^3)/Boulder!$B$8</f>
        <v>0</v>
      </c>
      <c r="O198" s="76">
        <f>(Minneapolis!$E$17*10^3)/Minneapolis!$B$8</f>
        <v>0</v>
      </c>
      <c r="P198" s="76">
        <f>(Helena!$E$17*10^3)/Helena!$B$8</f>
        <v>0</v>
      </c>
      <c r="Q198" s="76">
        <f>(Duluth!$E$17*10^3)/Duluth!$B$8</f>
        <v>0</v>
      </c>
      <c r="R198" s="76">
        <f>(Fairbanks!$E$17*10^3)/Fairbanks!$B$8</f>
        <v>0</v>
      </c>
    </row>
    <row r="199" spans="1:18">
      <c r="A199" s="46"/>
      <c r="B199" s="51" t="s">
        <v>126</v>
      </c>
      <c r="C199" s="76">
        <f>(Miami!$E$18*10^3)/Miami!$B$8</f>
        <v>0</v>
      </c>
      <c r="D199" s="76">
        <f>(Houston!$E$18*10^3)/Houston!$B$8</f>
        <v>0</v>
      </c>
      <c r="E199" s="76">
        <f>(Phoenix!$E$18*10^3)/Phoenix!$B$8</f>
        <v>0</v>
      </c>
      <c r="F199" s="76">
        <f>(Atlanta!$E$18*10^3)/Atlanta!$B$8</f>
        <v>0</v>
      </c>
      <c r="G199" s="76">
        <f>(LosAngeles!$E$18*10^3)/LosAngeles!$B$8</f>
        <v>0</v>
      </c>
      <c r="H199" s="76">
        <f>(LasVegas!$E$18*10^3)/LasVegas!$B$8</f>
        <v>0</v>
      </c>
      <c r="I199" s="76">
        <f>(SanFrancisco!$E$18*10^3)/SanFrancisco!$B$8</f>
        <v>0</v>
      </c>
      <c r="J199" s="76">
        <f>(Baltimore!$E$18*10^3)/Baltimore!$B$8</f>
        <v>0</v>
      </c>
      <c r="K199" s="76">
        <f>(Albuquerque!$E$18*10^3)/Albuquerque!$B$8</f>
        <v>0</v>
      </c>
      <c r="L199" s="76">
        <f>(Seattle!$E$18*10^3)/Seattle!$B$8</f>
        <v>0</v>
      </c>
      <c r="M199" s="76">
        <f>(Chicago!$E$18*10^3)/Chicago!$B$8</f>
        <v>0</v>
      </c>
      <c r="N199" s="76">
        <f>(Boulder!$E$18*10^3)/Boulder!$B$8</f>
        <v>0</v>
      </c>
      <c r="O199" s="76">
        <f>(Minneapolis!$E$18*10^3)/Minneapolis!$B$8</f>
        <v>0</v>
      </c>
      <c r="P199" s="76">
        <f>(Helena!$E$18*10^3)/Helena!$B$8</f>
        <v>0</v>
      </c>
      <c r="Q199" s="76">
        <f>(Duluth!$E$18*10^3)/Duluth!$B$8</f>
        <v>0</v>
      </c>
      <c r="R199" s="76">
        <f>(Fairbanks!$E$18*10^3)/Fairbanks!$B$8</f>
        <v>0</v>
      </c>
    </row>
    <row r="200" spans="1:18">
      <c r="A200" s="46"/>
      <c r="B200" s="51" t="s">
        <v>127</v>
      </c>
      <c r="C200" s="76">
        <f>(Miami!$E$19*10^3)/Miami!$B$8</f>
        <v>0</v>
      </c>
      <c r="D200" s="76">
        <f>(Houston!$E$19*10^3)/Houston!$B$8</f>
        <v>0</v>
      </c>
      <c r="E200" s="76">
        <f>(Phoenix!$E$19*10^3)/Phoenix!$B$8</f>
        <v>0</v>
      </c>
      <c r="F200" s="76">
        <f>(Atlanta!$E$19*10^3)/Atlanta!$B$8</f>
        <v>0</v>
      </c>
      <c r="G200" s="76">
        <f>(LosAngeles!$E$19*10^3)/LosAngeles!$B$8</f>
        <v>0</v>
      </c>
      <c r="H200" s="76">
        <f>(LasVegas!$E$19*10^3)/LasVegas!$B$8</f>
        <v>0</v>
      </c>
      <c r="I200" s="76">
        <f>(SanFrancisco!$E$19*10^3)/SanFrancisco!$B$8</f>
        <v>0</v>
      </c>
      <c r="J200" s="76">
        <f>(Baltimore!$E$19*10^3)/Baltimore!$B$8</f>
        <v>0</v>
      </c>
      <c r="K200" s="76">
        <f>(Albuquerque!$E$19*10^3)/Albuquerque!$B$8</f>
        <v>0</v>
      </c>
      <c r="L200" s="76">
        <f>(Seattle!$E$19*10^3)/Seattle!$B$8</f>
        <v>0</v>
      </c>
      <c r="M200" s="76">
        <f>(Chicago!$E$19*10^3)/Chicago!$B$8</f>
        <v>0</v>
      </c>
      <c r="N200" s="76">
        <f>(Boulder!$E$19*10^3)/Boulder!$B$8</f>
        <v>0</v>
      </c>
      <c r="O200" s="76">
        <f>(Minneapolis!$E$19*10^3)/Minneapolis!$B$8</f>
        <v>0</v>
      </c>
      <c r="P200" s="76">
        <f>(Helena!$E$19*10^3)/Helena!$B$8</f>
        <v>0</v>
      </c>
      <c r="Q200" s="76">
        <f>(Duluth!$E$19*10^3)/Duluth!$B$8</f>
        <v>0</v>
      </c>
      <c r="R200" s="76">
        <f>(Fairbanks!$E$19*10^3)/Fairbanks!$B$8</f>
        <v>0</v>
      </c>
    </row>
    <row r="201" spans="1:18">
      <c r="A201" s="46"/>
      <c r="B201" s="51" t="s">
        <v>128</v>
      </c>
      <c r="C201" s="76">
        <f>(Miami!$E$20*10^3)/Miami!$B$8</f>
        <v>0</v>
      </c>
      <c r="D201" s="76">
        <f>(Houston!$E$20*10^3)/Houston!$B$8</f>
        <v>0</v>
      </c>
      <c r="E201" s="76">
        <f>(Phoenix!$E$20*10^3)/Phoenix!$B$8</f>
        <v>0</v>
      </c>
      <c r="F201" s="76">
        <f>(Atlanta!$E$20*10^3)/Atlanta!$B$8</f>
        <v>0</v>
      </c>
      <c r="G201" s="76">
        <f>(LosAngeles!$E$20*10^3)/LosAngeles!$B$8</f>
        <v>0</v>
      </c>
      <c r="H201" s="76">
        <f>(LasVegas!$E$20*10^3)/LasVegas!$B$8</f>
        <v>0</v>
      </c>
      <c r="I201" s="76">
        <f>(SanFrancisco!$E$20*10^3)/SanFrancisco!$B$8</f>
        <v>0</v>
      </c>
      <c r="J201" s="76">
        <f>(Baltimore!$E$20*10^3)/Baltimore!$B$8</f>
        <v>0</v>
      </c>
      <c r="K201" s="76">
        <f>(Albuquerque!$E$20*10^3)/Albuquerque!$B$8</f>
        <v>0</v>
      </c>
      <c r="L201" s="76">
        <f>(Seattle!$E$20*10^3)/Seattle!$B$8</f>
        <v>0</v>
      </c>
      <c r="M201" s="76">
        <f>(Chicago!$E$20*10^3)/Chicago!$B$8</f>
        <v>0</v>
      </c>
      <c r="N201" s="76">
        <f>(Boulder!$E$20*10^3)/Boulder!$B$8</f>
        <v>0</v>
      </c>
      <c r="O201" s="76">
        <f>(Minneapolis!$E$20*10^3)/Minneapolis!$B$8</f>
        <v>0</v>
      </c>
      <c r="P201" s="76">
        <f>(Helena!$E$20*10^3)/Helena!$B$8</f>
        <v>0</v>
      </c>
      <c r="Q201" s="76">
        <f>(Duluth!$E$20*10^3)/Duluth!$B$8</f>
        <v>0</v>
      </c>
      <c r="R201" s="76">
        <f>(Fairbanks!$E$20*10^3)/Fairbanks!$B$8</f>
        <v>0</v>
      </c>
    </row>
    <row r="202" spans="1:18">
      <c r="A202" s="46"/>
      <c r="B202" s="51" t="s">
        <v>129</v>
      </c>
      <c r="C202" s="76">
        <f>(Miami!$E$21*10^3)/Miami!$B$8</f>
        <v>0</v>
      </c>
      <c r="D202" s="76">
        <f>(Houston!$E$21*10^3)/Houston!$B$8</f>
        <v>0</v>
      </c>
      <c r="E202" s="76">
        <f>(Phoenix!$E$21*10^3)/Phoenix!$B$8</f>
        <v>0</v>
      </c>
      <c r="F202" s="76">
        <f>(Atlanta!$E$21*10^3)/Atlanta!$B$8</f>
        <v>0</v>
      </c>
      <c r="G202" s="76">
        <f>(LosAngeles!$E$21*10^3)/LosAngeles!$B$8</f>
        <v>0</v>
      </c>
      <c r="H202" s="76">
        <f>(LasVegas!$E$21*10^3)/LasVegas!$B$8</f>
        <v>0</v>
      </c>
      <c r="I202" s="76">
        <f>(SanFrancisco!$E$21*10^3)/SanFrancisco!$B$8</f>
        <v>0</v>
      </c>
      <c r="J202" s="76">
        <f>(Baltimore!$E$21*10^3)/Baltimore!$B$8</f>
        <v>0</v>
      </c>
      <c r="K202" s="76">
        <f>(Albuquerque!$E$21*10^3)/Albuquerque!$B$8</f>
        <v>0</v>
      </c>
      <c r="L202" s="76">
        <f>(Seattle!$E$21*10^3)/Seattle!$B$8</f>
        <v>0</v>
      </c>
      <c r="M202" s="76">
        <f>(Chicago!$E$21*10^3)/Chicago!$B$8</f>
        <v>0</v>
      </c>
      <c r="N202" s="76">
        <f>(Boulder!$E$21*10^3)/Boulder!$B$8</f>
        <v>0</v>
      </c>
      <c r="O202" s="76">
        <f>(Minneapolis!$E$21*10^3)/Minneapolis!$B$8</f>
        <v>0</v>
      </c>
      <c r="P202" s="76">
        <f>(Helena!$E$21*10^3)/Helena!$B$8</f>
        <v>0</v>
      </c>
      <c r="Q202" s="76">
        <f>(Duluth!$E$21*10^3)/Duluth!$B$8</f>
        <v>0</v>
      </c>
      <c r="R202" s="76">
        <f>(Fairbanks!$E$21*10^3)/Fairbanks!$B$8</f>
        <v>0</v>
      </c>
    </row>
    <row r="203" spans="1:18">
      <c r="A203" s="46"/>
      <c r="B203" s="51" t="s">
        <v>130</v>
      </c>
      <c r="C203" s="76">
        <f>(Miami!$E$22*10^3)/Miami!$B$8</f>
        <v>0</v>
      </c>
      <c r="D203" s="76">
        <f>(Houston!$E$22*10^3)/Houston!$B$8</f>
        <v>0</v>
      </c>
      <c r="E203" s="76">
        <f>(Phoenix!$E$22*10^3)/Phoenix!$B$8</f>
        <v>0</v>
      </c>
      <c r="F203" s="76">
        <f>(Atlanta!$E$22*10^3)/Atlanta!$B$8</f>
        <v>0</v>
      </c>
      <c r="G203" s="76">
        <f>(LosAngeles!$E$22*10^3)/LosAngeles!$B$8</f>
        <v>0</v>
      </c>
      <c r="H203" s="76">
        <f>(LasVegas!$E$22*10^3)/LasVegas!$B$8</f>
        <v>0</v>
      </c>
      <c r="I203" s="76">
        <f>(SanFrancisco!$E$22*10^3)/SanFrancisco!$B$8</f>
        <v>0</v>
      </c>
      <c r="J203" s="76">
        <f>(Baltimore!$E$22*10^3)/Baltimore!$B$8</f>
        <v>0</v>
      </c>
      <c r="K203" s="76">
        <f>(Albuquerque!$E$22*10^3)/Albuquerque!$B$8</f>
        <v>0</v>
      </c>
      <c r="L203" s="76">
        <f>(Seattle!$E$22*10^3)/Seattle!$B$8</f>
        <v>0</v>
      </c>
      <c r="M203" s="76">
        <f>(Chicago!$E$22*10^3)/Chicago!$B$8</f>
        <v>0</v>
      </c>
      <c r="N203" s="76">
        <f>(Boulder!$E$22*10^3)/Boulder!$B$8</f>
        <v>0</v>
      </c>
      <c r="O203" s="76">
        <f>(Minneapolis!$E$22*10^3)/Minneapolis!$B$8</f>
        <v>0</v>
      </c>
      <c r="P203" s="76">
        <f>(Helena!$E$22*10^3)/Helena!$B$8</f>
        <v>0</v>
      </c>
      <c r="Q203" s="76">
        <f>(Duluth!$E$22*10^3)/Duluth!$B$8</f>
        <v>0</v>
      </c>
      <c r="R203" s="76">
        <f>(Fairbanks!$E$22*10^3)/Fairbanks!$B$8</f>
        <v>0</v>
      </c>
    </row>
    <row r="204" spans="1:18">
      <c r="A204" s="46"/>
      <c r="B204" s="51" t="s">
        <v>109</v>
      </c>
      <c r="C204" s="76">
        <f>(Miami!$E$23*10^3)/Miami!$B$8</f>
        <v>0</v>
      </c>
      <c r="D204" s="76">
        <f>(Houston!$E$23*10^3)/Houston!$B$8</f>
        <v>0</v>
      </c>
      <c r="E204" s="76">
        <f>(Phoenix!$E$23*10^3)/Phoenix!$B$8</f>
        <v>0</v>
      </c>
      <c r="F204" s="76">
        <f>(Atlanta!$E$23*10^3)/Atlanta!$B$8</f>
        <v>0</v>
      </c>
      <c r="G204" s="76">
        <f>(LosAngeles!$E$23*10^3)/LosAngeles!$B$8</f>
        <v>0</v>
      </c>
      <c r="H204" s="76">
        <f>(LasVegas!$E$23*10^3)/LasVegas!$B$8</f>
        <v>0</v>
      </c>
      <c r="I204" s="76">
        <f>(SanFrancisco!$E$23*10^3)/SanFrancisco!$B$8</f>
        <v>0</v>
      </c>
      <c r="J204" s="76">
        <f>(Baltimore!$E$23*10^3)/Baltimore!$B$8</f>
        <v>0</v>
      </c>
      <c r="K204" s="76">
        <f>(Albuquerque!$E$23*10^3)/Albuquerque!$B$8</f>
        <v>0</v>
      </c>
      <c r="L204" s="76">
        <f>(Seattle!$E$23*10^3)/Seattle!$B$8</f>
        <v>0</v>
      </c>
      <c r="M204" s="76">
        <f>(Chicago!$E$23*10^3)/Chicago!$B$8</f>
        <v>0</v>
      </c>
      <c r="N204" s="76">
        <f>(Boulder!$E$23*10^3)/Boulder!$B$8</f>
        <v>0</v>
      </c>
      <c r="O204" s="76">
        <f>(Minneapolis!$E$23*10^3)/Minneapolis!$B$8</f>
        <v>0</v>
      </c>
      <c r="P204" s="76">
        <f>(Helena!$E$23*10^3)/Helena!$B$8</f>
        <v>0</v>
      </c>
      <c r="Q204" s="76">
        <f>(Duluth!$E$23*10^3)/Duluth!$B$8</f>
        <v>0</v>
      </c>
      <c r="R204" s="76">
        <f>(Fairbanks!$E$23*10^3)/Fairbanks!$B$8</f>
        <v>0</v>
      </c>
    </row>
    <row r="205" spans="1:18">
      <c r="A205" s="46"/>
      <c r="B205" s="51" t="s">
        <v>131</v>
      </c>
      <c r="C205" s="76">
        <f>(Miami!$E$24*10^3)/Miami!$B$8</f>
        <v>0</v>
      </c>
      <c r="D205" s="76">
        <f>(Houston!$E$24*10^3)/Houston!$B$8</f>
        <v>0</v>
      </c>
      <c r="E205" s="76">
        <f>(Phoenix!$E$24*10^3)/Phoenix!$B$8</f>
        <v>0</v>
      </c>
      <c r="F205" s="76">
        <f>(Atlanta!$E$24*10^3)/Atlanta!$B$8</f>
        <v>0</v>
      </c>
      <c r="G205" s="76">
        <f>(LosAngeles!$E$24*10^3)/LosAngeles!$B$8</f>
        <v>0</v>
      </c>
      <c r="H205" s="76">
        <f>(LasVegas!$E$24*10^3)/LasVegas!$B$8</f>
        <v>0</v>
      </c>
      <c r="I205" s="76">
        <f>(SanFrancisco!$E$24*10^3)/SanFrancisco!$B$8</f>
        <v>0</v>
      </c>
      <c r="J205" s="76">
        <f>(Baltimore!$E$24*10^3)/Baltimore!$B$8</f>
        <v>0</v>
      </c>
      <c r="K205" s="76">
        <f>(Albuquerque!$E$24*10^3)/Albuquerque!$B$8</f>
        <v>0</v>
      </c>
      <c r="L205" s="76">
        <f>(Seattle!$E$24*10^3)/Seattle!$B$8</f>
        <v>0</v>
      </c>
      <c r="M205" s="76">
        <f>(Chicago!$E$24*10^3)/Chicago!$B$8</f>
        <v>0</v>
      </c>
      <c r="N205" s="76">
        <f>(Boulder!$E$24*10^3)/Boulder!$B$8</f>
        <v>0</v>
      </c>
      <c r="O205" s="76">
        <f>(Minneapolis!$E$24*10^3)/Minneapolis!$B$8</f>
        <v>0</v>
      </c>
      <c r="P205" s="76">
        <f>(Helena!$E$24*10^3)/Helena!$B$8</f>
        <v>0</v>
      </c>
      <c r="Q205" s="76">
        <f>(Duluth!$E$24*10^3)/Duluth!$B$8</f>
        <v>0</v>
      </c>
      <c r="R205" s="76">
        <f>(Fairbanks!$E$24*10^3)/Fairbanks!$B$8</f>
        <v>0</v>
      </c>
    </row>
    <row r="206" spans="1:18">
      <c r="A206" s="46"/>
      <c r="B206" s="51" t="s">
        <v>132</v>
      </c>
      <c r="C206" s="76">
        <f>(Miami!$E$25*10^3)/Miami!$B$8</f>
        <v>0</v>
      </c>
      <c r="D206" s="76">
        <f>(Houston!$E$25*10^3)/Houston!$B$8</f>
        <v>0</v>
      </c>
      <c r="E206" s="76">
        <f>(Phoenix!$E$25*10^3)/Phoenix!$B$8</f>
        <v>0</v>
      </c>
      <c r="F206" s="76">
        <f>(Atlanta!$E$25*10^3)/Atlanta!$B$8</f>
        <v>0</v>
      </c>
      <c r="G206" s="76">
        <f>(LosAngeles!$E$25*10^3)/LosAngeles!$B$8</f>
        <v>0</v>
      </c>
      <c r="H206" s="76">
        <f>(LasVegas!$E$25*10^3)/LasVegas!$B$8</f>
        <v>0</v>
      </c>
      <c r="I206" s="76">
        <f>(SanFrancisco!$E$25*10^3)/SanFrancisco!$B$8</f>
        <v>0</v>
      </c>
      <c r="J206" s="76">
        <f>(Baltimore!$E$25*10^3)/Baltimore!$B$8</f>
        <v>0</v>
      </c>
      <c r="K206" s="76">
        <f>(Albuquerque!$E$25*10^3)/Albuquerque!$B$8</f>
        <v>0</v>
      </c>
      <c r="L206" s="76">
        <f>(Seattle!$E$25*10^3)/Seattle!$B$8</f>
        <v>0</v>
      </c>
      <c r="M206" s="76">
        <f>(Chicago!$E$25*10^3)/Chicago!$B$8</f>
        <v>0</v>
      </c>
      <c r="N206" s="76">
        <f>(Boulder!$E$25*10^3)/Boulder!$B$8</f>
        <v>0</v>
      </c>
      <c r="O206" s="76">
        <f>(Minneapolis!$E$25*10^3)/Minneapolis!$B$8</f>
        <v>0</v>
      </c>
      <c r="P206" s="76">
        <f>(Helena!$E$25*10^3)/Helena!$B$8</f>
        <v>0</v>
      </c>
      <c r="Q206" s="76">
        <f>(Duluth!$E$25*10^3)/Duluth!$B$8</f>
        <v>0</v>
      </c>
      <c r="R206" s="76">
        <f>(Fairbanks!$E$25*10^3)/Fairbanks!$B$8</f>
        <v>0</v>
      </c>
    </row>
    <row r="207" spans="1:18">
      <c r="A207" s="46"/>
      <c r="B207" s="51" t="s">
        <v>133</v>
      </c>
      <c r="C207" s="76">
        <f>(Miami!$E$26*10^3)/Miami!$B$8</f>
        <v>0</v>
      </c>
      <c r="D207" s="76">
        <f>(Houston!$E$26*10^3)/Houston!$B$8</f>
        <v>0</v>
      </c>
      <c r="E207" s="76">
        <f>(Phoenix!$E$26*10^3)/Phoenix!$B$8</f>
        <v>0</v>
      </c>
      <c r="F207" s="76">
        <f>(Atlanta!$E$26*10^3)/Atlanta!$B$8</f>
        <v>0</v>
      </c>
      <c r="G207" s="76">
        <f>(LosAngeles!$E$26*10^3)/LosAngeles!$B$8</f>
        <v>0</v>
      </c>
      <c r="H207" s="76">
        <f>(LasVegas!$E$26*10^3)/LasVegas!$B$8</f>
        <v>0</v>
      </c>
      <c r="I207" s="76">
        <f>(SanFrancisco!$E$26*10^3)/SanFrancisco!$B$8</f>
        <v>0</v>
      </c>
      <c r="J207" s="76">
        <f>(Baltimore!$E$26*10^3)/Baltimore!$B$8</f>
        <v>0</v>
      </c>
      <c r="K207" s="76">
        <f>(Albuquerque!$E$26*10^3)/Albuquerque!$B$8</f>
        <v>0</v>
      </c>
      <c r="L207" s="76">
        <f>(Seattle!$E$26*10^3)/Seattle!$B$8</f>
        <v>0</v>
      </c>
      <c r="M207" s="76">
        <f>(Chicago!$E$26*10^3)/Chicago!$B$8</f>
        <v>0</v>
      </c>
      <c r="N207" s="76">
        <f>(Boulder!$E$26*10^3)/Boulder!$B$8</f>
        <v>0</v>
      </c>
      <c r="O207" s="76">
        <f>(Minneapolis!$E$26*10^3)/Minneapolis!$B$8</f>
        <v>0</v>
      </c>
      <c r="P207" s="76">
        <f>(Helena!$E$26*10^3)/Helena!$B$8</f>
        <v>0</v>
      </c>
      <c r="Q207" s="76">
        <f>(Duluth!$E$26*10^3)/Duluth!$B$8</f>
        <v>0</v>
      </c>
      <c r="R207" s="76">
        <f>(Fairbanks!$E$26*10^3)/Fairbanks!$B$8</f>
        <v>0</v>
      </c>
    </row>
    <row r="208" spans="1:18">
      <c r="A208" s="46"/>
      <c r="B208" s="51" t="s">
        <v>134</v>
      </c>
      <c r="C208" s="76">
        <f>(Miami!$E$28*10^3)/Miami!$B$8</f>
        <v>0</v>
      </c>
      <c r="D208" s="76">
        <f>(Houston!$E$28*10^3)/Houston!$B$8</f>
        <v>0</v>
      </c>
      <c r="E208" s="76">
        <f>(Phoenix!$E$28*10^3)/Phoenix!$B$8</f>
        <v>0</v>
      </c>
      <c r="F208" s="76">
        <f>(Atlanta!$E$28*10^3)/Atlanta!$B$8</f>
        <v>0</v>
      </c>
      <c r="G208" s="76">
        <f>(LosAngeles!$E$28*10^3)/LosAngeles!$B$8</f>
        <v>0</v>
      </c>
      <c r="H208" s="76">
        <f>(LasVegas!$E$28*10^3)/LasVegas!$B$8</f>
        <v>0</v>
      </c>
      <c r="I208" s="76">
        <f>(SanFrancisco!$E$28*10^3)/SanFrancisco!$B$8</f>
        <v>0</v>
      </c>
      <c r="J208" s="76">
        <f>(Baltimore!$E$28*10^3)/Baltimore!$B$8</f>
        <v>0</v>
      </c>
      <c r="K208" s="76">
        <f>(Albuquerque!$E$28*10^3)/Albuquerque!$B$8</f>
        <v>0</v>
      </c>
      <c r="L208" s="76">
        <f>(Seattle!$E$28*10^3)/Seattle!$B$8</f>
        <v>0</v>
      </c>
      <c r="M208" s="76">
        <f>(Chicago!$E$28*10^3)/Chicago!$B$8</f>
        <v>0</v>
      </c>
      <c r="N208" s="76">
        <f>(Boulder!$E$28*10^3)/Boulder!$B$8</f>
        <v>0</v>
      </c>
      <c r="O208" s="76">
        <f>(Minneapolis!$E$28*10^3)/Minneapolis!$B$8</f>
        <v>0</v>
      </c>
      <c r="P208" s="76">
        <f>(Helena!$E$28*10^3)/Helena!$B$8</f>
        <v>0</v>
      </c>
      <c r="Q208" s="76">
        <f>(Duluth!$E$28*10^3)/Duluth!$B$8</f>
        <v>0</v>
      </c>
      <c r="R208" s="76">
        <f>(Fairbanks!$E$28*10^3)/Fairbanks!$B$8</f>
        <v>0</v>
      </c>
    </row>
    <row r="209" spans="1:18">
      <c r="A209" s="46"/>
      <c r="B209" s="49" t="s">
        <v>282</v>
      </c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</row>
    <row r="210" spans="1:18">
      <c r="A210" s="46"/>
      <c r="B210" s="51" t="s">
        <v>114</v>
      </c>
      <c r="C210" s="76">
        <f>(Miami!$F$13*10^3)/Miami!$B$8</f>
        <v>0</v>
      </c>
      <c r="D210" s="76">
        <f>(Houston!$F$13*10^3)/Houston!$B$8</f>
        <v>0</v>
      </c>
      <c r="E210" s="76">
        <f>(Phoenix!$F$13*10^3)/Phoenix!$B$8</f>
        <v>0</v>
      </c>
      <c r="F210" s="76">
        <f>(Atlanta!$F$13*10^3)/Atlanta!$B$8</f>
        <v>0</v>
      </c>
      <c r="G210" s="76">
        <f>(LosAngeles!$F$13*10^3)/LosAngeles!$B$8</f>
        <v>0</v>
      </c>
      <c r="H210" s="76">
        <f>(LasVegas!$F$13*10^3)/LasVegas!$B$8</f>
        <v>0</v>
      </c>
      <c r="I210" s="76">
        <f>(SanFrancisco!$F$13*10^3)/SanFrancisco!$B$8</f>
        <v>0</v>
      </c>
      <c r="J210" s="76">
        <f>(Baltimore!$F$13*10^3)/Baltimore!$B$8</f>
        <v>0</v>
      </c>
      <c r="K210" s="76">
        <f>(Albuquerque!$F$13*10^3)/Albuquerque!$B$8</f>
        <v>0</v>
      </c>
      <c r="L210" s="76">
        <f>(Seattle!$F$13*10^3)/Seattle!$B$8</f>
        <v>0</v>
      </c>
      <c r="M210" s="76">
        <f>(Chicago!$F$13*10^3)/Chicago!$B$8</f>
        <v>0</v>
      </c>
      <c r="N210" s="76">
        <f>(Boulder!$F$13*10^3)/Boulder!$B$8</f>
        <v>0</v>
      </c>
      <c r="O210" s="76">
        <f>(Minneapolis!$F$13*10^3)/Minneapolis!$B$8</f>
        <v>0</v>
      </c>
      <c r="P210" s="76">
        <f>(Helena!$F$13*10^3)/Helena!$B$8</f>
        <v>0</v>
      </c>
      <c r="Q210" s="76">
        <f>(Duluth!$F$13*10^3)/Duluth!$B$8</f>
        <v>0</v>
      </c>
      <c r="R210" s="76">
        <f>(Fairbanks!$F$13*10^3)/Fairbanks!$B$8</f>
        <v>0</v>
      </c>
    </row>
    <row r="211" spans="1:18">
      <c r="A211" s="46"/>
      <c r="B211" s="51" t="s">
        <v>115</v>
      </c>
      <c r="C211" s="76">
        <f>(Miami!$F$14*10^3)/Miami!$B$8</f>
        <v>0</v>
      </c>
      <c r="D211" s="76">
        <f>(Houston!$F$14*10^3)/Houston!$B$8</f>
        <v>0</v>
      </c>
      <c r="E211" s="76">
        <f>(Phoenix!$F$14*10^3)/Phoenix!$B$8</f>
        <v>0</v>
      </c>
      <c r="F211" s="76">
        <f>(Atlanta!$F$14*10^3)/Atlanta!$B$8</f>
        <v>0</v>
      </c>
      <c r="G211" s="76">
        <f>(LosAngeles!$F$14*10^3)/LosAngeles!$B$8</f>
        <v>0</v>
      </c>
      <c r="H211" s="76">
        <f>(LasVegas!$F$14*10^3)/LasVegas!$B$8</f>
        <v>0</v>
      </c>
      <c r="I211" s="76">
        <f>(SanFrancisco!$F$14*10^3)/SanFrancisco!$B$8</f>
        <v>0</v>
      </c>
      <c r="J211" s="76">
        <f>(Baltimore!$F$14*10^3)/Baltimore!$B$8</f>
        <v>0</v>
      </c>
      <c r="K211" s="76">
        <f>(Albuquerque!$F$14*10^3)/Albuquerque!$B$8</f>
        <v>0</v>
      </c>
      <c r="L211" s="76">
        <f>(Seattle!$F$14*10^3)/Seattle!$B$8</f>
        <v>0</v>
      </c>
      <c r="M211" s="76">
        <f>(Chicago!$F$14*10^3)/Chicago!$B$8</f>
        <v>0</v>
      </c>
      <c r="N211" s="76">
        <f>(Boulder!$F$14*10^3)/Boulder!$B$8</f>
        <v>0</v>
      </c>
      <c r="O211" s="76">
        <f>(Minneapolis!$F$14*10^3)/Minneapolis!$B$8</f>
        <v>0</v>
      </c>
      <c r="P211" s="76">
        <f>(Helena!$F$14*10^3)/Helena!$B$8</f>
        <v>0</v>
      </c>
      <c r="Q211" s="76">
        <f>(Duluth!$F$14*10^3)/Duluth!$B$8</f>
        <v>0</v>
      </c>
      <c r="R211" s="76">
        <f>(Fairbanks!$F$14*10^3)/Fairbanks!$B$8</f>
        <v>0</v>
      </c>
    </row>
    <row r="212" spans="1:18">
      <c r="A212" s="46"/>
      <c r="B212" s="51" t="s">
        <v>123</v>
      </c>
      <c r="C212" s="76">
        <f>(Miami!$F$15*10^3)/Miami!$B$8</f>
        <v>0</v>
      </c>
      <c r="D212" s="76">
        <f>(Houston!$F$15*10^3)/Houston!$B$8</f>
        <v>0</v>
      </c>
      <c r="E212" s="76">
        <f>(Phoenix!$F$15*10^3)/Phoenix!$B$8</f>
        <v>0</v>
      </c>
      <c r="F212" s="76">
        <f>(Atlanta!$F$15*10^3)/Atlanta!$B$8</f>
        <v>0</v>
      </c>
      <c r="G212" s="76">
        <f>(LosAngeles!$F$15*10^3)/LosAngeles!$B$8</f>
        <v>0</v>
      </c>
      <c r="H212" s="76">
        <f>(LasVegas!$F$15*10^3)/LasVegas!$B$8</f>
        <v>0</v>
      </c>
      <c r="I212" s="76">
        <f>(SanFrancisco!$F$15*10^3)/SanFrancisco!$B$8</f>
        <v>0</v>
      </c>
      <c r="J212" s="76">
        <f>(Baltimore!$F$15*10^3)/Baltimore!$B$8</f>
        <v>0</v>
      </c>
      <c r="K212" s="76">
        <f>(Albuquerque!$F$15*10^3)/Albuquerque!$B$8</f>
        <v>0</v>
      </c>
      <c r="L212" s="76">
        <f>(Seattle!$F$15*10^3)/Seattle!$B$8</f>
        <v>0</v>
      </c>
      <c r="M212" s="76">
        <f>(Chicago!$F$15*10^3)/Chicago!$B$8</f>
        <v>0</v>
      </c>
      <c r="N212" s="76">
        <f>(Boulder!$F$15*10^3)/Boulder!$B$8</f>
        <v>0</v>
      </c>
      <c r="O212" s="76">
        <f>(Minneapolis!$F$15*10^3)/Minneapolis!$B$8</f>
        <v>0</v>
      </c>
      <c r="P212" s="76">
        <f>(Helena!$F$15*10^3)/Helena!$B$8</f>
        <v>0</v>
      </c>
      <c r="Q212" s="76">
        <f>(Duluth!$F$15*10^3)/Duluth!$B$8</f>
        <v>0</v>
      </c>
      <c r="R212" s="76">
        <f>(Fairbanks!$F$15*10^3)/Fairbanks!$B$8</f>
        <v>0</v>
      </c>
    </row>
    <row r="213" spans="1:18">
      <c r="A213" s="46"/>
      <c r="B213" s="51" t="s">
        <v>124</v>
      </c>
      <c r="C213" s="76">
        <f>(Miami!$F$16*10^3)/Miami!$B$8</f>
        <v>0</v>
      </c>
      <c r="D213" s="76">
        <f>(Houston!$F$16*10^3)/Houston!$B$8</f>
        <v>0</v>
      </c>
      <c r="E213" s="76">
        <f>(Phoenix!$F$16*10^3)/Phoenix!$B$8</f>
        <v>0</v>
      </c>
      <c r="F213" s="76">
        <f>(Atlanta!$F$16*10^3)/Atlanta!$B$8</f>
        <v>0</v>
      </c>
      <c r="G213" s="76">
        <f>(LosAngeles!$F$16*10^3)/LosAngeles!$B$8</f>
        <v>0</v>
      </c>
      <c r="H213" s="76">
        <f>(LasVegas!$F$16*10^3)/LasVegas!$B$8</f>
        <v>0</v>
      </c>
      <c r="I213" s="76">
        <f>(SanFrancisco!$F$16*10^3)/SanFrancisco!$B$8</f>
        <v>0</v>
      </c>
      <c r="J213" s="76">
        <f>(Baltimore!$F$16*10^3)/Baltimore!$B$8</f>
        <v>0</v>
      </c>
      <c r="K213" s="76">
        <f>(Albuquerque!$F$16*10^3)/Albuquerque!$B$8</f>
        <v>0</v>
      </c>
      <c r="L213" s="76">
        <f>(Seattle!$F$16*10^3)/Seattle!$B$8</f>
        <v>0</v>
      </c>
      <c r="M213" s="76">
        <f>(Chicago!$F$16*10^3)/Chicago!$B$8</f>
        <v>0</v>
      </c>
      <c r="N213" s="76">
        <f>(Boulder!$F$16*10^3)/Boulder!$B$8</f>
        <v>0</v>
      </c>
      <c r="O213" s="76">
        <f>(Minneapolis!$F$16*10^3)/Minneapolis!$B$8</f>
        <v>0</v>
      </c>
      <c r="P213" s="76">
        <f>(Helena!$F$16*10^3)/Helena!$B$8</f>
        <v>0</v>
      </c>
      <c r="Q213" s="76">
        <f>(Duluth!$F$16*10^3)/Duluth!$B$8</f>
        <v>0</v>
      </c>
      <c r="R213" s="76">
        <f>(Fairbanks!$F$16*10^3)/Fairbanks!$B$8</f>
        <v>0</v>
      </c>
    </row>
    <row r="214" spans="1:18">
      <c r="A214" s="46"/>
      <c r="B214" s="51" t="s">
        <v>125</v>
      </c>
      <c r="C214" s="76">
        <f>(Miami!$F$17*10^3)/Miami!$B$8</f>
        <v>0</v>
      </c>
      <c r="D214" s="76">
        <f>(Houston!$F$17*10^3)/Houston!$B$8</f>
        <v>0</v>
      </c>
      <c r="E214" s="76">
        <f>(Phoenix!$F$17*10^3)/Phoenix!$B$8</f>
        <v>0</v>
      </c>
      <c r="F214" s="76">
        <f>(Atlanta!$F$17*10^3)/Atlanta!$B$8</f>
        <v>0</v>
      </c>
      <c r="G214" s="76">
        <f>(LosAngeles!$F$17*10^3)/LosAngeles!$B$8</f>
        <v>0</v>
      </c>
      <c r="H214" s="76">
        <f>(LasVegas!$F$17*10^3)/LasVegas!$B$8</f>
        <v>0</v>
      </c>
      <c r="I214" s="76">
        <f>(SanFrancisco!$F$17*10^3)/SanFrancisco!$B$8</f>
        <v>0</v>
      </c>
      <c r="J214" s="76">
        <f>(Baltimore!$F$17*10^3)/Baltimore!$B$8</f>
        <v>0</v>
      </c>
      <c r="K214" s="76">
        <f>(Albuquerque!$F$17*10^3)/Albuquerque!$B$8</f>
        <v>0</v>
      </c>
      <c r="L214" s="76">
        <f>(Seattle!$F$17*10^3)/Seattle!$B$8</f>
        <v>0</v>
      </c>
      <c r="M214" s="76">
        <f>(Chicago!$F$17*10^3)/Chicago!$B$8</f>
        <v>0</v>
      </c>
      <c r="N214" s="76">
        <f>(Boulder!$F$17*10^3)/Boulder!$B$8</f>
        <v>0</v>
      </c>
      <c r="O214" s="76">
        <f>(Minneapolis!$F$17*10^3)/Minneapolis!$B$8</f>
        <v>0</v>
      </c>
      <c r="P214" s="76">
        <f>(Helena!$F$17*10^3)/Helena!$B$8</f>
        <v>0</v>
      </c>
      <c r="Q214" s="76">
        <f>(Duluth!$F$17*10^3)/Duluth!$B$8</f>
        <v>0</v>
      </c>
      <c r="R214" s="76">
        <f>(Fairbanks!$F$17*10^3)/Fairbanks!$B$8</f>
        <v>0</v>
      </c>
    </row>
    <row r="215" spans="1:18">
      <c r="A215" s="46"/>
      <c r="B215" s="51" t="s">
        <v>126</v>
      </c>
      <c r="C215" s="76">
        <f>(Miami!$F$18*10^3)/Miami!$B$8</f>
        <v>0</v>
      </c>
      <c r="D215" s="76">
        <f>(Houston!$F$18*10^3)/Houston!$B$8</f>
        <v>0</v>
      </c>
      <c r="E215" s="76">
        <f>(Phoenix!$F$18*10^3)/Phoenix!$B$8</f>
        <v>0</v>
      </c>
      <c r="F215" s="76">
        <f>(Atlanta!$F$18*10^3)/Atlanta!$B$8</f>
        <v>0</v>
      </c>
      <c r="G215" s="76">
        <f>(LosAngeles!$F$18*10^3)/LosAngeles!$B$8</f>
        <v>0</v>
      </c>
      <c r="H215" s="76">
        <f>(LasVegas!$F$18*10^3)/LasVegas!$B$8</f>
        <v>0</v>
      </c>
      <c r="I215" s="76">
        <f>(SanFrancisco!$F$18*10^3)/SanFrancisco!$B$8</f>
        <v>0</v>
      </c>
      <c r="J215" s="76">
        <f>(Baltimore!$F$18*10^3)/Baltimore!$B$8</f>
        <v>0</v>
      </c>
      <c r="K215" s="76">
        <f>(Albuquerque!$F$18*10^3)/Albuquerque!$B$8</f>
        <v>0</v>
      </c>
      <c r="L215" s="76">
        <f>(Seattle!$F$18*10^3)/Seattle!$B$8</f>
        <v>0</v>
      </c>
      <c r="M215" s="76">
        <f>(Chicago!$F$18*10^3)/Chicago!$B$8</f>
        <v>0</v>
      </c>
      <c r="N215" s="76">
        <f>(Boulder!$F$18*10^3)/Boulder!$B$8</f>
        <v>0</v>
      </c>
      <c r="O215" s="76">
        <f>(Minneapolis!$F$18*10^3)/Minneapolis!$B$8</f>
        <v>0</v>
      </c>
      <c r="P215" s="76">
        <f>(Helena!$F$18*10^3)/Helena!$B$8</f>
        <v>0</v>
      </c>
      <c r="Q215" s="76">
        <f>(Duluth!$F$18*10^3)/Duluth!$B$8</f>
        <v>0</v>
      </c>
      <c r="R215" s="76">
        <f>(Fairbanks!$F$18*10^3)/Fairbanks!$B$8</f>
        <v>0</v>
      </c>
    </row>
    <row r="216" spans="1:18">
      <c r="A216" s="46"/>
      <c r="B216" s="51" t="s">
        <v>127</v>
      </c>
      <c r="C216" s="76">
        <f>(Miami!$F$19*10^3)/Miami!$B$8</f>
        <v>0</v>
      </c>
      <c r="D216" s="76">
        <f>(Houston!$F$19*10^3)/Houston!$B$8</f>
        <v>0</v>
      </c>
      <c r="E216" s="76">
        <f>(Phoenix!$F$19*10^3)/Phoenix!$B$8</f>
        <v>0</v>
      </c>
      <c r="F216" s="76">
        <f>(Atlanta!$F$19*10^3)/Atlanta!$B$8</f>
        <v>0</v>
      </c>
      <c r="G216" s="76">
        <f>(LosAngeles!$F$19*10^3)/LosAngeles!$B$8</f>
        <v>0</v>
      </c>
      <c r="H216" s="76">
        <f>(LasVegas!$F$19*10^3)/LasVegas!$B$8</f>
        <v>0</v>
      </c>
      <c r="I216" s="76">
        <f>(SanFrancisco!$F$19*10^3)/SanFrancisco!$B$8</f>
        <v>0</v>
      </c>
      <c r="J216" s="76">
        <f>(Baltimore!$F$19*10^3)/Baltimore!$B$8</f>
        <v>0</v>
      </c>
      <c r="K216" s="76">
        <f>(Albuquerque!$F$19*10^3)/Albuquerque!$B$8</f>
        <v>0</v>
      </c>
      <c r="L216" s="76">
        <f>(Seattle!$F$19*10^3)/Seattle!$B$8</f>
        <v>0</v>
      </c>
      <c r="M216" s="76">
        <f>(Chicago!$F$19*10^3)/Chicago!$B$8</f>
        <v>0</v>
      </c>
      <c r="N216" s="76">
        <f>(Boulder!$F$19*10^3)/Boulder!$B$8</f>
        <v>0</v>
      </c>
      <c r="O216" s="76">
        <f>(Minneapolis!$F$19*10^3)/Minneapolis!$B$8</f>
        <v>0</v>
      </c>
      <c r="P216" s="76">
        <f>(Helena!$F$19*10^3)/Helena!$B$8</f>
        <v>0</v>
      </c>
      <c r="Q216" s="76">
        <f>(Duluth!$F$19*10^3)/Duluth!$B$8</f>
        <v>0</v>
      </c>
      <c r="R216" s="76">
        <f>(Fairbanks!$F$19*10^3)/Fairbanks!$B$8</f>
        <v>0</v>
      </c>
    </row>
    <row r="217" spans="1:18">
      <c r="A217" s="46"/>
      <c r="B217" s="51" t="s">
        <v>128</v>
      </c>
      <c r="C217" s="76">
        <f>(Miami!$F$20*10^3)/Miami!$B$8</f>
        <v>0</v>
      </c>
      <c r="D217" s="76">
        <f>(Houston!$F$20*10^3)/Houston!$B$8</f>
        <v>0</v>
      </c>
      <c r="E217" s="76">
        <f>(Phoenix!$F$20*10^3)/Phoenix!$B$8</f>
        <v>0</v>
      </c>
      <c r="F217" s="76">
        <f>(Atlanta!$F$20*10^3)/Atlanta!$B$8</f>
        <v>0</v>
      </c>
      <c r="G217" s="76">
        <f>(LosAngeles!$F$20*10^3)/LosAngeles!$B$8</f>
        <v>0</v>
      </c>
      <c r="H217" s="76">
        <f>(LasVegas!$F$20*10^3)/LasVegas!$B$8</f>
        <v>0</v>
      </c>
      <c r="I217" s="76">
        <f>(SanFrancisco!$F$20*10^3)/SanFrancisco!$B$8</f>
        <v>0</v>
      </c>
      <c r="J217" s="76">
        <f>(Baltimore!$F$20*10^3)/Baltimore!$B$8</f>
        <v>0</v>
      </c>
      <c r="K217" s="76">
        <f>(Albuquerque!$F$20*10^3)/Albuquerque!$B$8</f>
        <v>0</v>
      </c>
      <c r="L217" s="76">
        <f>(Seattle!$F$20*10^3)/Seattle!$B$8</f>
        <v>0</v>
      </c>
      <c r="M217" s="76">
        <f>(Chicago!$F$20*10^3)/Chicago!$B$8</f>
        <v>0</v>
      </c>
      <c r="N217" s="76">
        <f>(Boulder!$F$20*10^3)/Boulder!$B$8</f>
        <v>0</v>
      </c>
      <c r="O217" s="76">
        <f>(Minneapolis!$F$20*10^3)/Minneapolis!$B$8</f>
        <v>0</v>
      </c>
      <c r="P217" s="76">
        <f>(Helena!$F$20*10^3)/Helena!$B$8</f>
        <v>0</v>
      </c>
      <c r="Q217" s="76">
        <f>(Duluth!$F$20*10^3)/Duluth!$B$8</f>
        <v>0</v>
      </c>
      <c r="R217" s="76">
        <f>(Fairbanks!$F$20*10^3)/Fairbanks!$B$8</f>
        <v>0</v>
      </c>
    </row>
    <row r="218" spans="1:18">
      <c r="A218" s="46"/>
      <c r="B218" s="51" t="s">
        <v>129</v>
      </c>
      <c r="C218" s="76">
        <f>(Miami!$F$21*10^3)/Miami!$B$8</f>
        <v>0</v>
      </c>
      <c r="D218" s="76">
        <f>(Houston!$F$21*10^3)/Houston!$B$8</f>
        <v>0</v>
      </c>
      <c r="E218" s="76">
        <f>(Phoenix!$F$21*10^3)/Phoenix!$B$8</f>
        <v>0</v>
      </c>
      <c r="F218" s="76">
        <f>(Atlanta!$F$21*10^3)/Atlanta!$B$8</f>
        <v>0</v>
      </c>
      <c r="G218" s="76">
        <f>(LosAngeles!$F$21*10^3)/LosAngeles!$B$8</f>
        <v>0</v>
      </c>
      <c r="H218" s="76">
        <f>(LasVegas!$F$21*10^3)/LasVegas!$B$8</f>
        <v>0</v>
      </c>
      <c r="I218" s="76">
        <f>(SanFrancisco!$F$21*10^3)/SanFrancisco!$B$8</f>
        <v>0</v>
      </c>
      <c r="J218" s="76">
        <f>(Baltimore!$F$21*10^3)/Baltimore!$B$8</f>
        <v>0</v>
      </c>
      <c r="K218" s="76">
        <f>(Albuquerque!$F$21*10^3)/Albuquerque!$B$8</f>
        <v>0</v>
      </c>
      <c r="L218" s="76">
        <f>(Seattle!$F$21*10^3)/Seattle!$B$8</f>
        <v>0</v>
      </c>
      <c r="M218" s="76">
        <f>(Chicago!$F$21*10^3)/Chicago!$B$8</f>
        <v>0</v>
      </c>
      <c r="N218" s="76">
        <f>(Boulder!$F$21*10^3)/Boulder!$B$8</f>
        <v>0</v>
      </c>
      <c r="O218" s="76">
        <f>(Minneapolis!$F$21*10^3)/Minneapolis!$B$8</f>
        <v>0</v>
      </c>
      <c r="P218" s="76">
        <f>(Helena!$F$21*10^3)/Helena!$B$8</f>
        <v>0</v>
      </c>
      <c r="Q218" s="76">
        <f>(Duluth!$F$21*10^3)/Duluth!$B$8</f>
        <v>0</v>
      </c>
      <c r="R218" s="76">
        <f>(Fairbanks!$F$21*10^3)/Fairbanks!$B$8</f>
        <v>0</v>
      </c>
    </row>
    <row r="219" spans="1:18">
      <c r="A219" s="46"/>
      <c r="B219" s="51" t="s">
        <v>130</v>
      </c>
      <c r="C219" s="76">
        <f>(Miami!$F$22*10^3)/Miami!$B$8</f>
        <v>0</v>
      </c>
      <c r="D219" s="76">
        <f>(Houston!$F$22*10^3)/Houston!$B$8</f>
        <v>0</v>
      </c>
      <c r="E219" s="76">
        <f>(Phoenix!$F$22*10^3)/Phoenix!$B$8</f>
        <v>0</v>
      </c>
      <c r="F219" s="76">
        <f>(Atlanta!$F$22*10^3)/Atlanta!$B$8</f>
        <v>0</v>
      </c>
      <c r="G219" s="76">
        <f>(LosAngeles!$F$22*10^3)/LosAngeles!$B$8</f>
        <v>0</v>
      </c>
      <c r="H219" s="76">
        <f>(LasVegas!$F$22*10^3)/LasVegas!$B$8</f>
        <v>0</v>
      </c>
      <c r="I219" s="76">
        <f>(SanFrancisco!$F$22*10^3)/SanFrancisco!$B$8</f>
        <v>0</v>
      </c>
      <c r="J219" s="76">
        <f>(Baltimore!$F$22*10^3)/Baltimore!$B$8</f>
        <v>0</v>
      </c>
      <c r="K219" s="76">
        <f>(Albuquerque!$F$22*10^3)/Albuquerque!$B$8</f>
        <v>0</v>
      </c>
      <c r="L219" s="76">
        <f>(Seattle!$F$22*10^3)/Seattle!$B$8</f>
        <v>0</v>
      </c>
      <c r="M219" s="76">
        <f>(Chicago!$F$22*10^3)/Chicago!$B$8</f>
        <v>0</v>
      </c>
      <c r="N219" s="76">
        <f>(Boulder!$F$22*10^3)/Boulder!$B$8</f>
        <v>0</v>
      </c>
      <c r="O219" s="76">
        <f>(Minneapolis!$F$22*10^3)/Minneapolis!$B$8</f>
        <v>0</v>
      </c>
      <c r="P219" s="76">
        <f>(Helena!$F$22*10^3)/Helena!$B$8</f>
        <v>0</v>
      </c>
      <c r="Q219" s="76">
        <f>(Duluth!$F$22*10^3)/Duluth!$B$8</f>
        <v>0</v>
      </c>
      <c r="R219" s="76">
        <f>(Fairbanks!$F$22*10^3)/Fairbanks!$B$8</f>
        <v>0</v>
      </c>
    </row>
    <row r="220" spans="1:18">
      <c r="A220" s="46"/>
      <c r="B220" s="51" t="s">
        <v>109</v>
      </c>
      <c r="C220" s="76">
        <f>(Miami!$F$23*10^3)/Miami!$B$8</f>
        <v>0</v>
      </c>
      <c r="D220" s="76">
        <f>(Houston!$F$23*10^3)/Houston!$B$8</f>
        <v>0</v>
      </c>
      <c r="E220" s="76">
        <f>(Phoenix!$F$23*10^3)/Phoenix!$B$8</f>
        <v>0</v>
      </c>
      <c r="F220" s="76">
        <f>(Atlanta!$F$23*10^3)/Atlanta!$B$8</f>
        <v>0</v>
      </c>
      <c r="G220" s="76">
        <f>(LosAngeles!$F$23*10^3)/LosAngeles!$B$8</f>
        <v>0</v>
      </c>
      <c r="H220" s="76">
        <f>(LasVegas!$F$23*10^3)/LasVegas!$B$8</f>
        <v>0</v>
      </c>
      <c r="I220" s="76">
        <f>(SanFrancisco!$F$23*10^3)/SanFrancisco!$B$8</f>
        <v>0</v>
      </c>
      <c r="J220" s="76">
        <f>(Baltimore!$F$23*10^3)/Baltimore!$B$8</f>
        <v>0</v>
      </c>
      <c r="K220" s="76">
        <f>(Albuquerque!$F$23*10^3)/Albuquerque!$B$8</f>
        <v>0</v>
      </c>
      <c r="L220" s="76">
        <f>(Seattle!$F$23*10^3)/Seattle!$B$8</f>
        <v>0</v>
      </c>
      <c r="M220" s="76">
        <f>(Chicago!$F$23*10^3)/Chicago!$B$8</f>
        <v>0</v>
      </c>
      <c r="N220" s="76">
        <f>(Boulder!$F$23*10^3)/Boulder!$B$8</f>
        <v>0</v>
      </c>
      <c r="O220" s="76">
        <f>(Minneapolis!$F$23*10^3)/Minneapolis!$B$8</f>
        <v>0</v>
      </c>
      <c r="P220" s="76">
        <f>(Helena!$F$23*10^3)/Helena!$B$8</f>
        <v>0</v>
      </c>
      <c r="Q220" s="76">
        <f>(Duluth!$F$23*10^3)/Duluth!$B$8</f>
        <v>0</v>
      </c>
      <c r="R220" s="76">
        <f>(Fairbanks!$F$23*10^3)/Fairbanks!$B$8</f>
        <v>0</v>
      </c>
    </row>
    <row r="221" spans="1:18">
      <c r="A221" s="46"/>
      <c r="B221" s="51" t="s">
        <v>131</v>
      </c>
      <c r="C221" s="76">
        <f>(Miami!$F$24*10^3)/Miami!$B$8</f>
        <v>0</v>
      </c>
      <c r="D221" s="76">
        <f>(Houston!$F$24*10^3)/Houston!$B$8</f>
        <v>0</v>
      </c>
      <c r="E221" s="76">
        <f>(Phoenix!$F$24*10^3)/Phoenix!$B$8</f>
        <v>0</v>
      </c>
      <c r="F221" s="76">
        <f>(Atlanta!$F$24*10^3)/Atlanta!$B$8</f>
        <v>0</v>
      </c>
      <c r="G221" s="76">
        <f>(LosAngeles!$F$24*10^3)/LosAngeles!$B$8</f>
        <v>0</v>
      </c>
      <c r="H221" s="76">
        <f>(LasVegas!$F$24*10^3)/LasVegas!$B$8</f>
        <v>0</v>
      </c>
      <c r="I221" s="76">
        <f>(SanFrancisco!$F$24*10^3)/SanFrancisco!$B$8</f>
        <v>0</v>
      </c>
      <c r="J221" s="76">
        <f>(Baltimore!$F$24*10^3)/Baltimore!$B$8</f>
        <v>0</v>
      </c>
      <c r="K221" s="76">
        <f>(Albuquerque!$F$24*10^3)/Albuquerque!$B$8</f>
        <v>0</v>
      </c>
      <c r="L221" s="76">
        <f>(Seattle!$F$24*10^3)/Seattle!$B$8</f>
        <v>0</v>
      </c>
      <c r="M221" s="76">
        <f>(Chicago!$F$24*10^3)/Chicago!$B$8</f>
        <v>0</v>
      </c>
      <c r="N221" s="76">
        <f>(Boulder!$F$24*10^3)/Boulder!$B$8</f>
        <v>0</v>
      </c>
      <c r="O221" s="76">
        <f>(Minneapolis!$F$24*10^3)/Minneapolis!$B$8</f>
        <v>0</v>
      </c>
      <c r="P221" s="76">
        <f>(Helena!$F$24*10^3)/Helena!$B$8</f>
        <v>0</v>
      </c>
      <c r="Q221" s="76">
        <f>(Duluth!$F$24*10^3)/Duluth!$B$8</f>
        <v>0</v>
      </c>
      <c r="R221" s="76">
        <f>(Fairbanks!$F$24*10^3)/Fairbanks!$B$8</f>
        <v>0</v>
      </c>
    </row>
    <row r="222" spans="1:18">
      <c r="A222" s="46"/>
      <c r="B222" s="51" t="s">
        <v>132</v>
      </c>
      <c r="C222" s="76">
        <f>(Miami!$F$25*10^3)/Miami!$B$8</f>
        <v>0</v>
      </c>
      <c r="D222" s="76">
        <f>(Houston!$F$25*10^3)/Houston!$B$8</f>
        <v>0</v>
      </c>
      <c r="E222" s="76">
        <f>(Phoenix!$F$25*10^3)/Phoenix!$B$8</f>
        <v>0</v>
      </c>
      <c r="F222" s="76">
        <f>(Atlanta!$F$25*10^3)/Atlanta!$B$8</f>
        <v>0</v>
      </c>
      <c r="G222" s="76">
        <f>(LosAngeles!$F$25*10^3)/LosAngeles!$B$8</f>
        <v>0</v>
      </c>
      <c r="H222" s="76">
        <f>(LasVegas!$F$25*10^3)/LasVegas!$B$8</f>
        <v>0</v>
      </c>
      <c r="I222" s="76">
        <f>(SanFrancisco!$F$25*10^3)/SanFrancisco!$B$8</f>
        <v>0</v>
      </c>
      <c r="J222" s="76">
        <f>(Baltimore!$F$25*10^3)/Baltimore!$B$8</f>
        <v>0</v>
      </c>
      <c r="K222" s="76">
        <f>(Albuquerque!$F$25*10^3)/Albuquerque!$B$8</f>
        <v>0</v>
      </c>
      <c r="L222" s="76">
        <f>(Seattle!$F$25*10^3)/Seattle!$B$8</f>
        <v>0</v>
      </c>
      <c r="M222" s="76">
        <f>(Chicago!$F$25*10^3)/Chicago!$B$8</f>
        <v>0</v>
      </c>
      <c r="N222" s="76">
        <f>(Boulder!$F$25*10^3)/Boulder!$B$8</f>
        <v>0</v>
      </c>
      <c r="O222" s="76">
        <f>(Minneapolis!$F$25*10^3)/Minneapolis!$B$8</f>
        <v>0</v>
      </c>
      <c r="P222" s="76">
        <f>(Helena!$F$25*10^3)/Helena!$B$8</f>
        <v>0</v>
      </c>
      <c r="Q222" s="76">
        <f>(Duluth!$F$25*10^3)/Duluth!$B$8</f>
        <v>0</v>
      </c>
      <c r="R222" s="76">
        <f>(Fairbanks!$F$25*10^3)/Fairbanks!$B$8</f>
        <v>0</v>
      </c>
    </row>
    <row r="223" spans="1:18">
      <c r="A223" s="46"/>
      <c r="B223" s="51" t="s">
        <v>133</v>
      </c>
      <c r="C223" s="76">
        <f>(Miami!$F$26*10^3)/Miami!$B$8</f>
        <v>0</v>
      </c>
      <c r="D223" s="76">
        <f>(Houston!$F$26*10^3)/Houston!$B$8</f>
        <v>0</v>
      </c>
      <c r="E223" s="76">
        <f>(Phoenix!$F$26*10^3)/Phoenix!$B$8</f>
        <v>0</v>
      </c>
      <c r="F223" s="76">
        <f>(Atlanta!$F$26*10^3)/Atlanta!$B$8</f>
        <v>0</v>
      </c>
      <c r="G223" s="76">
        <f>(LosAngeles!$F$26*10^3)/LosAngeles!$B$8</f>
        <v>0</v>
      </c>
      <c r="H223" s="76">
        <f>(LasVegas!$F$26*10^3)/LasVegas!$B$8</f>
        <v>0</v>
      </c>
      <c r="I223" s="76">
        <f>(SanFrancisco!$F$26*10^3)/SanFrancisco!$B$8</f>
        <v>0</v>
      </c>
      <c r="J223" s="76">
        <f>(Baltimore!$F$26*10^3)/Baltimore!$B$8</f>
        <v>0</v>
      </c>
      <c r="K223" s="76">
        <f>(Albuquerque!$F$26*10^3)/Albuquerque!$B$8</f>
        <v>0</v>
      </c>
      <c r="L223" s="76">
        <f>(Seattle!$F$26*10^3)/Seattle!$B$8</f>
        <v>0</v>
      </c>
      <c r="M223" s="76">
        <f>(Chicago!$F$26*10^3)/Chicago!$B$8</f>
        <v>0</v>
      </c>
      <c r="N223" s="76">
        <f>(Boulder!$F$26*10^3)/Boulder!$B$8</f>
        <v>0</v>
      </c>
      <c r="O223" s="76">
        <f>(Minneapolis!$F$26*10^3)/Minneapolis!$B$8</f>
        <v>0</v>
      </c>
      <c r="P223" s="76">
        <f>(Helena!$F$26*10^3)/Helena!$B$8</f>
        <v>0</v>
      </c>
      <c r="Q223" s="76">
        <f>(Duluth!$F$26*10^3)/Duluth!$B$8</f>
        <v>0</v>
      </c>
      <c r="R223" s="76">
        <f>(Fairbanks!$F$26*10^3)/Fairbanks!$B$8</f>
        <v>0</v>
      </c>
    </row>
    <row r="224" spans="1:18">
      <c r="A224" s="46"/>
      <c r="B224" s="51" t="s">
        <v>134</v>
      </c>
      <c r="C224" s="76">
        <f>(Miami!$F$28*10^3)/Miami!$B$8</f>
        <v>0</v>
      </c>
      <c r="D224" s="76">
        <f>(Houston!$F$28*10^3)/Houston!$B$8</f>
        <v>0</v>
      </c>
      <c r="E224" s="76">
        <f>(Phoenix!$F$28*10^3)/Phoenix!$B$8</f>
        <v>0</v>
      </c>
      <c r="F224" s="76">
        <f>(Atlanta!$F$28*10^3)/Atlanta!$B$8</f>
        <v>0</v>
      </c>
      <c r="G224" s="76">
        <f>(LosAngeles!$F$28*10^3)/LosAngeles!$B$8</f>
        <v>0</v>
      </c>
      <c r="H224" s="76">
        <f>(LasVegas!$F$28*10^3)/LasVegas!$B$8</f>
        <v>0</v>
      </c>
      <c r="I224" s="76">
        <f>(SanFrancisco!$F$28*10^3)/SanFrancisco!$B$8</f>
        <v>0</v>
      </c>
      <c r="J224" s="76">
        <f>(Baltimore!$F$28*10^3)/Baltimore!$B$8</f>
        <v>0</v>
      </c>
      <c r="K224" s="76">
        <f>(Albuquerque!$F$28*10^3)/Albuquerque!$B$8</f>
        <v>0</v>
      </c>
      <c r="L224" s="76">
        <f>(Seattle!$F$28*10^3)/Seattle!$B$8</f>
        <v>0</v>
      </c>
      <c r="M224" s="76">
        <f>(Chicago!$F$28*10^3)/Chicago!$B$8</f>
        <v>0</v>
      </c>
      <c r="N224" s="76">
        <f>(Boulder!$F$28*10^3)/Boulder!$B$8</f>
        <v>0</v>
      </c>
      <c r="O224" s="76">
        <f>(Minneapolis!$F$28*10^3)/Minneapolis!$B$8</f>
        <v>0</v>
      </c>
      <c r="P224" s="76">
        <f>(Helena!$F$28*10^3)/Helena!$B$8</f>
        <v>0</v>
      </c>
      <c r="Q224" s="76">
        <f>(Duluth!$F$28*10^3)/Duluth!$B$8</f>
        <v>0</v>
      </c>
      <c r="R224" s="76">
        <f>(Fairbanks!$F$28*10^3)/Fairbanks!$B$8</f>
        <v>0</v>
      </c>
    </row>
    <row r="225" spans="1:18">
      <c r="A225" s="46"/>
      <c r="B225" s="49" t="s">
        <v>283</v>
      </c>
      <c r="C225" s="76">
        <f>(Miami!$B$2*10^3)/Miami!$B$8</f>
        <v>827.17078399346667</v>
      </c>
      <c r="D225" s="76">
        <f>(Houston!$B$2*10^3)/Houston!$B$8</f>
        <v>837.05032666394459</v>
      </c>
      <c r="E225" s="76">
        <f>(Phoenix!$B$2*10^3)/Phoenix!$B$8</f>
        <v>831.86555737035519</v>
      </c>
      <c r="F225" s="76">
        <f>(Atlanta!$B$2*10^3)/Atlanta!$B$8</f>
        <v>859.47223356472034</v>
      </c>
      <c r="G225" s="76">
        <f>(LosAngeles!$B$2*10^3)/LosAngeles!$B$8</f>
        <v>599.73509595753364</v>
      </c>
      <c r="H225" s="76">
        <f>(LasVegas!$B$2*10^3)/LasVegas!$B$8</f>
        <v>801.32554103715802</v>
      </c>
      <c r="I225" s="76">
        <f>(SanFrancisco!$B$2*10^3)/SanFrancisco!$B$8</f>
        <v>666.95947325438954</v>
      </c>
      <c r="J225" s="76">
        <f>(Baltimore!$B$2*10^3)/Baltimore!$B$8</f>
        <v>989.19661086157612</v>
      </c>
      <c r="K225" s="76">
        <f>(Albuquerque!$B$2*10^3)/Albuquerque!$B$8</f>
        <v>816.10402204981631</v>
      </c>
      <c r="L225" s="76">
        <f>(Seattle!$B$2*10^3)/Seattle!$B$8</f>
        <v>882.07635769701915</v>
      </c>
      <c r="M225" s="76">
        <f>(Chicago!$B$2*10^3)/Chicago!$B$8</f>
        <v>1039.8320743160473</v>
      </c>
      <c r="N225" s="76">
        <f>(Boulder!$B$2*10^3)/Boulder!$B$8</f>
        <v>870.43282972641896</v>
      </c>
      <c r="O225" s="76">
        <f>(Minneapolis!$B$2*10^3)/Minneapolis!$B$8</f>
        <v>1208.3625969783586</v>
      </c>
      <c r="P225" s="76">
        <f>(Helena!$B$2*10^3)/Helena!$B$8</f>
        <v>1030.9544712127399</v>
      </c>
      <c r="Q225" s="76">
        <f>(Duluth!$B$2*10^3)/Duluth!$B$8</f>
        <v>1326.942629644753</v>
      </c>
      <c r="R225" s="76">
        <f>(Fairbanks!$B$2*10^3)/Fairbanks!$B$8</f>
        <v>1963.5749285422621</v>
      </c>
    </row>
    <row r="226" spans="1:18">
      <c r="A226" s="49" t="s">
        <v>364</v>
      </c>
      <c r="B226" s="50"/>
    </row>
    <row r="227" spans="1:18">
      <c r="A227" s="46"/>
      <c r="B227" s="49" t="s">
        <v>363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1:18">
      <c r="A228" s="46"/>
      <c r="B228" s="51" t="s">
        <v>361</v>
      </c>
      <c r="C228" s="55">
        <f>10^(-3)*Miami!$C$384</f>
        <v>1152.5526580000001</v>
      </c>
      <c r="D228" s="55">
        <f>10^(-3)*Houston!$C$384</f>
        <v>1060.235122</v>
      </c>
      <c r="E228" s="55">
        <f>10^(-3)*Phoenix!$C$384</f>
        <v>862.65750700000001</v>
      </c>
      <c r="F228" s="55">
        <f>10^(-3)*Atlanta!$C$384</f>
        <v>747.13458400000002</v>
      </c>
      <c r="G228" s="55">
        <f>10^(-3)*LosAngeles!$C$384</f>
        <v>891.12361699999997</v>
      </c>
      <c r="H228" s="55">
        <f>10^(-3)*LasVegas!$C$384</f>
        <v>694.26628599999992</v>
      </c>
      <c r="I228" s="55">
        <f>10^(-3)*SanFrancisco!$C$384</f>
        <v>615.58918900000003</v>
      </c>
      <c r="J228" s="55">
        <f>10^(-3)*Baltimore!$C$384</f>
        <v>577.59508499999993</v>
      </c>
      <c r="K228" s="55">
        <f>10^(-3)*Albuquerque!$C$384</f>
        <v>618.07291599999996</v>
      </c>
      <c r="L228" s="55">
        <f>10^(-3)*Seattle!$C$384</f>
        <v>528.46496400000001</v>
      </c>
      <c r="M228" s="55">
        <f>10^(-3)*Chicago!$C$384</f>
        <v>533.81792400000006</v>
      </c>
      <c r="N228" s="55">
        <f>10^(-3)*Boulder!$C$384</f>
        <v>590.08378799999991</v>
      </c>
      <c r="O228" s="55">
        <f>10^(-3)*Minneapolis!$C$384</f>
        <v>522.74871299999995</v>
      </c>
      <c r="P228" s="55">
        <f>10^(-3)*Helena!$C$384</f>
        <v>528.84249199999999</v>
      </c>
      <c r="Q228" s="55">
        <f>10^(-3)*Duluth!$C$384</f>
        <v>525.14259400000003</v>
      </c>
      <c r="R228" s="55">
        <f>10^(-3)*Fairbanks!$C$384</f>
        <v>545.30196699999999</v>
      </c>
    </row>
    <row r="229" spans="1:18">
      <c r="A229" s="46"/>
      <c r="B229" s="51" t="s">
        <v>360</v>
      </c>
      <c r="C229" s="55">
        <f>10^(-3)*Miami!$C$385</f>
        <v>1197.1827579999999</v>
      </c>
      <c r="D229" s="55">
        <f>10^(-3)*Houston!$C$385</f>
        <v>1070.188746</v>
      </c>
      <c r="E229" s="55">
        <f>10^(-3)*Phoenix!$C$385</f>
        <v>954.89099899999997</v>
      </c>
      <c r="F229" s="55">
        <f>10^(-3)*Atlanta!$C$385</f>
        <v>691.66526899999997</v>
      </c>
      <c r="G229" s="55">
        <f>10^(-3)*LosAngeles!$C$385</f>
        <v>883.50464899999997</v>
      </c>
      <c r="H229" s="55">
        <f>10^(-3)*LasVegas!$C$385</f>
        <v>748.08023800000001</v>
      </c>
      <c r="I229" s="55">
        <f>10^(-3)*SanFrancisco!$C$385</f>
        <v>770.905711</v>
      </c>
      <c r="J229" s="55">
        <f>10^(-3)*Baltimore!$C$385</f>
        <v>590.958482</v>
      </c>
      <c r="K229" s="55">
        <f>10^(-3)*Albuquerque!$C$385</f>
        <v>705.54303000000004</v>
      </c>
      <c r="L229" s="55">
        <f>10^(-3)*Seattle!$C$385</f>
        <v>595.024497</v>
      </c>
      <c r="M229" s="55">
        <f>10^(-3)*Chicago!$C$385</f>
        <v>532.854152</v>
      </c>
      <c r="N229" s="55">
        <f>10^(-3)*Boulder!$C$385</f>
        <v>572.530124</v>
      </c>
      <c r="O229" s="55">
        <f>10^(-3)*Minneapolis!$C$385</f>
        <v>519.89525900000001</v>
      </c>
      <c r="P229" s="55">
        <f>10^(-3)*Helena!$C$385</f>
        <v>583.94912499999998</v>
      </c>
      <c r="Q229" s="55">
        <f>10^(-3)*Duluth!$C$385</f>
        <v>523.10142300000007</v>
      </c>
      <c r="R229" s="55">
        <f>10^(-3)*Fairbanks!$C$385</f>
        <v>536.931646</v>
      </c>
    </row>
    <row r="230" spans="1:18">
      <c r="A230" s="46"/>
      <c r="B230" s="65" t="s">
        <v>359</v>
      </c>
      <c r="C230" s="55">
        <f>10^(-3)*Miami!$C$386</f>
        <v>1219.175023</v>
      </c>
      <c r="D230" s="55">
        <f>10^(-3)*Houston!$C$386</f>
        <v>1063.2309399999999</v>
      </c>
      <c r="E230" s="55">
        <f>10^(-3)*Phoenix!$C$386</f>
        <v>1152.1930530000002</v>
      </c>
      <c r="F230" s="55">
        <f>10^(-3)*Atlanta!$C$386</f>
        <v>921.05444799999998</v>
      </c>
      <c r="G230" s="55">
        <f>10^(-3)*LosAngeles!$C$386</f>
        <v>837.28596600000003</v>
      </c>
      <c r="H230" s="55">
        <f>10^(-3)*LasVegas!$C$386</f>
        <v>856.881485</v>
      </c>
      <c r="I230" s="55">
        <f>10^(-3)*SanFrancisco!$C$386</f>
        <v>682.94965800000011</v>
      </c>
      <c r="J230" s="55">
        <f>10^(-3)*Baltimore!$C$386</f>
        <v>881.06615899999997</v>
      </c>
      <c r="K230" s="55">
        <f>10^(-3)*Albuquerque!$C$386</f>
        <v>721.41359699999998</v>
      </c>
      <c r="L230" s="55">
        <f>10^(-3)*Seattle!$C$386</f>
        <v>681.27316399999995</v>
      </c>
      <c r="M230" s="55">
        <f>10^(-3)*Chicago!$C$386</f>
        <v>700.91237000000001</v>
      </c>
      <c r="N230" s="55">
        <f>10^(-3)*Boulder!$C$386</f>
        <v>706.13063800000009</v>
      </c>
      <c r="O230" s="55">
        <f>10^(-3)*Minneapolis!$C$386</f>
        <v>587.37736300000006</v>
      </c>
      <c r="P230" s="55">
        <f>10^(-3)*Helena!$C$386</f>
        <v>644.310655</v>
      </c>
      <c r="Q230" s="55">
        <f>10^(-3)*Duluth!$C$386</f>
        <v>520.52919699999995</v>
      </c>
      <c r="R230" s="55">
        <f>10^(-3)*Fairbanks!$C$386</f>
        <v>536.52543600000001</v>
      </c>
    </row>
    <row r="231" spans="1:18">
      <c r="A231" s="46"/>
      <c r="B231" s="65" t="s">
        <v>358</v>
      </c>
      <c r="C231" s="55">
        <f>10^(-3)*Miami!$C$387</f>
        <v>1264.375702</v>
      </c>
      <c r="D231" s="55">
        <f>10^(-3)*Houston!$C$387</f>
        <v>1170.016893</v>
      </c>
      <c r="E231" s="55">
        <f>10^(-3)*Phoenix!$C$387</f>
        <v>1159.3811910000002</v>
      </c>
      <c r="F231" s="55">
        <f>10^(-3)*Atlanta!$C$387</f>
        <v>1074.5503840000001</v>
      </c>
      <c r="G231" s="55">
        <f>10^(-3)*LosAngeles!$C$387</f>
        <v>931.94700899999998</v>
      </c>
      <c r="H231" s="55">
        <f>10^(-3)*LasVegas!$C$387</f>
        <v>1122.646379</v>
      </c>
      <c r="I231" s="55">
        <f>10^(-3)*SanFrancisco!$C$387</f>
        <v>775.10259600000006</v>
      </c>
      <c r="J231" s="55">
        <f>10^(-3)*Baltimore!$C$387</f>
        <v>915.68177500000002</v>
      </c>
      <c r="K231" s="55">
        <f>10^(-3)*Albuquerque!$C$387</f>
        <v>874.02761399999997</v>
      </c>
      <c r="L231" s="55">
        <f>10^(-3)*Seattle!$C$387</f>
        <v>636.70065599999998</v>
      </c>
      <c r="M231" s="55">
        <f>10^(-3)*Chicago!$C$387</f>
        <v>733.28889800000002</v>
      </c>
      <c r="N231" s="55">
        <f>10^(-3)*Boulder!$C$387</f>
        <v>774.96135400000003</v>
      </c>
      <c r="O231" s="55">
        <f>10^(-3)*Minneapolis!$C$387</f>
        <v>701.16348300000004</v>
      </c>
      <c r="P231" s="55">
        <f>10^(-3)*Helena!$C$387</f>
        <v>610.34209299999998</v>
      </c>
      <c r="Q231" s="55">
        <f>10^(-3)*Duluth!$C$387</f>
        <v>586.17230900000004</v>
      </c>
      <c r="R231" s="55">
        <f>10^(-3)*Fairbanks!$C$387</f>
        <v>530.20827199999997</v>
      </c>
    </row>
    <row r="232" spans="1:18">
      <c r="A232" s="46"/>
      <c r="B232" s="65" t="s">
        <v>341</v>
      </c>
      <c r="C232" s="55">
        <f>10^(-3)*Miami!$C$388</f>
        <v>1322.5446930000001</v>
      </c>
      <c r="D232" s="55">
        <f>10^(-3)*Houston!$C$388</f>
        <v>1352.1514569999999</v>
      </c>
      <c r="E232" s="55">
        <f>10^(-3)*Phoenix!$C$388</f>
        <v>1336.2235130000001</v>
      </c>
      <c r="F232" s="55">
        <f>10^(-3)*Atlanta!$C$388</f>
        <v>1217.855763</v>
      </c>
      <c r="G232" s="55">
        <f>10^(-3)*LosAngeles!$C$388</f>
        <v>972.43857200000002</v>
      </c>
      <c r="H232" s="55">
        <f>10^(-3)*LasVegas!$C$388</f>
        <v>1241.870486</v>
      </c>
      <c r="I232" s="55">
        <f>10^(-3)*SanFrancisco!$C$388</f>
        <v>850.13637000000006</v>
      </c>
      <c r="J232" s="55">
        <f>10^(-3)*Baltimore!$C$388</f>
        <v>1136.267983</v>
      </c>
      <c r="K232" s="55">
        <f>10^(-3)*Albuquerque!$C$388</f>
        <v>977.20638100000008</v>
      </c>
      <c r="L232" s="55">
        <f>10^(-3)*Seattle!$C$388</f>
        <v>828.91848400000003</v>
      </c>
      <c r="M232" s="55">
        <f>10^(-3)*Chicago!$C$388</f>
        <v>1057.301054</v>
      </c>
      <c r="N232" s="55">
        <f>10^(-3)*Boulder!$C$388</f>
        <v>863.35120700000004</v>
      </c>
      <c r="O232" s="55">
        <f>10^(-3)*Minneapolis!$C$388</f>
        <v>1024.6685930000001</v>
      </c>
      <c r="P232" s="55">
        <f>10^(-3)*Helena!$C$388</f>
        <v>738.00599299999999</v>
      </c>
      <c r="Q232" s="55">
        <f>10^(-3)*Duluth!$C$388</f>
        <v>764.42257600000005</v>
      </c>
      <c r="R232" s="55">
        <f>10^(-3)*Fairbanks!$C$388</f>
        <v>634.17406400000004</v>
      </c>
    </row>
    <row r="233" spans="1:18">
      <c r="A233" s="46"/>
      <c r="B233" s="65" t="s">
        <v>357</v>
      </c>
      <c r="C233" s="55">
        <f>10^(-3)*Miami!$C$389</f>
        <v>1347.006578</v>
      </c>
      <c r="D233" s="55">
        <f>10^(-3)*Houston!$C$389</f>
        <v>1368.3770950000001</v>
      </c>
      <c r="E233" s="55">
        <f>10^(-3)*Phoenix!$C$389</f>
        <v>1581.792868</v>
      </c>
      <c r="F233" s="55">
        <f>10^(-3)*Atlanta!$C$389</f>
        <v>1318.46838</v>
      </c>
      <c r="G233" s="55">
        <f>10^(-3)*LosAngeles!$C$389</f>
        <v>937.05694200000005</v>
      </c>
      <c r="H233" s="55">
        <f>10^(-3)*LasVegas!$C$389</f>
        <v>1435.8415930000001</v>
      </c>
      <c r="I233" s="55">
        <f>10^(-3)*SanFrancisco!$C$389</f>
        <v>873.75345700000003</v>
      </c>
      <c r="J233" s="55">
        <f>10^(-3)*Baltimore!$C$389</f>
        <v>1342.546227</v>
      </c>
      <c r="K233" s="55">
        <f>10^(-3)*Albuquerque!$C$389</f>
        <v>1077.586436</v>
      </c>
      <c r="L233" s="55">
        <f>10^(-3)*Seattle!$C$389</f>
        <v>885.85264000000006</v>
      </c>
      <c r="M233" s="55">
        <f>10^(-3)*Chicago!$C$389</f>
        <v>1200.774222</v>
      </c>
      <c r="N233" s="55">
        <f>10^(-3)*Boulder!$C$389</f>
        <v>966.69074699999999</v>
      </c>
      <c r="O233" s="55">
        <f>10^(-3)*Minneapolis!$C$389</f>
        <v>1148.4071719999999</v>
      </c>
      <c r="P233" s="55">
        <f>10^(-3)*Helena!$C$389</f>
        <v>913.83835299999998</v>
      </c>
      <c r="Q233" s="55">
        <f>10^(-3)*Duluth!$C$389</f>
        <v>1015.822931</v>
      </c>
      <c r="R233" s="55">
        <f>10^(-3)*Fairbanks!$C$389</f>
        <v>793.49555700000008</v>
      </c>
    </row>
    <row r="234" spans="1:18">
      <c r="A234" s="46"/>
      <c r="B234" s="65" t="s">
        <v>356</v>
      </c>
      <c r="C234" s="55">
        <f>10^(-3)*Miami!$C$390</f>
        <v>1114.5996259999999</v>
      </c>
      <c r="D234" s="55">
        <f>10^(-3)*Houston!$C$390</f>
        <v>1181.9009490000001</v>
      </c>
      <c r="E234" s="55">
        <f>10^(-3)*Phoenix!$C$390</f>
        <v>1344.7728649999999</v>
      </c>
      <c r="F234" s="55">
        <f>10^(-3)*Atlanta!$C$390</f>
        <v>1186.0915950000001</v>
      </c>
      <c r="G234" s="55">
        <f>10^(-3)*LosAngeles!$C$390</f>
        <v>722.72951499999999</v>
      </c>
      <c r="H234" s="55">
        <f>10^(-3)*LasVegas!$C$390</f>
        <v>1216.2809569999999</v>
      </c>
      <c r="I234" s="55">
        <f>10^(-3)*SanFrancisco!$C$390</f>
        <v>746.69144600000004</v>
      </c>
      <c r="J234" s="55">
        <f>10^(-3)*Baltimore!$C$390</f>
        <v>1168.9622890000001</v>
      </c>
      <c r="K234" s="55">
        <f>10^(-3)*Albuquerque!$C$390</f>
        <v>892.52024899999992</v>
      </c>
      <c r="L234" s="55">
        <f>10^(-3)*Seattle!$C$390</f>
        <v>746.41968200000008</v>
      </c>
      <c r="M234" s="55">
        <f>10^(-3)*Chicago!$C$390</f>
        <v>1009.8561530000001</v>
      </c>
      <c r="N234" s="55">
        <f>10^(-3)*Boulder!$C$390</f>
        <v>781.564978</v>
      </c>
      <c r="O234" s="55">
        <f>10^(-3)*Minneapolis!$C$390</f>
        <v>947.93322699999999</v>
      </c>
      <c r="P234" s="55">
        <f>10^(-3)*Helena!$C$390</f>
        <v>699.60486200000003</v>
      </c>
      <c r="Q234" s="55">
        <f>10^(-3)*Duluth!$C$390</f>
        <v>824.54525100000012</v>
      </c>
      <c r="R234" s="55">
        <f>10^(-3)*Fairbanks!$C$390</f>
        <v>559.42697400000009</v>
      </c>
    </row>
    <row r="235" spans="1:18">
      <c r="A235" s="46"/>
      <c r="B235" s="65" t="s">
        <v>355</v>
      </c>
      <c r="C235" s="55">
        <f>10^(-3)*Miami!$C$391</f>
        <v>1149.3173370000002</v>
      </c>
      <c r="D235" s="55">
        <f>10^(-3)*Houston!$C$391</f>
        <v>1182.370582</v>
      </c>
      <c r="E235" s="55">
        <f>10^(-3)*Phoenix!$C$391</f>
        <v>1345.8651140000002</v>
      </c>
      <c r="F235" s="55">
        <f>10^(-3)*Atlanta!$C$391</f>
        <v>1122.501176</v>
      </c>
      <c r="G235" s="55">
        <f>10^(-3)*LosAngeles!$C$391</f>
        <v>838.03010800000004</v>
      </c>
      <c r="H235" s="55">
        <f>10^(-3)*LasVegas!$C$391</f>
        <v>1191.1805300000001</v>
      </c>
      <c r="I235" s="55">
        <f>10^(-3)*SanFrancisco!$C$391</f>
        <v>700.21915899999999</v>
      </c>
      <c r="J235" s="55">
        <f>10^(-3)*Baltimore!$C$391</f>
        <v>1156.4710830000001</v>
      </c>
      <c r="K235" s="55">
        <f>10^(-3)*Albuquerque!$C$391</f>
        <v>883.22842900000001</v>
      </c>
      <c r="L235" s="55">
        <f>10^(-3)*Seattle!$C$391</f>
        <v>701.333438</v>
      </c>
      <c r="M235" s="55">
        <f>10^(-3)*Chicago!$C$391</f>
        <v>981.31773499999997</v>
      </c>
      <c r="N235" s="55">
        <f>10^(-3)*Boulder!$C$391</f>
        <v>799.88547699999992</v>
      </c>
      <c r="O235" s="55">
        <f>10^(-3)*Minneapolis!$C$391</f>
        <v>927.64662600000008</v>
      </c>
      <c r="P235" s="55">
        <f>10^(-3)*Helena!$C$391</f>
        <v>654.55201699999998</v>
      </c>
      <c r="Q235" s="55">
        <f>10^(-3)*Duluth!$C$391</f>
        <v>765.67456200000004</v>
      </c>
      <c r="R235" s="55">
        <f>10^(-3)*Fairbanks!$C$391</f>
        <v>559.02459400000009</v>
      </c>
    </row>
    <row r="236" spans="1:18">
      <c r="A236" s="46"/>
      <c r="B236" s="65" t="s">
        <v>354</v>
      </c>
      <c r="C236" s="55">
        <f>10^(-3)*Miami!$C$392</f>
        <v>1325.313445</v>
      </c>
      <c r="D236" s="55">
        <f>10^(-3)*Houston!$C$392</f>
        <v>1356.0480220000002</v>
      </c>
      <c r="E236" s="55">
        <f>10^(-3)*Phoenix!$C$392</f>
        <v>1469.5887890000001</v>
      </c>
      <c r="F236" s="55">
        <f>10^(-3)*Atlanta!$C$392</f>
        <v>1292.0699590000002</v>
      </c>
      <c r="G236" s="55">
        <f>10^(-3)*LosAngeles!$C$392</f>
        <v>1069.946175</v>
      </c>
      <c r="H236" s="55">
        <f>10^(-3)*LasVegas!$C$392</f>
        <v>1259.7158370000002</v>
      </c>
      <c r="I236" s="55">
        <f>10^(-3)*SanFrancisco!$C$392</f>
        <v>1069.2821550000001</v>
      </c>
      <c r="J236" s="55">
        <f>10^(-3)*Baltimore!$C$392</f>
        <v>1212.174</v>
      </c>
      <c r="K236" s="55">
        <f>10^(-3)*Albuquerque!$C$392</f>
        <v>957.36081999999999</v>
      </c>
      <c r="L236" s="55">
        <f>10^(-3)*Seattle!$C$392</f>
        <v>926.42575699999998</v>
      </c>
      <c r="M236" s="55">
        <f>10^(-3)*Chicago!$C$392</f>
        <v>1066.6589509999999</v>
      </c>
      <c r="N236" s="55">
        <f>10^(-3)*Boulder!$C$392</f>
        <v>913.65861500000005</v>
      </c>
      <c r="O236" s="55">
        <f>10^(-3)*Minneapolis!$C$392</f>
        <v>1015.724363</v>
      </c>
      <c r="P236" s="55">
        <f>10^(-3)*Helena!$C$392</f>
        <v>797.94117400000005</v>
      </c>
      <c r="Q236" s="55">
        <f>10^(-3)*Duluth!$C$392</f>
        <v>908.32366100000002</v>
      </c>
      <c r="R236" s="55">
        <f>10^(-3)*Fairbanks!$C$392</f>
        <v>571.36601199999996</v>
      </c>
    </row>
    <row r="237" spans="1:18">
      <c r="A237" s="46"/>
      <c r="B237" s="65" t="s">
        <v>353</v>
      </c>
      <c r="C237" s="55">
        <f>10^(-3)*Miami!$C$393</f>
        <v>1305.4413970000001</v>
      </c>
      <c r="D237" s="55">
        <f>10^(-3)*Houston!$C$393</f>
        <v>1243.8131350000001</v>
      </c>
      <c r="E237" s="55">
        <f>10^(-3)*Phoenix!$C$393</f>
        <v>1209.098954</v>
      </c>
      <c r="F237" s="55">
        <f>10^(-3)*Atlanta!$C$393</f>
        <v>1160.229063</v>
      </c>
      <c r="G237" s="55">
        <f>10^(-3)*LosAngeles!$C$393</f>
        <v>983.647156</v>
      </c>
      <c r="H237" s="55">
        <f>10^(-3)*LasVegas!$C$393</f>
        <v>1121.6741910000001</v>
      </c>
      <c r="I237" s="55">
        <f>10^(-3)*SanFrancisco!$C$393</f>
        <v>853.89366099999995</v>
      </c>
      <c r="J237" s="55">
        <f>10^(-3)*Baltimore!$C$393</f>
        <v>1047.5434300000002</v>
      </c>
      <c r="K237" s="55">
        <f>10^(-3)*Albuquerque!$C$393</f>
        <v>888.33309900000006</v>
      </c>
      <c r="L237" s="55">
        <f>10^(-3)*Seattle!$C$393</f>
        <v>721.48105599999997</v>
      </c>
      <c r="M237" s="55">
        <f>10^(-3)*Chicago!$C$393</f>
        <v>855.60684000000003</v>
      </c>
      <c r="N237" s="55">
        <f>10^(-3)*Boulder!$C$393</f>
        <v>836.95415500000001</v>
      </c>
      <c r="O237" s="55">
        <f>10^(-3)*Minneapolis!$C$393</f>
        <v>749.46845800000006</v>
      </c>
      <c r="P237" s="55">
        <f>10^(-3)*Helena!$C$393</f>
        <v>701.82885400000009</v>
      </c>
      <c r="Q237" s="55">
        <f>10^(-3)*Duluth!$C$393</f>
        <v>618.288588</v>
      </c>
      <c r="R237" s="55">
        <f>10^(-3)*Fairbanks!$C$393</f>
        <v>535.86124100000006</v>
      </c>
    </row>
    <row r="238" spans="1:18">
      <c r="A238" s="46"/>
      <c r="B238" s="65" t="s">
        <v>352</v>
      </c>
      <c r="C238" s="55">
        <f>10^(-3)*Miami!$C$394</f>
        <v>1241.742733</v>
      </c>
      <c r="D238" s="55">
        <f>10^(-3)*Houston!$C$394</f>
        <v>1121.164045</v>
      </c>
      <c r="E238" s="55">
        <f>10^(-3)*Phoenix!$C$394</f>
        <v>1076.3521189999999</v>
      </c>
      <c r="F238" s="55">
        <f>10^(-3)*Atlanta!$C$394</f>
        <v>832.64145400000007</v>
      </c>
      <c r="G238" s="55">
        <f>10^(-3)*LosAngeles!$C$394</f>
        <v>934.65305599999999</v>
      </c>
      <c r="H238" s="55">
        <f>10^(-3)*LasVegas!$C$394</f>
        <v>803.49421400000006</v>
      </c>
      <c r="I238" s="55">
        <f>10^(-3)*SanFrancisco!$C$394</f>
        <v>670.53091099999995</v>
      </c>
      <c r="J238" s="55">
        <f>10^(-3)*Baltimore!$C$394</f>
        <v>927.79771100000005</v>
      </c>
      <c r="K238" s="55">
        <f>10^(-3)*Albuquerque!$C$394</f>
        <v>680.78010600000005</v>
      </c>
      <c r="L238" s="55">
        <f>10^(-3)*Seattle!$C$394</f>
        <v>540.40328599999998</v>
      </c>
      <c r="M238" s="55">
        <f>10^(-3)*Chicago!$C$394</f>
        <v>844.90544799999998</v>
      </c>
      <c r="N238" s="55">
        <f>10^(-3)*Boulder!$C$394</f>
        <v>652.41849500000001</v>
      </c>
      <c r="O238" s="55">
        <f>10^(-3)*Minneapolis!$C$394</f>
        <v>641.53198999999995</v>
      </c>
      <c r="P238" s="55">
        <f>10^(-3)*Helena!$C$394</f>
        <v>543.79149500000005</v>
      </c>
      <c r="Q238" s="55">
        <f>10^(-3)*Duluth!$C$394</f>
        <v>532.02207700000008</v>
      </c>
      <c r="R238" s="55">
        <f>10^(-3)*Fairbanks!$C$394</f>
        <v>540.52603500000009</v>
      </c>
    </row>
    <row r="239" spans="1:18">
      <c r="A239" s="46"/>
      <c r="B239" s="65" t="s">
        <v>351</v>
      </c>
      <c r="C239" s="55">
        <f>10^(-3)*Miami!$C$395</f>
        <v>1123.16642</v>
      </c>
      <c r="D239" s="55">
        <f>10^(-3)*Houston!$C$395</f>
        <v>1064.1906550000001</v>
      </c>
      <c r="E239" s="55">
        <f>10^(-3)*Phoenix!$C$395</f>
        <v>855.7302360000001</v>
      </c>
      <c r="F239" s="55">
        <f>10^(-3)*Atlanta!$C$395</f>
        <v>705.67289000000005</v>
      </c>
      <c r="G239" s="55">
        <f>10^(-3)*LosAngeles!$C$395</f>
        <v>917.41232100000002</v>
      </c>
      <c r="H239" s="55">
        <f>10^(-3)*LasVegas!$C$395</f>
        <v>757.96817599999997</v>
      </c>
      <c r="I239" s="55">
        <f>10^(-3)*SanFrancisco!$C$395</f>
        <v>631.07633499999997</v>
      </c>
      <c r="J239" s="55">
        <f>10^(-3)*Baltimore!$C$395</f>
        <v>535.63283100000001</v>
      </c>
      <c r="K239" s="55">
        <f>10^(-3)*Albuquerque!$C$395</f>
        <v>603.99274100000002</v>
      </c>
      <c r="L239" s="55">
        <f>10^(-3)*Seattle!$C$395</f>
        <v>528.40127300000006</v>
      </c>
      <c r="M239" s="55">
        <f>10^(-3)*Chicago!$C$395</f>
        <v>520.55671800000005</v>
      </c>
      <c r="N239" s="55">
        <f>10^(-3)*Boulder!$C$395</f>
        <v>568.10538500000007</v>
      </c>
      <c r="O239" s="55">
        <f>10^(-3)*Minneapolis!$C$395</f>
        <v>519.48115500000006</v>
      </c>
      <c r="P239" s="55">
        <f>10^(-3)*Helena!$C$395</f>
        <v>528.74883399999999</v>
      </c>
      <c r="Q239" s="55">
        <f>10^(-3)*Duluth!$C$395</f>
        <v>522.08141699999999</v>
      </c>
      <c r="R239" s="55">
        <f>10^(-3)*Fairbanks!$C$395</f>
        <v>544.62400600000001</v>
      </c>
    </row>
    <row r="240" spans="1:18">
      <c r="A240" s="46"/>
      <c r="B240" s="65" t="s">
        <v>362</v>
      </c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</row>
    <row r="241" spans="1:18">
      <c r="A241" s="46"/>
      <c r="B241" s="51" t="s">
        <v>361</v>
      </c>
      <c r="C241" s="55" t="str">
        <f>Miami!$D$384</f>
        <v>06-JAN-12:00</v>
      </c>
      <c r="D241" s="55" t="str">
        <f>Houston!$D$384</f>
        <v>03-JAN-12:00</v>
      </c>
      <c r="E241" s="55" t="str">
        <f>Phoenix!$D$384</f>
        <v>26-JAN-15:39</v>
      </c>
      <c r="F241" s="55" t="str">
        <f>Atlanta!$D$384</f>
        <v>23-JAN-15:30</v>
      </c>
      <c r="G241" s="55" t="str">
        <f>LosAngeles!$D$384</f>
        <v>26-JAN-12:00</v>
      </c>
      <c r="H241" s="55" t="str">
        <f>LasVegas!$D$384</f>
        <v>18-JAN-14:00</v>
      </c>
      <c r="I241" s="55" t="str">
        <f>SanFrancisco!$D$384</f>
        <v>27-JAN-14:00</v>
      </c>
      <c r="J241" s="55" t="str">
        <f>Baltimore!$D$384</f>
        <v>05-JAN-13:00</v>
      </c>
      <c r="K241" s="55" t="str">
        <f>Albuquerque!$D$384</f>
        <v>25-JAN-14:00</v>
      </c>
      <c r="L241" s="55" t="str">
        <f>Seattle!$D$384</f>
        <v>09-JAN-11:39</v>
      </c>
      <c r="M241" s="55" t="str">
        <f>Chicago!$D$384</f>
        <v>17-JAN-12:00</v>
      </c>
      <c r="N241" s="55" t="str">
        <f>Boulder!$D$384</f>
        <v>27-JAN-11:50</v>
      </c>
      <c r="O241" s="55" t="str">
        <f>Minneapolis!$D$384</f>
        <v>04-JAN-11:20</v>
      </c>
      <c r="P241" s="55" t="str">
        <f>Helena!$D$384</f>
        <v>05-JAN-08:09</v>
      </c>
      <c r="Q241" s="55" t="str">
        <f>Duluth!$D$384</f>
        <v>09-JAN-11:09</v>
      </c>
      <c r="R241" s="55" t="str">
        <f>Fairbanks!$D$384</f>
        <v>02-JAN-11:09</v>
      </c>
    </row>
    <row r="242" spans="1:18">
      <c r="A242" s="46"/>
      <c r="B242" s="51" t="s">
        <v>360</v>
      </c>
      <c r="C242" s="55" t="str">
        <f>Miami!$D$385</f>
        <v>23-FEB-11:00</v>
      </c>
      <c r="D242" s="55" t="str">
        <f>Houston!$D$385</f>
        <v>23-FEB-14:39</v>
      </c>
      <c r="E242" s="55" t="str">
        <f>Phoenix!$D$385</f>
        <v>28-FEB-15:50</v>
      </c>
      <c r="F242" s="55" t="str">
        <f>Atlanta!$D$385</f>
        <v>27-FEB-14:00</v>
      </c>
      <c r="G242" s="55" t="str">
        <f>LosAngeles!$D$385</f>
        <v>13-FEB-11:00</v>
      </c>
      <c r="H242" s="55" t="str">
        <f>LasVegas!$D$385</f>
        <v>08-FEB-14:30</v>
      </c>
      <c r="I242" s="55" t="str">
        <f>SanFrancisco!$D$385</f>
        <v>15-FEB-15:00</v>
      </c>
      <c r="J242" s="55" t="str">
        <f>Baltimore!$D$385</f>
        <v>15-FEB-14:30</v>
      </c>
      <c r="K242" s="55" t="str">
        <f>Albuquerque!$D$385</f>
        <v>14-FEB-15:00</v>
      </c>
      <c r="L242" s="55" t="str">
        <f>Seattle!$D$385</f>
        <v>21-FEB-13:30</v>
      </c>
      <c r="M242" s="55" t="str">
        <f>Chicago!$D$385</f>
        <v>28-FEB-11:20</v>
      </c>
      <c r="N242" s="55" t="str">
        <f>Boulder!$D$385</f>
        <v>07-FEB-14:00</v>
      </c>
      <c r="O242" s="55" t="str">
        <f>Minneapolis!$D$385</f>
        <v>01-FEB-11:09</v>
      </c>
      <c r="P242" s="55" t="str">
        <f>Helena!$D$385</f>
        <v>02-FEB-14:00</v>
      </c>
      <c r="Q242" s="55" t="str">
        <f>Duluth!$D$385</f>
        <v>01-FEB-10:09</v>
      </c>
      <c r="R242" s="55" t="str">
        <f>Fairbanks!$D$385</f>
        <v>03-FEB-08:39</v>
      </c>
    </row>
    <row r="243" spans="1:18">
      <c r="A243" s="46"/>
      <c r="B243" s="65" t="s">
        <v>359</v>
      </c>
      <c r="C243" s="55" t="str">
        <f>Miami!$D$386</f>
        <v>13-MAR-15:09</v>
      </c>
      <c r="D243" s="55" t="str">
        <f>Houston!$D$386</f>
        <v>29-MAR-11:00</v>
      </c>
      <c r="E243" s="55" t="str">
        <f>Phoenix!$D$386</f>
        <v>17-MAR-15:09</v>
      </c>
      <c r="F243" s="55" t="str">
        <f>Atlanta!$D$386</f>
        <v>28-MAR-15:20</v>
      </c>
      <c r="G243" s="55" t="str">
        <f>LosAngeles!$D$386</f>
        <v>31-MAR-11:00</v>
      </c>
      <c r="H243" s="55" t="str">
        <f>LasVegas!$D$386</f>
        <v>31-MAR-15:09</v>
      </c>
      <c r="I243" s="55" t="str">
        <f>SanFrancisco!$D$386</f>
        <v>01-MAR-12:00</v>
      </c>
      <c r="J243" s="55" t="str">
        <f>Baltimore!$D$386</f>
        <v>09-MAR-15:00</v>
      </c>
      <c r="K243" s="55" t="str">
        <f>Albuquerque!$D$386</f>
        <v>02-MAR-14:00</v>
      </c>
      <c r="L243" s="55" t="str">
        <f>Seattle!$D$386</f>
        <v>29-MAR-15:30</v>
      </c>
      <c r="M243" s="55" t="str">
        <f>Chicago!$D$386</f>
        <v>31-MAR-14:00</v>
      </c>
      <c r="N243" s="55" t="str">
        <f>Boulder!$D$386</f>
        <v>30-MAR-15:00</v>
      </c>
      <c r="O243" s="55" t="str">
        <f>Minneapolis!$D$386</f>
        <v>23-MAR-13:00</v>
      </c>
      <c r="P243" s="55" t="str">
        <f>Helena!$D$386</f>
        <v>30-MAR-15:00</v>
      </c>
      <c r="Q243" s="55" t="str">
        <f>Duluth!$D$386</f>
        <v>07-MAR-11:09</v>
      </c>
      <c r="R243" s="55" t="str">
        <f>Fairbanks!$D$386</f>
        <v>14-MAR-07:19</v>
      </c>
    </row>
    <row r="244" spans="1:18">
      <c r="A244" s="46"/>
      <c r="B244" s="65" t="s">
        <v>358</v>
      </c>
      <c r="C244" s="55" t="str">
        <f>Miami!$D$387</f>
        <v>17-APR-12:00</v>
      </c>
      <c r="D244" s="55" t="str">
        <f>Houston!$D$387</f>
        <v>17-APR-15:50</v>
      </c>
      <c r="E244" s="55" t="str">
        <f>Phoenix!$D$387</f>
        <v>26-APR-14:30</v>
      </c>
      <c r="F244" s="55" t="str">
        <f>Atlanta!$D$387</f>
        <v>14-APR-15:00</v>
      </c>
      <c r="G244" s="55" t="str">
        <f>LosAngeles!$D$387</f>
        <v>11-APR-15:00</v>
      </c>
      <c r="H244" s="55" t="str">
        <f>LasVegas!$D$387</f>
        <v>21-APR-15:09</v>
      </c>
      <c r="I244" s="55" t="str">
        <f>SanFrancisco!$D$387</f>
        <v>13-APR-14:00</v>
      </c>
      <c r="J244" s="55" t="str">
        <f>Baltimore!$D$387</f>
        <v>04-APR-15:00</v>
      </c>
      <c r="K244" s="55" t="str">
        <f>Albuquerque!$D$387</f>
        <v>21-APR-15:00</v>
      </c>
      <c r="L244" s="55" t="str">
        <f>Seattle!$D$387</f>
        <v>18-APR-13:00</v>
      </c>
      <c r="M244" s="55" t="str">
        <f>Chicago!$D$387</f>
        <v>07-APR-14:00</v>
      </c>
      <c r="N244" s="55" t="str">
        <f>Boulder!$D$387</f>
        <v>25-APR-14:00</v>
      </c>
      <c r="O244" s="55" t="str">
        <f>Minneapolis!$D$387</f>
        <v>14-APR-15:00</v>
      </c>
      <c r="P244" s="55" t="str">
        <f>Helena!$D$387</f>
        <v>06-APR-15:00</v>
      </c>
      <c r="Q244" s="55" t="str">
        <f>Duluth!$D$387</f>
        <v>04-APR-14:00</v>
      </c>
      <c r="R244" s="55" t="str">
        <f>Fairbanks!$D$387</f>
        <v>25-APR-14:00</v>
      </c>
    </row>
    <row r="245" spans="1:18">
      <c r="A245" s="46"/>
      <c r="B245" s="65" t="s">
        <v>341</v>
      </c>
      <c r="C245" s="55" t="str">
        <f>Miami!$D$388</f>
        <v>24-MAY-14:00</v>
      </c>
      <c r="D245" s="55" t="str">
        <f>Houston!$D$388</f>
        <v>26-MAY-14:00</v>
      </c>
      <c r="E245" s="55" t="str">
        <f>Phoenix!$D$388</f>
        <v>30-MAY-14:00</v>
      </c>
      <c r="F245" s="55" t="str">
        <f>Atlanta!$D$388</f>
        <v>15-MAY-14:00</v>
      </c>
      <c r="G245" s="55" t="str">
        <f>LosAngeles!$D$388</f>
        <v>30-MAY-11:20</v>
      </c>
      <c r="H245" s="55" t="str">
        <f>LasVegas!$D$388</f>
        <v>31-MAY-15:00</v>
      </c>
      <c r="I245" s="55" t="str">
        <f>SanFrancisco!$D$388</f>
        <v>17-MAY-13:00</v>
      </c>
      <c r="J245" s="55" t="str">
        <f>Baltimore!$D$388</f>
        <v>31-MAY-15:00</v>
      </c>
      <c r="K245" s="55" t="str">
        <f>Albuquerque!$D$388</f>
        <v>31-MAY-15:00</v>
      </c>
      <c r="L245" s="55" t="str">
        <f>Seattle!$D$388</f>
        <v>05-MAY-15:00</v>
      </c>
      <c r="M245" s="55" t="str">
        <f>Chicago!$D$388</f>
        <v>30-MAY-15:00</v>
      </c>
      <c r="N245" s="55" t="str">
        <f>Boulder!$D$388</f>
        <v>23-MAY-15:00</v>
      </c>
      <c r="O245" s="55" t="str">
        <f>Minneapolis!$D$388</f>
        <v>31-MAY-11:00</v>
      </c>
      <c r="P245" s="55" t="str">
        <f>Helena!$D$388</f>
        <v>16-MAY-15:00</v>
      </c>
      <c r="Q245" s="55" t="str">
        <f>Duluth!$D$388</f>
        <v>31-MAY-15:00</v>
      </c>
      <c r="R245" s="55" t="str">
        <f>Fairbanks!$D$388</f>
        <v>24-MAY-15:09</v>
      </c>
    </row>
    <row r="246" spans="1:18">
      <c r="A246" s="46"/>
      <c r="B246" s="65" t="s">
        <v>357</v>
      </c>
      <c r="C246" s="55" t="str">
        <f>Miami!$D$389</f>
        <v>28-JUN-14:00</v>
      </c>
      <c r="D246" s="55" t="str">
        <f>Houston!$D$389</f>
        <v>13-JUN-14:00</v>
      </c>
      <c r="E246" s="55" t="str">
        <f>Phoenix!$D$389</f>
        <v>28-JUN-15:00</v>
      </c>
      <c r="F246" s="55" t="str">
        <f>Atlanta!$D$389</f>
        <v>19-JUN-14:00</v>
      </c>
      <c r="G246" s="55" t="str">
        <f>LosAngeles!$D$389</f>
        <v>28-JUN-12:00</v>
      </c>
      <c r="H246" s="55" t="str">
        <f>LasVegas!$D$389</f>
        <v>27-JUN-15:00</v>
      </c>
      <c r="I246" s="55" t="str">
        <f>SanFrancisco!$D$389</f>
        <v>15-JUN-12:00</v>
      </c>
      <c r="J246" s="55" t="str">
        <f>Baltimore!$D$389</f>
        <v>30-JUN-13:00</v>
      </c>
      <c r="K246" s="55" t="str">
        <f>Albuquerque!$D$389</f>
        <v>29-JUN-13:00</v>
      </c>
      <c r="L246" s="55" t="str">
        <f>Seattle!$D$389</f>
        <v>28-JUN-12:00</v>
      </c>
      <c r="M246" s="55" t="str">
        <f>Chicago!$D$389</f>
        <v>08-JUN-12:00</v>
      </c>
      <c r="N246" s="55" t="str">
        <f>Boulder!$D$389</f>
        <v>28-JUN-11:00</v>
      </c>
      <c r="O246" s="55" t="str">
        <f>Minneapolis!$D$389</f>
        <v>29-JUN-13:00</v>
      </c>
      <c r="P246" s="55" t="str">
        <f>Helena!$D$389</f>
        <v>30-JUN-12:00</v>
      </c>
      <c r="Q246" s="55" t="str">
        <f>Duluth!$D$389</f>
        <v>14-JUN-15:09</v>
      </c>
      <c r="R246" s="55" t="str">
        <f>Fairbanks!$D$389</f>
        <v>21-JUN-15:00</v>
      </c>
    </row>
    <row r="247" spans="1:18">
      <c r="A247" s="46"/>
      <c r="B247" s="65" t="s">
        <v>356</v>
      </c>
      <c r="C247" s="55" t="str">
        <f>Miami!$D$390</f>
        <v>10-JUL-13:30</v>
      </c>
      <c r="D247" s="55" t="str">
        <f>Houston!$D$390</f>
        <v>18-JUL-12:00</v>
      </c>
      <c r="E247" s="55" t="str">
        <f>Phoenix!$D$390</f>
        <v>11-JUL-15:00</v>
      </c>
      <c r="F247" s="55" t="str">
        <f>Atlanta!$D$390</f>
        <v>03-JUL-14:00</v>
      </c>
      <c r="G247" s="55" t="str">
        <f>LosAngeles!$D$390</f>
        <v>24-JUL-13:50</v>
      </c>
      <c r="H247" s="55" t="str">
        <f>LasVegas!$D$390</f>
        <v>24-JUL-15:00</v>
      </c>
      <c r="I247" s="55" t="str">
        <f>SanFrancisco!$D$390</f>
        <v>03-JUL-12:00</v>
      </c>
      <c r="J247" s="55" t="str">
        <f>Baltimore!$D$390</f>
        <v>25-JUL-12:00</v>
      </c>
      <c r="K247" s="55" t="str">
        <f>Albuquerque!$D$390</f>
        <v>31-JUL-14:00</v>
      </c>
      <c r="L247" s="55" t="str">
        <f>Seattle!$D$390</f>
        <v>24-JUL-14:00</v>
      </c>
      <c r="M247" s="55" t="str">
        <f>Chicago!$D$390</f>
        <v>14-JUL-11:00</v>
      </c>
      <c r="N247" s="55" t="str">
        <f>Boulder!$D$390</f>
        <v>18-JUL-13:00</v>
      </c>
      <c r="O247" s="55" t="str">
        <f>Minneapolis!$D$390</f>
        <v>13-JUL-14:00</v>
      </c>
      <c r="P247" s="55" t="str">
        <f>Helena!$D$390</f>
        <v>21-JUL-14:00</v>
      </c>
      <c r="Q247" s="55" t="str">
        <f>Duluth!$D$390</f>
        <v>06-JUL-14:00</v>
      </c>
      <c r="R247" s="55" t="str">
        <f>Fairbanks!$D$390</f>
        <v>21-JUL-15:00</v>
      </c>
    </row>
    <row r="248" spans="1:18">
      <c r="A248" s="46"/>
      <c r="B248" s="65" t="s">
        <v>355</v>
      </c>
      <c r="C248" s="55" t="str">
        <f>Miami!$D$391</f>
        <v>21-AUG-13:00</v>
      </c>
      <c r="D248" s="55" t="str">
        <f>Houston!$D$391</f>
        <v>31-AUG-13:00</v>
      </c>
      <c r="E248" s="55" t="str">
        <f>Phoenix!$D$391</f>
        <v>01-AUG-15:00</v>
      </c>
      <c r="F248" s="55" t="str">
        <f>Atlanta!$D$391</f>
        <v>17-AUG-13:00</v>
      </c>
      <c r="G248" s="55" t="str">
        <f>LosAngeles!$D$391</f>
        <v>08-AUG-11:00</v>
      </c>
      <c r="H248" s="55" t="str">
        <f>LasVegas!$D$391</f>
        <v>04-AUG-14:00</v>
      </c>
      <c r="I248" s="55" t="str">
        <f>SanFrancisco!$D$391</f>
        <v>15-AUG-11:00</v>
      </c>
      <c r="J248" s="55" t="str">
        <f>Baltimore!$D$391</f>
        <v>17-AUG-13:00</v>
      </c>
      <c r="K248" s="55" t="str">
        <f>Albuquerque!$D$391</f>
        <v>01-AUG-13:00</v>
      </c>
      <c r="L248" s="55" t="str">
        <f>Seattle!$D$391</f>
        <v>07-AUG-14:00</v>
      </c>
      <c r="M248" s="55" t="str">
        <f>Chicago!$D$391</f>
        <v>04-AUG-14:00</v>
      </c>
      <c r="N248" s="55" t="str">
        <f>Boulder!$D$391</f>
        <v>30-AUG-13:00</v>
      </c>
      <c r="O248" s="55" t="str">
        <f>Minneapolis!$D$391</f>
        <v>25-AUG-15:00</v>
      </c>
      <c r="P248" s="55" t="str">
        <f>Helena!$D$391</f>
        <v>09-AUG-15:00</v>
      </c>
      <c r="Q248" s="55" t="str">
        <f>Duluth!$D$391</f>
        <v>11-AUG-14:00</v>
      </c>
      <c r="R248" s="55" t="str">
        <f>Fairbanks!$D$391</f>
        <v>15-AUG-13:00</v>
      </c>
    </row>
    <row r="249" spans="1:18">
      <c r="A249" s="46"/>
      <c r="B249" s="65" t="s">
        <v>354</v>
      </c>
      <c r="C249" s="55" t="str">
        <f>Miami!$D$392</f>
        <v>07-SEP-13:00</v>
      </c>
      <c r="D249" s="55" t="str">
        <f>Houston!$D$392</f>
        <v>15-SEP-13:00</v>
      </c>
      <c r="E249" s="55" t="str">
        <f>Phoenix!$D$392</f>
        <v>08-SEP-13:00</v>
      </c>
      <c r="F249" s="55" t="str">
        <f>Atlanta!$D$392</f>
        <v>11-SEP-13:00</v>
      </c>
      <c r="G249" s="55" t="str">
        <f>LosAngeles!$D$392</f>
        <v>25-SEP-15:09</v>
      </c>
      <c r="H249" s="55" t="str">
        <f>LasVegas!$D$392</f>
        <v>08-SEP-14:00</v>
      </c>
      <c r="I249" s="55" t="str">
        <f>SanFrancisco!$D$392</f>
        <v>28-SEP-14:00</v>
      </c>
      <c r="J249" s="55" t="str">
        <f>Baltimore!$D$392</f>
        <v>08-SEP-14:00</v>
      </c>
      <c r="K249" s="55" t="str">
        <f>Albuquerque!$D$392</f>
        <v>20-SEP-15:09</v>
      </c>
      <c r="L249" s="55" t="str">
        <f>Seattle!$D$392</f>
        <v>13-SEP-15:09</v>
      </c>
      <c r="M249" s="55" t="str">
        <f>Chicago!$D$392</f>
        <v>06-SEP-11:30</v>
      </c>
      <c r="N249" s="55" t="str">
        <f>Boulder!$D$392</f>
        <v>05-SEP-13:00</v>
      </c>
      <c r="O249" s="55" t="str">
        <f>Minneapolis!$D$392</f>
        <v>14-SEP-14:00</v>
      </c>
      <c r="P249" s="55" t="str">
        <f>Helena!$D$392</f>
        <v>12-SEP-13:00</v>
      </c>
      <c r="Q249" s="55" t="str">
        <f>Duluth!$D$392</f>
        <v>07-SEP-14:00</v>
      </c>
      <c r="R249" s="55" t="str">
        <f>Fairbanks!$D$392</f>
        <v>07-SEP-14:00</v>
      </c>
    </row>
    <row r="250" spans="1:18">
      <c r="A250" s="46"/>
      <c r="B250" s="65" t="s">
        <v>353</v>
      </c>
      <c r="C250" s="55" t="str">
        <f>Miami!$D$393</f>
        <v>06-OCT-13:00</v>
      </c>
      <c r="D250" s="55" t="str">
        <f>Houston!$D$393</f>
        <v>30-OCT-10:50</v>
      </c>
      <c r="E250" s="55" t="str">
        <f>Phoenix!$D$393</f>
        <v>13-OCT-15:09</v>
      </c>
      <c r="F250" s="55" t="str">
        <f>Atlanta!$D$393</f>
        <v>12-OCT-15:00</v>
      </c>
      <c r="G250" s="55" t="str">
        <f>LosAngeles!$D$393</f>
        <v>19-OCT-11:00</v>
      </c>
      <c r="H250" s="55" t="str">
        <f>LasVegas!$D$393</f>
        <v>03-OCT-14:00</v>
      </c>
      <c r="I250" s="55" t="str">
        <f>SanFrancisco!$D$393</f>
        <v>31-OCT-12:00</v>
      </c>
      <c r="J250" s="55" t="str">
        <f>Baltimore!$D$393</f>
        <v>03-OCT-14:09</v>
      </c>
      <c r="K250" s="55" t="str">
        <f>Albuquerque!$D$393</f>
        <v>11-OCT-15:00</v>
      </c>
      <c r="L250" s="55" t="str">
        <f>Seattle!$D$393</f>
        <v>17-OCT-12:00</v>
      </c>
      <c r="M250" s="55" t="str">
        <f>Chicago!$D$393</f>
        <v>31-OCT-11:00</v>
      </c>
      <c r="N250" s="55" t="str">
        <f>Boulder!$D$393</f>
        <v>05-OCT-15:09</v>
      </c>
      <c r="O250" s="55" t="str">
        <f>Minneapolis!$D$393</f>
        <v>06-OCT-14:00</v>
      </c>
      <c r="P250" s="55" t="str">
        <f>Helena!$D$393</f>
        <v>06-OCT-15:00</v>
      </c>
      <c r="Q250" s="55" t="str">
        <f>Duluth!$D$393</f>
        <v>06-OCT-14:00</v>
      </c>
      <c r="R250" s="55" t="str">
        <f>Fairbanks!$D$393</f>
        <v>03-OCT-13:00</v>
      </c>
    </row>
    <row r="251" spans="1:18">
      <c r="A251" s="46"/>
      <c r="B251" s="65" t="s">
        <v>352</v>
      </c>
      <c r="C251" s="55" t="str">
        <f>Miami!$D$394</f>
        <v>01-NOV-11:00</v>
      </c>
      <c r="D251" s="55" t="str">
        <f>Houston!$D$394</f>
        <v>03-NOV-14:30</v>
      </c>
      <c r="E251" s="55" t="str">
        <f>Phoenix!$D$394</f>
        <v>13-NOV-14:00</v>
      </c>
      <c r="F251" s="55" t="str">
        <f>Atlanta!$D$394</f>
        <v>22-NOV-15:09</v>
      </c>
      <c r="G251" s="55" t="str">
        <f>LosAngeles!$D$394</f>
        <v>20-NOV-12:00</v>
      </c>
      <c r="H251" s="55" t="str">
        <f>LasVegas!$D$394</f>
        <v>10-NOV-12:00</v>
      </c>
      <c r="I251" s="55" t="str">
        <f>SanFrancisco!$D$394</f>
        <v>14-NOV-12:00</v>
      </c>
      <c r="J251" s="55" t="str">
        <f>Baltimore!$D$394</f>
        <v>03-NOV-13:00</v>
      </c>
      <c r="K251" s="55" t="str">
        <f>Albuquerque!$D$394</f>
        <v>08-NOV-15:09</v>
      </c>
      <c r="L251" s="55" t="str">
        <f>Seattle!$D$394</f>
        <v>03-NOV-12:00</v>
      </c>
      <c r="M251" s="55" t="str">
        <f>Chicago!$D$394</f>
        <v>02-NOV-14:39</v>
      </c>
      <c r="N251" s="55" t="str">
        <f>Boulder!$D$394</f>
        <v>10-NOV-13:00</v>
      </c>
      <c r="O251" s="55" t="str">
        <f>Minneapolis!$D$394</f>
        <v>02-NOV-14:00</v>
      </c>
      <c r="P251" s="55" t="str">
        <f>Helena!$D$394</f>
        <v>21-NOV-12:00</v>
      </c>
      <c r="Q251" s="55" t="str">
        <f>Duluth!$D$394</f>
        <v>09-NOV-12:00</v>
      </c>
      <c r="R251" s="55" t="str">
        <f>Fairbanks!$D$394</f>
        <v>27-NOV-10:09</v>
      </c>
    </row>
    <row r="252" spans="1:18">
      <c r="A252" s="46"/>
      <c r="B252" s="65" t="s">
        <v>351</v>
      </c>
      <c r="C252" s="55" t="str">
        <f>Miami!$D$395</f>
        <v>19-DEC-12:00</v>
      </c>
      <c r="D252" s="55" t="str">
        <f>Houston!$D$395</f>
        <v>19-DEC-15:09</v>
      </c>
      <c r="E252" s="55" t="str">
        <f>Phoenix!$D$395</f>
        <v>13-DEC-12:00</v>
      </c>
      <c r="F252" s="55" t="str">
        <f>Atlanta!$D$395</f>
        <v>01-DEC-14:20</v>
      </c>
      <c r="G252" s="55" t="str">
        <f>LosAngeles!$D$395</f>
        <v>19-DEC-12:00</v>
      </c>
      <c r="H252" s="55" t="str">
        <f>LasVegas!$D$395</f>
        <v>05-DEC-13:00</v>
      </c>
      <c r="I252" s="55" t="str">
        <f>SanFrancisco!$D$395</f>
        <v>07-DEC-14:00</v>
      </c>
      <c r="J252" s="55" t="str">
        <f>Baltimore!$D$395</f>
        <v>08-DEC-11:39</v>
      </c>
      <c r="K252" s="55" t="str">
        <f>Albuquerque!$D$395</f>
        <v>05-DEC-13:00</v>
      </c>
      <c r="L252" s="55" t="str">
        <f>Seattle!$D$395</f>
        <v>26-DEC-11:39</v>
      </c>
      <c r="M252" s="55" t="str">
        <f>Chicago!$D$395</f>
        <v>26-DEC-11:09</v>
      </c>
      <c r="N252" s="55" t="str">
        <f>Boulder!$D$395</f>
        <v>21-DEC-14:09</v>
      </c>
      <c r="O252" s="55" t="str">
        <f>Minneapolis!$D$395</f>
        <v>18-DEC-11:09</v>
      </c>
      <c r="P252" s="55" t="str">
        <f>Helena!$D$395</f>
        <v>18-DEC-08:09</v>
      </c>
      <c r="Q252" s="55" t="str">
        <f>Duluth!$D$395</f>
        <v>11-DEC-10:09</v>
      </c>
      <c r="R252" s="55" t="str">
        <f>Fairbanks!$D$395</f>
        <v>29-DEC-11:09</v>
      </c>
    </row>
    <row r="253" spans="1:18" s="75" customFormat="1">
      <c r="A253" s="69" t="s">
        <v>382</v>
      </c>
      <c r="B253" s="6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</row>
    <row r="254" spans="1:18" s="75" customFormat="1">
      <c r="A254" s="46"/>
      <c r="B254" s="80" t="s">
        <v>383</v>
      </c>
      <c r="C254" s="74">
        <f>Miami!$B$4</f>
        <v>52133.57</v>
      </c>
      <c r="D254" s="74">
        <f>Houston!$B$4</f>
        <v>52299.57</v>
      </c>
      <c r="E254" s="74">
        <f>Phoenix!$B$4</f>
        <v>47174.99</v>
      </c>
      <c r="F254" s="74">
        <f>Atlanta!$B$4</f>
        <v>44632.66</v>
      </c>
      <c r="G254" s="74">
        <f>LosAngeles!$B$4</f>
        <v>32529.33</v>
      </c>
      <c r="H254" s="74">
        <f>LasVegas!$B$4</f>
        <v>48293.64</v>
      </c>
      <c r="I254" s="74">
        <f>SanFrancisco!$B$4</f>
        <v>32104.22</v>
      </c>
      <c r="J254" s="74">
        <f>Baltimore!$B$4</f>
        <v>47678.42</v>
      </c>
      <c r="K254" s="74">
        <f>Albuquerque!$B$4</f>
        <v>40268.92</v>
      </c>
      <c r="L254" s="74">
        <f>Seattle!$B$4</f>
        <v>24590.02</v>
      </c>
      <c r="M254" s="74">
        <f>Chicago!$B$4</f>
        <v>46027.44</v>
      </c>
      <c r="N254" s="74">
        <f>Boulder!$B$4</f>
        <v>39050.04</v>
      </c>
      <c r="O254" s="74">
        <f>Minneapolis!$B$4</f>
        <v>47891.56</v>
      </c>
      <c r="P254" s="74">
        <f>Helena!$B$4</f>
        <v>43041.24</v>
      </c>
      <c r="Q254" s="74">
        <f>Duluth!$B$4</f>
        <v>48828.58</v>
      </c>
      <c r="R254" s="74">
        <f>Fairbanks!$B$4</f>
        <v>63640.35</v>
      </c>
    </row>
    <row r="255" spans="1:18" s="75" customFormat="1">
      <c r="A255" s="46"/>
      <c r="B255" s="81" t="s">
        <v>384</v>
      </c>
      <c r="C255" s="74">
        <f>Miami!$C$4</f>
        <v>2660.96</v>
      </c>
      <c r="D255" s="74">
        <f>Houston!$C$4</f>
        <v>2669.44</v>
      </c>
      <c r="E255" s="74">
        <f>Phoenix!$C$4</f>
        <v>2407.87</v>
      </c>
      <c r="F255" s="74">
        <f>Atlanta!$C$4</f>
        <v>2278.11</v>
      </c>
      <c r="G255" s="74">
        <f>LosAngeles!$C$4</f>
        <v>1660.34</v>
      </c>
      <c r="H255" s="74">
        <f>LasVegas!$C$4</f>
        <v>2464.9699999999998</v>
      </c>
      <c r="I255" s="74">
        <f>SanFrancisco!$C$4</f>
        <v>1638.64</v>
      </c>
      <c r="J255" s="74">
        <f>Baltimore!$C$4</f>
        <v>2433.5700000000002</v>
      </c>
      <c r="K255" s="74">
        <f>Albuquerque!$C$4</f>
        <v>2055.38</v>
      </c>
      <c r="L255" s="74">
        <f>Seattle!$C$4</f>
        <v>1255.1099999999999</v>
      </c>
      <c r="M255" s="74">
        <f>Chicago!$C$4</f>
        <v>2349.3000000000002</v>
      </c>
      <c r="N255" s="74">
        <f>Boulder!$C$4</f>
        <v>1993.16</v>
      </c>
      <c r="O255" s="74">
        <f>Minneapolis!$C$4</f>
        <v>2444.44</v>
      </c>
      <c r="P255" s="74">
        <f>Helena!$C$4</f>
        <v>2196.88</v>
      </c>
      <c r="Q255" s="74">
        <f>Duluth!$C$4</f>
        <v>2492.27</v>
      </c>
      <c r="R255" s="74">
        <f>Fairbanks!$C$4</f>
        <v>3248.28</v>
      </c>
    </row>
    <row r="256" spans="1:18">
      <c r="A256" s="69" t="s">
        <v>350</v>
      </c>
      <c r="B256" s="70"/>
    </row>
    <row r="257" spans="1:18">
      <c r="A257" s="69"/>
      <c r="B257" s="68" t="s">
        <v>115</v>
      </c>
      <c r="C257" s="40">
        <f>Miami!$G$14</f>
        <v>0</v>
      </c>
      <c r="D257" s="40">
        <f>Houston!$G$14</f>
        <v>0</v>
      </c>
      <c r="E257" s="40">
        <f>Phoenix!$G$14</f>
        <v>0</v>
      </c>
      <c r="F257" s="40">
        <f>Atlanta!$G$14</f>
        <v>0</v>
      </c>
      <c r="G257" s="40">
        <f>LosAngeles!$G$14</f>
        <v>0</v>
      </c>
      <c r="H257" s="40">
        <f>LasVegas!$G$14</f>
        <v>0</v>
      </c>
      <c r="I257" s="40">
        <f>SanFrancisco!$G$14</f>
        <v>0</v>
      </c>
      <c r="J257" s="40">
        <f>Baltimore!$G$14</f>
        <v>0</v>
      </c>
      <c r="K257" s="40">
        <f>Albuquerque!$G$14</f>
        <v>0</v>
      </c>
      <c r="L257" s="40">
        <f>Seattle!$G$14</f>
        <v>0</v>
      </c>
      <c r="M257" s="40">
        <f>Chicago!$G$14</f>
        <v>0</v>
      </c>
      <c r="N257" s="40">
        <f>Boulder!$G$14</f>
        <v>0</v>
      </c>
      <c r="O257" s="40">
        <f>Minneapolis!$G$14</f>
        <v>0</v>
      </c>
      <c r="P257" s="40">
        <f>Helena!$G$14</f>
        <v>0</v>
      </c>
      <c r="Q257" s="40">
        <f>Duluth!$G$14</f>
        <v>0</v>
      </c>
      <c r="R257" s="40">
        <f>Fairbanks!$G$14</f>
        <v>0</v>
      </c>
    </row>
    <row r="258" spans="1:18">
      <c r="A258" s="69"/>
      <c r="B258" s="68" t="s">
        <v>129</v>
      </c>
      <c r="C258" s="40">
        <f>Miami!$G$21</f>
        <v>0</v>
      </c>
      <c r="D258" s="40">
        <f>Houston!$G$21</f>
        <v>0</v>
      </c>
      <c r="E258" s="40">
        <f>Phoenix!$G$21</f>
        <v>0</v>
      </c>
      <c r="F258" s="40">
        <f>Atlanta!$G$21</f>
        <v>0</v>
      </c>
      <c r="G258" s="40">
        <f>LosAngeles!$G$21</f>
        <v>0</v>
      </c>
      <c r="H258" s="40">
        <f>LasVegas!$G$21</f>
        <v>0</v>
      </c>
      <c r="I258" s="40">
        <f>SanFrancisco!$G$21</f>
        <v>0</v>
      </c>
      <c r="J258" s="40">
        <f>Baltimore!$G$21</f>
        <v>0</v>
      </c>
      <c r="K258" s="40">
        <f>Albuquerque!$G$21</f>
        <v>0</v>
      </c>
      <c r="L258" s="40">
        <f>Seattle!$G$21</f>
        <v>0</v>
      </c>
      <c r="M258" s="40">
        <f>Chicago!$G$21</f>
        <v>0</v>
      </c>
      <c r="N258" s="40">
        <f>Boulder!$G$21</f>
        <v>0</v>
      </c>
      <c r="O258" s="40">
        <f>Minneapolis!$G$21</f>
        <v>0</v>
      </c>
      <c r="P258" s="40">
        <f>Helena!$G$21</f>
        <v>0</v>
      </c>
      <c r="Q258" s="40">
        <f>Duluth!$G$21</f>
        <v>0</v>
      </c>
      <c r="R258" s="40">
        <f>Fairbanks!$G$21</f>
        <v>0</v>
      </c>
    </row>
    <row r="259" spans="1:18">
      <c r="A259" s="69"/>
      <c r="B259" s="68" t="s">
        <v>131</v>
      </c>
      <c r="C259" s="40">
        <f>Miami!$G$24</f>
        <v>2677.93</v>
      </c>
      <c r="D259" s="40">
        <f>Houston!$G$24</f>
        <v>2677.93</v>
      </c>
      <c r="E259" s="40">
        <f>Phoenix!$G$24</f>
        <v>2677.93</v>
      </c>
      <c r="F259" s="40">
        <f>Atlanta!$G$24</f>
        <v>2677.93</v>
      </c>
      <c r="G259" s="40">
        <f>LosAngeles!$G$24</f>
        <v>2677.93</v>
      </c>
      <c r="H259" s="40">
        <f>LasVegas!$G$24</f>
        <v>2677.93</v>
      </c>
      <c r="I259" s="40">
        <f>SanFrancisco!$G$24</f>
        <v>2677.93</v>
      </c>
      <c r="J259" s="40">
        <f>Baltimore!$G$24</f>
        <v>2677.93</v>
      </c>
      <c r="K259" s="40">
        <f>Albuquerque!$G$24</f>
        <v>2677.93</v>
      </c>
      <c r="L259" s="40">
        <f>Seattle!$G$24</f>
        <v>2677.93</v>
      </c>
      <c r="M259" s="40">
        <f>Chicago!$G$24</f>
        <v>2677.93</v>
      </c>
      <c r="N259" s="40">
        <f>Boulder!$G$24</f>
        <v>2677.93</v>
      </c>
      <c r="O259" s="40">
        <f>Minneapolis!$G$24</f>
        <v>2677.93</v>
      </c>
      <c r="P259" s="40">
        <f>Helena!$G$24</f>
        <v>2677.93</v>
      </c>
      <c r="Q259" s="40">
        <f>Duluth!$G$24</f>
        <v>2677.93</v>
      </c>
      <c r="R259" s="40">
        <f>Fairbanks!$G$24</f>
        <v>2677.93</v>
      </c>
    </row>
    <row r="260" spans="1:18">
      <c r="A260" s="69"/>
      <c r="B260" s="70" t="s">
        <v>349</v>
      </c>
      <c r="C260" s="40">
        <f>Miami!$G$28</f>
        <v>2677.93</v>
      </c>
      <c r="D260" s="40">
        <f>Houston!$G$28</f>
        <v>2677.93</v>
      </c>
      <c r="E260" s="40">
        <f>Phoenix!$G$28</f>
        <v>2677.93</v>
      </c>
      <c r="F260" s="40">
        <f>Atlanta!$G$28</f>
        <v>2677.93</v>
      </c>
      <c r="G260" s="40">
        <f>LosAngeles!$G$28</f>
        <v>2677.93</v>
      </c>
      <c r="H260" s="40">
        <f>LasVegas!$G$28</f>
        <v>2677.93</v>
      </c>
      <c r="I260" s="40">
        <f>SanFrancisco!$G$28</f>
        <v>2677.93</v>
      </c>
      <c r="J260" s="40">
        <f>Baltimore!$G$28</f>
        <v>2677.93</v>
      </c>
      <c r="K260" s="40">
        <f>Albuquerque!$G$28</f>
        <v>2677.93</v>
      </c>
      <c r="L260" s="40">
        <f>Seattle!$G$28</f>
        <v>2677.93</v>
      </c>
      <c r="M260" s="40">
        <f>Chicago!$G$28</f>
        <v>2677.93</v>
      </c>
      <c r="N260" s="40">
        <f>Boulder!$G$28</f>
        <v>2677.93</v>
      </c>
      <c r="O260" s="40">
        <f>Minneapolis!$G$28</f>
        <v>2677.93</v>
      </c>
      <c r="P260" s="40">
        <f>Helena!$G$28</f>
        <v>2677.93</v>
      </c>
      <c r="Q260" s="40">
        <f>Duluth!$G$28</f>
        <v>2677.93</v>
      </c>
      <c r="R260" s="40">
        <f>Fairbanks!$G$28</f>
        <v>2677.93</v>
      </c>
    </row>
    <row r="261" spans="1:18">
      <c r="A261" s="69" t="s">
        <v>348</v>
      </c>
      <c r="B261" s="68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</row>
    <row r="262" spans="1:18">
      <c r="A262" s="46"/>
      <c r="B262" s="65" t="s">
        <v>347</v>
      </c>
      <c r="C262" s="40">
        <f>Miami!$H$379</f>
        <v>1192200</v>
      </c>
      <c r="D262" s="40">
        <f>Houston!$H$379</f>
        <v>1306120</v>
      </c>
      <c r="E262" s="40">
        <f>Phoenix!$H$379</f>
        <v>1227590</v>
      </c>
      <c r="F262" s="40">
        <f>Atlanta!$H$379</f>
        <v>1083750</v>
      </c>
      <c r="G262" s="40">
        <f>LosAngeles!$H$379</f>
        <v>353795.21620000002</v>
      </c>
      <c r="H262" s="40">
        <f>LasVegas!$H$379</f>
        <v>1231450</v>
      </c>
      <c r="I262" s="40">
        <f>SanFrancisco!$H$379</f>
        <v>364121.49589999998</v>
      </c>
      <c r="J262" s="40">
        <f>Baltimore!$H$379</f>
        <v>957140.46250000002</v>
      </c>
      <c r="K262" s="40">
        <f>Albuquerque!$H$379</f>
        <v>1266250</v>
      </c>
      <c r="L262" s="40">
        <f>Seattle!$H$379</f>
        <v>330980.70400000003</v>
      </c>
      <c r="M262" s="40">
        <f>Chicago!$H$379</f>
        <v>1627770</v>
      </c>
      <c r="N262" s="40">
        <f>Boulder!$H$379</f>
        <v>1183350</v>
      </c>
      <c r="O262" s="40">
        <f>Minneapolis!$H$379</f>
        <v>1151050</v>
      </c>
      <c r="P262" s="40">
        <f>Helena!$H$379</f>
        <v>1099020</v>
      </c>
      <c r="Q262" s="40">
        <f>Duluth!$H$379</f>
        <v>1140370</v>
      </c>
      <c r="R262" s="40">
        <f>Fairbanks!$H$379</f>
        <v>1218190</v>
      </c>
    </row>
    <row r="263" spans="1:18">
      <c r="A263" s="46"/>
      <c r="B263" s="51" t="s">
        <v>346</v>
      </c>
      <c r="C263" s="40">
        <f>Miami!$B$379</f>
        <v>2768140</v>
      </c>
      <c r="D263" s="40">
        <f>Houston!$B$379</f>
        <v>3297010</v>
      </c>
      <c r="E263" s="40">
        <f>Phoenix!$B$379</f>
        <v>2907400</v>
      </c>
      <c r="F263" s="40">
        <f>Atlanta!$B$379</f>
        <v>2518750</v>
      </c>
      <c r="G263" s="40">
        <f>LosAngeles!$B$379</f>
        <v>952151.12250000006</v>
      </c>
      <c r="H263" s="40">
        <f>LasVegas!$B$379</f>
        <v>2946410</v>
      </c>
      <c r="I263" s="40">
        <f>SanFrancisco!$B$379</f>
        <v>988610.27370000002</v>
      </c>
      <c r="J263" s="40">
        <f>Baltimore!$B$379</f>
        <v>2247940</v>
      </c>
      <c r="K263" s="40">
        <f>Albuquerque!$B$379</f>
        <v>3008370</v>
      </c>
      <c r="L263" s="40">
        <f>Seattle!$B$379</f>
        <v>864830.83519999997</v>
      </c>
      <c r="M263" s="40">
        <f>Chicago!$B$379</f>
        <v>3867810</v>
      </c>
      <c r="N263" s="40">
        <f>Boulder!$B$379</f>
        <v>2836730</v>
      </c>
      <c r="O263" s="40">
        <f>Minneapolis!$B$379</f>
        <v>2803900</v>
      </c>
      <c r="P263" s="40">
        <f>Helena!$B$379</f>
        <v>2671950</v>
      </c>
      <c r="Q263" s="40">
        <f>Duluth!$B$379</f>
        <v>2810940</v>
      </c>
      <c r="R263" s="40">
        <f>Fairbanks!$B$379</f>
        <v>3257670</v>
      </c>
    </row>
    <row r="264" spans="1:18">
      <c r="A264" s="46"/>
      <c r="B264" s="65" t="s">
        <v>345</v>
      </c>
      <c r="C264" s="40">
        <f>Miami!$C$379</f>
        <v>4849.4169000000002</v>
      </c>
      <c r="D264" s="40">
        <f>Houston!$C$379</f>
        <v>4273.0501999999997</v>
      </c>
      <c r="E264" s="40">
        <f>Phoenix!$C$379</f>
        <v>4827.8743000000004</v>
      </c>
      <c r="F264" s="40">
        <f>Atlanta!$C$379</f>
        <v>4581.8584000000001</v>
      </c>
      <c r="G264" s="40">
        <f>LosAngeles!$C$379</f>
        <v>820.02610000000004</v>
      </c>
      <c r="H264" s="40">
        <f>LasVegas!$C$379</f>
        <v>4711.2001</v>
      </c>
      <c r="I264" s="40">
        <f>SanFrancisco!$C$379</f>
        <v>857.32650000000001</v>
      </c>
      <c r="J264" s="40">
        <f>Baltimore!$C$379</f>
        <v>3999.4434999999999</v>
      </c>
      <c r="K264" s="40">
        <f>Albuquerque!$C$379</f>
        <v>5024.9956000000002</v>
      </c>
      <c r="L264" s="40">
        <f>Seattle!$C$379</f>
        <v>1080.6470999999999</v>
      </c>
      <c r="M264" s="40">
        <f>Chicago!$C$379</f>
        <v>6534.7542999999996</v>
      </c>
      <c r="N264" s="40">
        <f>Boulder!$C$379</f>
        <v>4629.6945999999998</v>
      </c>
      <c r="O264" s="40">
        <f>Minneapolis!$C$379</f>
        <v>4434.6134000000002</v>
      </c>
      <c r="P264" s="40">
        <f>Helena!$C$379</f>
        <v>4228.0572000000002</v>
      </c>
      <c r="Q264" s="40">
        <f>Duluth!$C$379</f>
        <v>4303.8635000000004</v>
      </c>
      <c r="R264" s="40">
        <f>Fairbanks!$C$379</f>
        <v>3546.6167</v>
      </c>
    </row>
    <row r="265" spans="1:18">
      <c r="A265" s="46"/>
      <c r="B265" s="65" t="s">
        <v>344</v>
      </c>
      <c r="C265" s="40">
        <f>Miami!$D$379</f>
        <v>18402.544699999999</v>
      </c>
      <c r="D265" s="40">
        <f>Houston!$D$379</f>
        <v>17941.123299999999</v>
      </c>
      <c r="E265" s="40">
        <f>Phoenix!$D$379</f>
        <v>15845.4959</v>
      </c>
      <c r="F265" s="40">
        <f>Atlanta!$D$379</f>
        <v>11264.003199999999</v>
      </c>
      <c r="G265" s="40">
        <f>LosAngeles!$D$379</f>
        <v>7949.6643999999997</v>
      </c>
      <c r="H265" s="40">
        <f>LasVegas!$D$379</f>
        <v>19154.470399999998</v>
      </c>
      <c r="I265" s="40">
        <f>SanFrancisco!$D$379</f>
        <v>7198.3289999999997</v>
      </c>
      <c r="J265" s="40">
        <f>Baltimore!$D$379</f>
        <v>10826.1288</v>
      </c>
      <c r="K265" s="40">
        <f>Albuquerque!$D$379</f>
        <v>12430.5982</v>
      </c>
      <c r="L265" s="40">
        <f>Seattle!$D$379</f>
        <v>1891.1288999999999</v>
      </c>
      <c r="M265" s="40">
        <f>Chicago!$D$379</f>
        <v>18143.713400000001</v>
      </c>
      <c r="N265" s="40">
        <f>Boulder!$D$379</f>
        <v>11133.5931</v>
      </c>
      <c r="O265" s="40">
        <f>Minneapolis!$D$379</f>
        <v>6165.4281000000001</v>
      </c>
      <c r="P265" s="40">
        <f>Helena!$D$379</f>
        <v>6531.6701999999996</v>
      </c>
      <c r="Q265" s="40">
        <f>Duluth!$D$379</f>
        <v>5718.9344000000001</v>
      </c>
      <c r="R265" s="40">
        <f>Fairbanks!$D$379</f>
        <v>12340.972400000001</v>
      </c>
    </row>
    <row r="266" spans="1:18">
      <c r="A266" s="46"/>
      <c r="B266" s="65" t="s">
        <v>343</v>
      </c>
      <c r="C266" s="40">
        <f>Miami!$E$379</f>
        <v>0</v>
      </c>
      <c r="D266" s="40">
        <f>Houston!$E$379</f>
        <v>0</v>
      </c>
      <c r="E266" s="40">
        <f>Phoenix!$E$379</f>
        <v>0</v>
      </c>
      <c r="F266" s="40">
        <f>Atlanta!$E$379</f>
        <v>0</v>
      </c>
      <c r="G266" s="40">
        <f>LosAngeles!$E$379</f>
        <v>0</v>
      </c>
      <c r="H266" s="40">
        <f>LasVegas!$E$379</f>
        <v>0</v>
      </c>
      <c r="I266" s="40">
        <f>SanFrancisco!$E$379</f>
        <v>0</v>
      </c>
      <c r="J266" s="40">
        <f>Baltimore!$E$379</f>
        <v>0</v>
      </c>
      <c r="K266" s="40">
        <f>Albuquerque!$E$379</f>
        <v>0</v>
      </c>
      <c r="L266" s="40">
        <f>Seattle!$E$379</f>
        <v>0</v>
      </c>
      <c r="M266" s="40">
        <f>Chicago!$E$379</f>
        <v>0</v>
      </c>
      <c r="N266" s="40">
        <f>Boulder!$E$379</f>
        <v>0</v>
      </c>
      <c r="O266" s="40">
        <f>Minneapolis!$E$379</f>
        <v>0</v>
      </c>
      <c r="P266" s="40">
        <f>Helena!$E$379</f>
        <v>0</v>
      </c>
      <c r="Q266" s="40">
        <f>Duluth!$E$379</f>
        <v>0</v>
      </c>
      <c r="R266" s="40">
        <f>Fairbanks!$E$379</f>
        <v>0</v>
      </c>
    </row>
    <row r="267" spans="1:18">
      <c r="A267" s="46"/>
      <c r="B267" s="65" t="s">
        <v>342</v>
      </c>
      <c r="C267" s="66">
        <f>Miami!$F$379</f>
        <v>8.3900000000000002E-2</v>
      </c>
      <c r="D267" s="66">
        <f>Houston!$F$379</f>
        <v>5.0700000000000002E-2</v>
      </c>
      <c r="E267" s="66">
        <f>Phoenix!$F$379</f>
        <v>4.3200000000000002E-2</v>
      </c>
      <c r="F267" s="66">
        <f>Atlanta!$F$379</f>
        <v>4.1700000000000001E-2</v>
      </c>
      <c r="G267" s="66">
        <f>LosAngeles!$F$379</f>
        <v>3.8E-3</v>
      </c>
      <c r="H267" s="66">
        <f>LasVegas!$F$379</f>
        <v>3.6200000000000003E-2</v>
      </c>
      <c r="I267" s="66">
        <f>SanFrancisco!$F$379</f>
        <v>3.7000000000000002E-3</v>
      </c>
      <c r="J267" s="66">
        <f>Baltimore!$F$379</f>
        <v>4.4499999999999998E-2</v>
      </c>
      <c r="K267" s="66">
        <f>Albuquerque!$F$379</f>
        <v>4.9000000000000002E-2</v>
      </c>
      <c r="L267" s="66">
        <f>Seattle!$F$379</f>
        <v>8.3000000000000001E-3</v>
      </c>
      <c r="M267" s="66">
        <f>Chicago!$F$379</f>
        <v>5.5800000000000002E-2</v>
      </c>
      <c r="N267" s="66">
        <f>Boulder!$F$379</f>
        <v>4.4200000000000003E-2</v>
      </c>
      <c r="O267" s="66">
        <f>Minneapolis!$F$379</f>
        <v>4.65E-2</v>
      </c>
      <c r="P267" s="66">
        <f>Helena!$F$379</f>
        <v>4.65E-2</v>
      </c>
      <c r="Q267" s="66">
        <f>Duluth!$F$379</f>
        <v>4.36E-2</v>
      </c>
      <c r="R267" s="66">
        <f>Fairbanks!$F$379</f>
        <v>4.4999999999999998E-2</v>
      </c>
    </row>
    <row r="268" spans="1:18">
      <c r="A268" s="46"/>
      <c r="B268" s="65" t="s">
        <v>381</v>
      </c>
      <c r="C268" s="40">
        <f>10^(-3)*Miami!$G$379</f>
        <v>2277.54</v>
      </c>
      <c r="D268" s="40">
        <f>10^(-3)*Houston!$G$379</f>
        <v>6119.72</v>
      </c>
      <c r="E268" s="40">
        <f>10^(-3)*Phoenix!$G$379</f>
        <v>117046</v>
      </c>
      <c r="F268" s="40">
        <f>10^(-3)*Atlanta!$G$379</f>
        <v>20033.900000000001</v>
      </c>
      <c r="G268" s="40">
        <f>10^(-3)*LosAngeles!$G$379</f>
        <v>47963.9</v>
      </c>
      <c r="H268" s="40">
        <f>10^(-3)*LasVegas!$G$379</f>
        <v>95524.400000000009</v>
      </c>
      <c r="I268" s="40">
        <f>10^(-3)*SanFrancisco!$G$379</f>
        <v>43426.9</v>
      </c>
      <c r="J268" s="40">
        <f>10^(-3)*Baltimore!$G$379</f>
        <v>673.18884709999998</v>
      </c>
      <c r="K268" s="40">
        <f>10^(-3)*Albuquerque!$G$379</f>
        <v>12924.300000000001</v>
      </c>
      <c r="L268" s="40">
        <f>10^(-3)*Seattle!$G$379</f>
        <v>24967.7</v>
      </c>
      <c r="M268" s="40">
        <f>10^(-3)*Chicago!$G$379</f>
        <v>4176.2300000000005</v>
      </c>
      <c r="N268" s="40">
        <f>10^(-3)*Boulder!$G$379</f>
        <v>11575</v>
      </c>
      <c r="O268" s="40">
        <f>10^(-3)*Minneapolis!$G$379</f>
        <v>4050.3</v>
      </c>
      <c r="P268" s="40">
        <f>10^(-3)*Helena!$G$379</f>
        <v>154881</v>
      </c>
      <c r="Q268" s="40">
        <f>10^(-3)*Duluth!$G$379</f>
        <v>3756.27</v>
      </c>
      <c r="R268" s="40">
        <f>10^(-3)*Fairbanks!$G$379</f>
        <v>2475.3200000000002</v>
      </c>
    </row>
    <row r="269" spans="1:18">
      <c r="B269" s="57"/>
      <c r="C269" s="55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B270" s="57"/>
      <c r="C270" s="55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B271" s="57"/>
      <c r="C271" s="55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B272" s="57"/>
      <c r="C272" s="55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2:18">
      <c r="B273" s="57"/>
      <c r="C273" s="55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2:18">
      <c r="B274" s="57"/>
      <c r="C274" s="55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2:18">
      <c r="B275" s="57"/>
      <c r="C275" s="55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2:18">
      <c r="B276" s="57"/>
      <c r="C276" s="55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2:18">
      <c r="B277" s="57"/>
      <c r="C277" s="55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2:18">
      <c r="B278" s="57"/>
      <c r="C278" s="55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2:18">
      <c r="B279" s="57"/>
      <c r="C279" s="55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2:18">
      <c r="B280" s="57"/>
      <c r="C280" s="55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2:18">
      <c r="C281" s="55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2:18">
      <c r="B282" s="58"/>
      <c r="C282" s="55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2:18">
      <c r="B283" s="57"/>
      <c r="C283" s="55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2:18">
      <c r="B284" s="57"/>
      <c r="C284" s="55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2:18">
      <c r="B285" s="57"/>
      <c r="C285" s="55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2:18">
      <c r="B286" s="57"/>
      <c r="C286" s="55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2:18">
      <c r="B287" s="57"/>
      <c r="C287" s="55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2:18">
      <c r="B288" s="57"/>
      <c r="C288" s="55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2:18">
      <c r="B289" s="57"/>
      <c r="C289" s="55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2:18">
      <c r="B290" s="57"/>
      <c r="C290" s="55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2:18">
      <c r="B291" s="57"/>
    </row>
    <row r="292" spans="2:18">
      <c r="B292" s="57"/>
    </row>
    <row r="293" spans="2:18">
      <c r="B293" s="57"/>
      <c r="C293" s="55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2:18">
      <c r="B294" s="57"/>
      <c r="C294" s="55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2:18">
      <c r="B295" s="57"/>
      <c r="C295" s="55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2:18">
      <c r="B296" s="57"/>
      <c r="C296" s="55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2:18">
      <c r="B297" s="57"/>
      <c r="C297" s="55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2:18">
      <c r="B298" s="57"/>
      <c r="C298" s="55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2:18">
      <c r="B299" s="57"/>
      <c r="C299" s="55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2:18">
      <c r="B300" s="57"/>
      <c r="C300" s="55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2:18">
      <c r="B301" s="57"/>
      <c r="C301" s="55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2:18">
      <c r="B302" s="57"/>
      <c r="C302" s="55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2:18">
      <c r="B303" s="57"/>
      <c r="C303" s="55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2:18">
      <c r="B304" s="57"/>
      <c r="C304" s="55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2:18">
      <c r="B305" s="57"/>
      <c r="C305" s="55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2:18">
      <c r="B306" s="57"/>
      <c r="C306" s="55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2:18">
      <c r="B307" s="57"/>
      <c r="C307" s="55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2:18">
      <c r="B308" s="57"/>
      <c r="C308" s="55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2:18">
      <c r="B309" s="57"/>
      <c r="C309" s="55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2:18">
      <c r="B310" s="57"/>
      <c r="C310" s="55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2:18">
      <c r="B311" s="57"/>
      <c r="C311" s="55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2:18">
      <c r="C312" s="55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2:18">
      <c r="B313" s="58"/>
      <c r="C313" s="55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4" spans="2:18">
      <c r="B314" s="57"/>
      <c r="C314" s="55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</row>
    <row r="315" spans="2:18">
      <c r="B315" s="57"/>
      <c r="C315" s="55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</row>
    <row r="316" spans="2:18">
      <c r="B316" s="57"/>
      <c r="C316" s="55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2:18">
      <c r="B317" s="57"/>
      <c r="C317" s="55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2:18">
      <c r="B318" s="57"/>
      <c r="C318" s="55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2:18">
      <c r="B319" s="57"/>
      <c r="C319" s="55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2:18">
      <c r="B320" s="57"/>
      <c r="C320" s="55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2:18">
      <c r="B321" s="57"/>
      <c r="C321" s="55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2:18">
      <c r="B322" s="57"/>
    </row>
    <row r="323" spans="2:18">
      <c r="B323" s="57"/>
    </row>
    <row r="324" spans="2:18">
      <c r="B324" s="57"/>
      <c r="C324" s="55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2:18">
      <c r="B325" s="57"/>
      <c r="C325" s="55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2:18">
      <c r="B326" s="57"/>
      <c r="C326" s="55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2:18">
      <c r="B327" s="57"/>
      <c r="C327" s="55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2:18">
      <c r="B328" s="57"/>
      <c r="C328" s="55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2:18">
      <c r="B329" s="57"/>
      <c r="C329" s="55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2:18">
      <c r="B330" s="57"/>
      <c r="C330" s="55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2:18">
      <c r="B331" s="57"/>
      <c r="C331" s="55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2:18">
      <c r="B332" s="57"/>
      <c r="C332" s="55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2:18">
      <c r="B333" s="57"/>
      <c r="C333" s="55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</row>
    <row r="334" spans="2:18">
      <c r="B334" s="57"/>
      <c r="C334" s="55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2:18">
      <c r="B335" s="57"/>
      <c r="C335" s="55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2:18">
      <c r="B336" s="57"/>
      <c r="C336" s="55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2:18">
      <c r="B337" s="57"/>
      <c r="C337" s="55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2:18">
      <c r="B338" s="57"/>
      <c r="C338" s="55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2:18">
      <c r="B339" s="57"/>
      <c r="C339" s="55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2:18">
      <c r="B340" s="57"/>
      <c r="C340" s="55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2:18">
      <c r="B341" s="57"/>
      <c r="C341" s="55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2:18">
      <c r="B342" s="57"/>
      <c r="C342" s="55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</row>
    <row r="343" spans="2:18">
      <c r="C343" s="55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2:18">
      <c r="B344" s="58"/>
      <c r="C344" s="55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5" spans="2:18">
      <c r="B345" s="57"/>
      <c r="C345" s="55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</row>
    <row r="346" spans="2:18">
      <c r="B346" s="57"/>
      <c r="C346" s="55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</row>
    <row r="347" spans="2:18">
      <c r="B347" s="57"/>
      <c r="C347" s="55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2:18">
      <c r="B348" s="57"/>
      <c r="C348" s="55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</row>
    <row r="349" spans="2:18">
      <c r="B349" s="57"/>
      <c r="C349" s="55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2:18">
      <c r="B350" s="57"/>
      <c r="C350" s="55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2:18">
      <c r="B351" s="57"/>
      <c r="C351" s="55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2:18">
      <c r="B352" s="57"/>
      <c r="C352" s="55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2:18">
      <c r="B353" s="57"/>
    </row>
    <row r="354" spans="2:18">
      <c r="B354" s="57"/>
    </row>
    <row r="355" spans="2:18">
      <c r="B355" s="57"/>
      <c r="C355" s="55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2:18">
      <c r="B356" s="57"/>
      <c r="C356" s="55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2:18">
      <c r="B357" s="57"/>
      <c r="C357" s="55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2:18">
      <c r="B358" s="57"/>
      <c r="C358" s="55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2:18">
      <c r="B359" s="57"/>
      <c r="C359" s="55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2:18">
      <c r="B360" s="57"/>
      <c r="C360" s="55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2:18">
      <c r="B361" s="57"/>
      <c r="C361" s="55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2:18">
      <c r="B362" s="57"/>
      <c r="C362" s="55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2:18">
      <c r="B363" s="57"/>
      <c r="C363" s="55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2:18">
      <c r="B364" s="57"/>
      <c r="C364" s="55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</row>
    <row r="365" spans="2:18">
      <c r="B365" s="57"/>
      <c r="C365" s="55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2:18">
      <c r="B366" s="57"/>
      <c r="C366" s="55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2:18">
      <c r="B367" s="57"/>
      <c r="C367" s="55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2:18">
      <c r="B368" s="57"/>
      <c r="C368" s="55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2:18">
      <c r="B369" s="57"/>
      <c r="C369" s="55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2:18">
      <c r="B370" s="57"/>
      <c r="C370" s="55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2:18">
      <c r="B371" s="57"/>
      <c r="C371" s="55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2:18">
      <c r="B372" s="57"/>
      <c r="C372" s="55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2:18">
      <c r="B373" s="57"/>
      <c r="C373" s="55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</row>
    <row r="374" spans="2:18">
      <c r="C374" s="55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2:18">
      <c r="B375" s="58"/>
      <c r="C375" s="55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6" spans="2:18">
      <c r="B376" s="57"/>
      <c r="C376" s="55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</row>
    <row r="377" spans="2:18">
      <c r="B377" s="57"/>
      <c r="C377" s="55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</row>
    <row r="378" spans="2:18">
      <c r="B378" s="57"/>
      <c r="C378" s="55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2:18">
      <c r="B379" s="57"/>
      <c r="C379" s="55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</row>
    <row r="380" spans="2:18">
      <c r="B380" s="57"/>
      <c r="C380" s="55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2:18">
      <c r="B381" s="57"/>
      <c r="C381" s="55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2:18">
      <c r="B382" s="57"/>
      <c r="C382" s="55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2:18">
      <c r="B383" s="57"/>
      <c r="C383" s="55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2:18">
      <c r="B384" s="57"/>
    </row>
    <row r="385" spans="2:18">
      <c r="B385" s="57"/>
    </row>
    <row r="386" spans="2:18">
      <c r="B386" s="57"/>
      <c r="C386" s="55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2:18">
      <c r="B387" s="57"/>
      <c r="C387" s="55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2:18">
      <c r="B388" s="57"/>
      <c r="C388" s="55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2:18">
      <c r="B389" s="57"/>
      <c r="C389" s="55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2:18">
      <c r="B390" s="57"/>
      <c r="C390" s="55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2:18">
      <c r="B391" s="57"/>
      <c r="C391" s="55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2:18">
      <c r="B392" s="57"/>
      <c r="C392" s="55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2:18">
      <c r="B393" s="57"/>
      <c r="C393" s="55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2:18">
      <c r="B394" s="57"/>
      <c r="C394" s="55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2:18">
      <c r="B395" s="57"/>
      <c r="C395" s="55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</row>
    <row r="396" spans="2:18">
      <c r="B396" s="57"/>
      <c r="C396" s="55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2:18">
      <c r="B397" s="57"/>
      <c r="C397" s="55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2:18">
      <c r="B398" s="57"/>
      <c r="C398" s="55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2:18">
      <c r="B399" s="57"/>
      <c r="C399" s="55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2:18">
      <c r="B400" s="57"/>
      <c r="C400" s="55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2:18">
      <c r="B401" s="57"/>
      <c r="C401" s="55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2:18">
      <c r="B402" s="57"/>
      <c r="C402" s="55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2:18">
      <c r="B403" s="57"/>
      <c r="C403" s="55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2:18">
      <c r="B404" s="57"/>
      <c r="C404" s="55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</row>
    <row r="405" spans="2:18">
      <c r="C405" s="55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2:18">
      <c r="B406" s="58"/>
      <c r="C406" s="55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7" spans="2:18">
      <c r="B407" s="57"/>
      <c r="C407" s="55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</row>
    <row r="408" spans="2:18">
      <c r="B408" s="57"/>
      <c r="C408" s="55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</row>
    <row r="409" spans="2:18">
      <c r="B409" s="57"/>
      <c r="C409" s="55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2:18">
      <c r="B410" s="57"/>
      <c r="C410" s="55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</row>
    <row r="411" spans="2:18">
      <c r="B411" s="57"/>
      <c r="C411" s="55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2:18">
      <c r="B412" s="57"/>
      <c r="C412" s="55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2:18">
      <c r="B413" s="57"/>
      <c r="C413" s="55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2:18">
      <c r="B414" s="57"/>
      <c r="C414" s="55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2:18">
      <c r="B415" s="57"/>
    </row>
    <row r="416" spans="2:18">
      <c r="B416" s="57"/>
    </row>
    <row r="417" spans="2:18">
      <c r="B417" s="57"/>
      <c r="C417" s="55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2:18">
      <c r="B418" s="57"/>
      <c r="C418" s="55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2:18">
      <c r="B419" s="57"/>
      <c r="C419" s="55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2:18">
      <c r="B420" s="57"/>
      <c r="C420" s="55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2:18">
      <c r="B421" s="57"/>
      <c r="C421" s="55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2:18">
      <c r="B422" s="57"/>
      <c r="C422" s="55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2:18">
      <c r="B423" s="57"/>
      <c r="C423" s="55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2:18">
      <c r="B424" s="57"/>
      <c r="C424" s="55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2:18">
      <c r="B425" s="57"/>
      <c r="C425" s="55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2:18">
      <c r="B426" s="57"/>
      <c r="C426" s="55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</row>
    <row r="427" spans="2:18">
      <c r="B427" s="57"/>
      <c r="C427" s="55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2:18">
      <c r="B428" s="57"/>
      <c r="C428" s="55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2:18">
      <c r="B429" s="57"/>
      <c r="C429" s="55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2:18">
      <c r="B430" s="57"/>
      <c r="C430" s="55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2:18">
      <c r="B431" s="57"/>
      <c r="C431" s="55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2:18">
      <c r="B432" s="57"/>
      <c r="C432" s="55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2:18">
      <c r="B433" s="57"/>
      <c r="C433" s="55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2:18">
      <c r="B434" s="57"/>
      <c r="C434" s="55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2:18">
      <c r="B435" s="57"/>
      <c r="C435" s="55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</row>
    <row r="436" spans="2:18">
      <c r="C436" s="55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2:18">
      <c r="B437" s="58"/>
      <c r="C437" s="55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  <row r="438" spans="2:18">
      <c r="B438" s="57"/>
      <c r="C438" s="55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</row>
    <row r="439" spans="2:18">
      <c r="B439" s="57"/>
      <c r="C439" s="55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</row>
    <row r="440" spans="2:18">
      <c r="B440" s="57"/>
      <c r="C440" s="55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</row>
    <row r="441" spans="2:18">
      <c r="B441" s="57"/>
      <c r="C441" s="55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</row>
    <row r="442" spans="2:18">
      <c r="B442" s="57"/>
      <c r="C442" s="55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</row>
    <row r="443" spans="2:18">
      <c r="B443" s="57"/>
      <c r="C443" s="55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</row>
    <row r="444" spans="2:18">
      <c r="B444" s="57"/>
      <c r="C444" s="55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</row>
    <row r="445" spans="2:18">
      <c r="B445" s="57"/>
      <c r="C445" s="55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</row>
    <row r="446" spans="2:18">
      <c r="B446" s="57"/>
    </row>
    <row r="447" spans="2:18">
      <c r="B447" s="57"/>
    </row>
    <row r="448" spans="2:18">
      <c r="B448" s="57"/>
      <c r="C448" s="55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</row>
    <row r="449" spans="2:18">
      <c r="B449" s="57"/>
      <c r="C449" s="55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</row>
    <row r="450" spans="2:18">
      <c r="B450" s="57"/>
      <c r="C450" s="55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</row>
    <row r="451" spans="2:18">
      <c r="B451" s="57"/>
      <c r="C451" s="55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</row>
    <row r="452" spans="2:18">
      <c r="B452" s="57"/>
      <c r="C452" s="55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</row>
    <row r="453" spans="2:18">
      <c r="B453" s="57"/>
      <c r="C453" s="55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</row>
    <row r="454" spans="2:18">
      <c r="B454" s="57"/>
      <c r="C454" s="55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</row>
    <row r="455" spans="2:18">
      <c r="B455" s="57"/>
      <c r="C455" s="55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</row>
    <row r="456" spans="2:18">
      <c r="B456" s="57"/>
      <c r="C456" s="55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</row>
    <row r="457" spans="2:18">
      <c r="B457" s="57"/>
      <c r="C457" s="55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</row>
    <row r="458" spans="2:18">
      <c r="B458" s="57"/>
      <c r="C458" s="55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</row>
    <row r="459" spans="2:18">
      <c r="B459" s="57"/>
      <c r="C459" s="55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</row>
    <row r="460" spans="2:18">
      <c r="B460" s="57"/>
      <c r="C460" s="55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</row>
    <row r="461" spans="2:18">
      <c r="B461" s="57"/>
      <c r="C461" s="55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</row>
    <row r="462" spans="2:18">
      <c r="B462" s="57"/>
      <c r="C462" s="55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</row>
    <row r="463" spans="2:18">
      <c r="B463" s="57"/>
      <c r="C463" s="55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</row>
    <row r="464" spans="2:18">
      <c r="B464" s="57"/>
      <c r="C464" s="55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</row>
    <row r="465" spans="2:18">
      <c r="B465" s="57"/>
      <c r="C465" s="55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</row>
    <row r="466" spans="2:18">
      <c r="B466" s="57"/>
      <c r="C466" s="55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</row>
    <row r="467" spans="2:18">
      <c r="C467" s="55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</row>
    <row r="468" spans="2:18">
      <c r="B468" s="58"/>
      <c r="C468" s="55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</row>
    <row r="469" spans="2:18">
      <c r="B469" s="57"/>
      <c r="C469" s="55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</row>
    <row r="470" spans="2:18">
      <c r="B470" s="57"/>
      <c r="C470" s="55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</row>
    <row r="471" spans="2:18">
      <c r="B471" s="57"/>
      <c r="C471" s="55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</row>
    <row r="472" spans="2:18">
      <c r="B472" s="57"/>
      <c r="C472" s="55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</row>
    <row r="473" spans="2:18">
      <c r="B473" s="57"/>
      <c r="C473" s="55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</row>
    <row r="474" spans="2:18">
      <c r="B474" s="57"/>
      <c r="C474" s="55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</row>
    <row r="475" spans="2:18">
      <c r="B475" s="57"/>
      <c r="C475" s="55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</row>
    <row r="476" spans="2:18">
      <c r="B476" s="57"/>
      <c r="C476" s="55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</row>
    <row r="477" spans="2:18">
      <c r="B477" s="57"/>
    </row>
    <row r="478" spans="2:18">
      <c r="B478" s="57"/>
    </row>
    <row r="479" spans="2:18">
      <c r="B479" s="57"/>
      <c r="C479" s="55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</row>
    <row r="480" spans="2:18">
      <c r="B480" s="57"/>
      <c r="C480" s="55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</row>
    <row r="481" spans="2:18">
      <c r="B481" s="57"/>
      <c r="C481" s="55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</row>
    <row r="482" spans="2:18">
      <c r="B482" s="57"/>
      <c r="C482" s="55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</row>
    <row r="483" spans="2:18">
      <c r="B483" s="57"/>
      <c r="C483" s="55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</row>
    <row r="484" spans="2:18">
      <c r="B484" s="57"/>
      <c r="C484" s="55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</row>
    <row r="485" spans="2:18">
      <c r="B485" s="57"/>
      <c r="C485" s="55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</row>
    <row r="486" spans="2:18">
      <c r="B486" s="57"/>
      <c r="C486" s="55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</row>
    <row r="487" spans="2:18">
      <c r="B487" s="57"/>
      <c r="C487" s="55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</row>
    <row r="488" spans="2:18">
      <c r="B488" s="57"/>
      <c r="C488" s="55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</row>
    <row r="489" spans="2:18">
      <c r="B489" s="57"/>
      <c r="C489" s="55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</row>
    <row r="490" spans="2:18">
      <c r="B490" s="57"/>
      <c r="C490" s="55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</row>
    <row r="491" spans="2:18">
      <c r="B491" s="57"/>
      <c r="C491" s="55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</row>
    <row r="492" spans="2:18">
      <c r="B492" s="57"/>
      <c r="C492" s="55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</row>
    <row r="493" spans="2:18">
      <c r="B493" s="57"/>
      <c r="C493" s="55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</row>
    <row r="494" spans="2:18">
      <c r="B494" s="57"/>
      <c r="C494" s="55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</row>
    <row r="495" spans="2:18">
      <c r="B495" s="57"/>
      <c r="C495" s="55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</row>
    <row r="496" spans="2:18">
      <c r="B496" s="57"/>
      <c r="C496" s="55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</row>
    <row r="497" spans="2:18">
      <c r="B497" s="57"/>
      <c r="C497" s="55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</row>
    <row r="498" spans="2:18">
      <c r="C498" s="55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</row>
    <row r="499" spans="2:18">
      <c r="B499" s="58"/>
      <c r="C499" s="55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</row>
    <row r="500" spans="2:18">
      <c r="B500" s="57"/>
      <c r="C500" s="55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</row>
    <row r="501" spans="2:18">
      <c r="B501" s="57"/>
      <c r="C501" s="55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</row>
    <row r="502" spans="2:18">
      <c r="B502" s="57"/>
      <c r="C502" s="55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</row>
    <row r="503" spans="2:18">
      <c r="B503" s="57"/>
      <c r="C503" s="55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</row>
    <row r="504" spans="2:18">
      <c r="B504" s="57"/>
      <c r="C504" s="55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</row>
    <row r="505" spans="2:18">
      <c r="B505" s="57"/>
      <c r="C505" s="55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</row>
    <row r="506" spans="2:18">
      <c r="B506" s="57"/>
      <c r="C506" s="55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</row>
    <row r="507" spans="2:18">
      <c r="B507" s="57"/>
      <c r="C507" s="55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</row>
    <row r="508" spans="2:18">
      <c r="B508" s="57"/>
    </row>
    <row r="509" spans="2:18">
      <c r="B509" s="57"/>
    </row>
    <row r="510" spans="2:18">
      <c r="B510" s="57"/>
      <c r="C510" s="55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</row>
    <row r="511" spans="2:18">
      <c r="B511" s="57"/>
      <c r="C511" s="55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</row>
    <row r="512" spans="2:18">
      <c r="B512" s="57"/>
      <c r="C512" s="55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</row>
    <row r="513" spans="2:18">
      <c r="B513" s="57"/>
      <c r="C513" s="55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</row>
    <row r="514" spans="2:18">
      <c r="B514" s="57"/>
      <c r="C514" s="55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</row>
    <row r="515" spans="2:18">
      <c r="B515" s="57"/>
      <c r="C515" s="55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</row>
    <row r="516" spans="2:18">
      <c r="B516" s="57"/>
      <c r="C516" s="55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</row>
    <row r="517" spans="2:18">
      <c r="B517" s="57"/>
      <c r="C517" s="55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</row>
    <row r="518" spans="2:18">
      <c r="B518" s="57"/>
      <c r="C518" s="55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</row>
    <row r="519" spans="2:18">
      <c r="B519" s="57"/>
      <c r="C519" s="55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</row>
    <row r="520" spans="2:18">
      <c r="B520" s="57"/>
      <c r="C520" s="55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</row>
    <row r="521" spans="2:18">
      <c r="B521" s="57"/>
      <c r="C521" s="55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</row>
    <row r="522" spans="2:18">
      <c r="B522" s="57"/>
      <c r="C522" s="55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</row>
    <row r="523" spans="2:18">
      <c r="B523" s="57"/>
      <c r="C523" s="55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</row>
    <row r="524" spans="2:18">
      <c r="B524" s="57"/>
      <c r="C524" s="55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</row>
    <row r="525" spans="2:18">
      <c r="B525" s="57"/>
      <c r="C525" s="55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</row>
    <row r="526" spans="2:18">
      <c r="B526" s="57"/>
      <c r="C526" s="55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</row>
    <row r="527" spans="2:18">
      <c r="B527" s="57"/>
      <c r="C527" s="55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</row>
    <row r="528" spans="2:18">
      <c r="B528" s="57"/>
      <c r="C528" s="55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</row>
    <row r="529" spans="2:18">
      <c r="C529" s="55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</row>
    <row r="530" spans="2:18">
      <c r="B530" s="58"/>
      <c r="C530" s="55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</row>
    <row r="531" spans="2:18">
      <c r="B531" s="57"/>
      <c r="C531" s="55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</row>
    <row r="532" spans="2:18">
      <c r="B532" s="57"/>
      <c r="C532" s="55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</row>
    <row r="533" spans="2:18">
      <c r="B533" s="57"/>
      <c r="C533" s="55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</row>
    <row r="534" spans="2:18">
      <c r="B534" s="57"/>
      <c r="C534" s="55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</row>
    <row r="535" spans="2:18">
      <c r="B535" s="57"/>
      <c r="C535" s="55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</row>
    <row r="536" spans="2:18">
      <c r="B536" s="57"/>
      <c r="C536" s="55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</row>
    <row r="537" spans="2:18">
      <c r="B537" s="57"/>
      <c r="C537" s="55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</row>
    <row r="538" spans="2:18">
      <c r="B538" s="57"/>
      <c r="C538" s="55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</row>
    <row r="539" spans="2:18">
      <c r="B539" s="57"/>
    </row>
    <row r="540" spans="2:18">
      <c r="B540" s="57"/>
    </row>
    <row r="541" spans="2:18">
      <c r="B541" s="57"/>
      <c r="C541" s="55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</row>
    <row r="542" spans="2:18">
      <c r="B542" s="57"/>
      <c r="C542" s="55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</row>
    <row r="543" spans="2:18">
      <c r="B543" s="57"/>
      <c r="C543" s="55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</row>
    <row r="544" spans="2:18">
      <c r="B544" s="57"/>
      <c r="C544" s="55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</row>
    <row r="545" spans="2:18">
      <c r="B545" s="57"/>
      <c r="C545" s="55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</row>
    <row r="546" spans="2:18">
      <c r="B546" s="57"/>
      <c r="C546" s="55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</row>
    <row r="547" spans="2:18">
      <c r="B547" s="57"/>
      <c r="C547" s="55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</row>
    <row r="548" spans="2:18">
      <c r="B548" s="57"/>
      <c r="C548" s="55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</row>
    <row r="549" spans="2:18">
      <c r="B549" s="57"/>
      <c r="C549" s="55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</row>
    <row r="550" spans="2:18">
      <c r="B550" s="57"/>
      <c r="C550" s="55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</row>
    <row r="551" spans="2:18">
      <c r="B551" s="57"/>
      <c r="C551" s="55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</row>
    <row r="552" spans="2:18">
      <c r="B552" s="57"/>
      <c r="C552" s="55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</row>
    <row r="553" spans="2:18">
      <c r="B553" s="57"/>
      <c r="C553" s="55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</row>
    <row r="554" spans="2:18">
      <c r="B554" s="57"/>
      <c r="C554" s="55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</row>
    <row r="555" spans="2:18">
      <c r="B555" s="57"/>
      <c r="C555" s="55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</row>
    <row r="556" spans="2:18">
      <c r="B556" s="57"/>
      <c r="C556" s="55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</row>
    <row r="557" spans="2:18">
      <c r="B557" s="57"/>
      <c r="C557" s="55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</row>
    <row r="558" spans="2:18">
      <c r="B558" s="57"/>
      <c r="C558" s="55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</row>
    <row r="559" spans="2:18">
      <c r="B559" s="57"/>
      <c r="C559" s="55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</row>
    <row r="560" spans="2:18">
      <c r="C560" s="55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</row>
    <row r="561" spans="2:18">
      <c r="B561" s="58"/>
      <c r="C561" s="55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</row>
    <row r="562" spans="2:18">
      <c r="B562" s="57"/>
      <c r="C562" s="55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</row>
    <row r="563" spans="2:18">
      <c r="B563" s="57"/>
      <c r="C563" s="55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</row>
    <row r="564" spans="2:18">
      <c r="B564" s="57"/>
      <c r="C564" s="55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</row>
    <row r="565" spans="2:18">
      <c r="B565" s="57"/>
      <c r="C565" s="55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</row>
    <row r="566" spans="2:18">
      <c r="B566" s="57"/>
      <c r="C566" s="55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</row>
    <row r="567" spans="2:18">
      <c r="B567" s="57"/>
      <c r="C567" s="55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</row>
    <row r="568" spans="2:18">
      <c r="B568" s="57"/>
      <c r="C568" s="55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</row>
    <row r="569" spans="2:18">
      <c r="B569" s="57"/>
      <c r="C569" s="55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</row>
    <row r="570" spans="2:18">
      <c r="B570" s="57"/>
    </row>
    <row r="571" spans="2:18">
      <c r="B571" s="57"/>
    </row>
    <row r="572" spans="2:18">
      <c r="B572" s="57"/>
      <c r="C572" s="55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</row>
    <row r="573" spans="2:18">
      <c r="B573" s="57"/>
      <c r="C573" s="55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</row>
    <row r="574" spans="2:18">
      <c r="B574" s="57"/>
      <c r="C574" s="55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</row>
    <row r="575" spans="2:18">
      <c r="B575" s="57"/>
      <c r="C575" s="55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</row>
    <row r="576" spans="2:18">
      <c r="B576" s="57"/>
      <c r="C576" s="55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</row>
    <row r="577" spans="2:18">
      <c r="B577" s="57"/>
      <c r="C577" s="55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</row>
    <row r="578" spans="2:18">
      <c r="B578" s="57"/>
      <c r="C578" s="55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</row>
    <row r="579" spans="2:18">
      <c r="B579" s="57"/>
      <c r="C579" s="55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</row>
    <row r="580" spans="2:18">
      <c r="B580" s="57"/>
      <c r="C580" s="55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</row>
    <row r="581" spans="2:18">
      <c r="B581" s="57"/>
      <c r="C581" s="55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</row>
    <row r="582" spans="2:18">
      <c r="B582" s="57"/>
      <c r="C582" s="55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</row>
    <row r="583" spans="2:18">
      <c r="B583" s="57"/>
      <c r="C583" s="55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</row>
    <row r="584" spans="2:18">
      <c r="B584" s="57"/>
      <c r="C584" s="55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</row>
    <row r="585" spans="2:18">
      <c r="B585" s="57"/>
      <c r="C585" s="55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</row>
    <row r="586" spans="2:18">
      <c r="B586" s="57"/>
      <c r="C586" s="55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</row>
    <row r="587" spans="2:18">
      <c r="B587" s="57"/>
      <c r="C587" s="55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</row>
    <row r="588" spans="2:18">
      <c r="B588" s="57"/>
      <c r="C588" s="55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</row>
    <row r="589" spans="2:18">
      <c r="B589" s="57"/>
      <c r="C589" s="55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</row>
    <row r="590" spans="2:18">
      <c r="B590" s="57"/>
      <c r="C590" s="55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</row>
    <row r="591" spans="2:18">
      <c r="C591" s="55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</row>
    <row r="592" spans="2:18">
      <c r="B592" s="58"/>
      <c r="C592" s="55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</row>
    <row r="593" spans="2:18">
      <c r="B593" s="57"/>
      <c r="C593" s="55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</row>
    <row r="594" spans="2:18">
      <c r="B594" s="57"/>
      <c r="C594" s="55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</row>
    <row r="595" spans="2:18">
      <c r="B595" s="57"/>
      <c r="C595" s="55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</row>
    <row r="596" spans="2:18">
      <c r="B596" s="57"/>
      <c r="C596" s="55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</row>
    <row r="597" spans="2:18">
      <c r="B597" s="57"/>
      <c r="C597" s="55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</row>
    <row r="598" spans="2:18">
      <c r="B598" s="57"/>
      <c r="C598" s="55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</row>
    <row r="599" spans="2:18">
      <c r="B599" s="57"/>
      <c r="C599" s="55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</row>
    <row r="600" spans="2:18">
      <c r="B600" s="57"/>
      <c r="C600" s="55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</row>
    <row r="601" spans="2:18">
      <c r="B601" s="57"/>
    </row>
    <row r="602" spans="2:18">
      <c r="B602" s="57"/>
    </row>
    <row r="603" spans="2:18">
      <c r="B603" s="57"/>
      <c r="C603" s="55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</row>
    <row r="604" spans="2:18">
      <c r="B604" s="57"/>
      <c r="C604" s="55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</row>
    <row r="605" spans="2:18">
      <c r="B605" s="57"/>
      <c r="C605" s="55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</row>
    <row r="606" spans="2:18">
      <c r="B606" s="57"/>
      <c r="C606" s="55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</row>
    <row r="607" spans="2:18">
      <c r="B607" s="57"/>
      <c r="C607" s="55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</row>
    <row r="608" spans="2:18">
      <c r="B608" s="57"/>
      <c r="C608" s="55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</row>
    <row r="609" spans="2:18">
      <c r="B609" s="57"/>
      <c r="C609" s="55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</row>
    <row r="610" spans="2:18">
      <c r="B610" s="57"/>
      <c r="C610" s="55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</row>
    <row r="611" spans="2:18">
      <c r="B611" s="57"/>
      <c r="C611" s="55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</row>
    <row r="612" spans="2:18">
      <c r="B612" s="57"/>
      <c r="C612" s="55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</row>
    <row r="613" spans="2:18">
      <c r="B613" s="57"/>
      <c r="C613" s="55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</row>
    <row r="614" spans="2:18">
      <c r="B614" s="57"/>
      <c r="C614" s="55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</row>
    <row r="615" spans="2:18">
      <c r="B615" s="57"/>
      <c r="C615" s="55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</row>
    <row r="616" spans="2:18">
      <c r="B616" s="57"/>
      <c r="C616" s="55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</row>
    <row r="617" spans="2:18">
      <c r="B617" s="57"/>
      <c r="C617" s="55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</row>
    <row r="618" spans="2:18">
      <c r="B618" s="57"/>
      <c r="C618" s="55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</row>
    <row r="619" spans="2:18">
      <c r="B619" s="57"/>
      <c r="C619" s="55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</row>
    <row r="620" spans="2:18">
      <c r="B620" s="57"/>
      <c r="C620" s="55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</row>
    <row r="621" spans="2:18">
      <c r="B621" s="57"/>
      <c r="C621" s="55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</row>
    <row r="622" spans="2:18">
      <c r="C622" s="55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</row>
    <row r="623" spans="2:18">
      <c r="B623" s="58"/>
      <c r="C623" s="55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</row>
    <row r="624" spans="2:18">
      <c r="B624" s="57"/>
      <c r="C624" s="55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</row>
    <row r="625" spans="2:18">
      <c r="B625" s="57"/>
      <c r="C625" s="55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</row>
    <row r="626" spans="2:18">
      <c r="B626" s="57"/>
      <c r="C626" s="55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</row>
    <row r="627" spans="2:18">
      <c r="B627" s="57"/>
      <c r="C627" s="55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</row>
    <row r="628" spans="2:18">
      <c r="B628" s="57"/>
      <c r="C628" s="55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</row>
    <row r="629" spans="2:18">
      <c r="B629" s="57"/>
      <c r="C629" s="55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</row>
    <row r="630" spans="2:18">
      <c r="B630" s="57"/>
      <c r="C630" s="55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</row>
    <row r="631" spans="2:18">
      <c r="B631" s="57"/>
      <c r="C631" s="55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</row>
    <row r="632" spans="2:18">
      <c r="B632" s="57"/>
    </row>
    <row r="633" spans="2:18">
      <c r="B633" s="57"/>
    </row>
    <row r="634" spans="2:18">
      <c r="B634" s="57"/>
      <c r="C634" s="55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</row>
    <row r="635" spans="2:18">
      <c r="B635" s="57"/>
      <c r="C635" s="55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</row>
    <row r="636" spans="2:18">
      <c r="B636" s="57"/>
      <c r="C636" s="55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</row>
    <row r="637" spans="2:18">
      <c r="B637" s="57"/>
      <c r="C637" s="55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</row>
    <row r="638" spans="2:18">
      <c r="B638" s="57"/>
      <c r="C638" s="55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</row>
    <row r="639" spans="2:18">
      <c r="B639" s="57"/>
      <c r="C639" s="55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</row>
    <row r="640" spans="2:18">
      <c r="B640" s="57"/>
      <c r="C640" s="55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</row>
    <row r="641" spans="2:18">
      <c r="B641" s="57"/>
      <c r="C641" s="55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</row>
    <row r="642" spans="2:18">
      <c r="B642" s="57"/>
      <c r="C642" s="55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</row>
    <row r="643" spans="2:18">
      <c r="B643" s="57"/>
      <c r="C643" s="55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</row>
    <row r="644" spans="2:18">
      <c r="B644" s="57"/>
      <c r="C644" s="55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</row>
    <row r="645" spans="2:18">
      <c r="B645" s="57"/>
      <c r="C645" s="55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</row>
    <row r="646" spans="2:18">
      <c r="B646" s="57"/>
      <c r="C646" s="55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</row>
    <row r="647" spans="2:18">
      <c r="B647" s="57"/>
      <c r="C647" s="55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</row>
    <row r="648" spans="2:18">
      <c r="B648" s="57"/>
      <c r="C648" s="55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</row>
    <row r="649" spans="2:18">
      <c r="B649" s="57"/>
      <c r="C649" s="55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</row>
    <row r="650" spans="2:18">
      <c r="B650" s="57"/>
      <c r="C650" s="55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</row>
    <row r="651" spans="2:18">
      <c r="B651" s="57"/>
      <c r="C651" s="55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</row>
    <row r="652" spans="2:18">
      <c r="B652" s="57"/>
      <c r="C652" s="55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</row>
    <row r="653" spans="2:18">
      <c r="C653" s="55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</row>
    <row r="654" spans="2:18">
      <c r="B654" s="58"/>
      <c r="C654" s="55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</row>
    <row r="655" spans="2:18">
      <c r="B655" s="57"/>
      <c r="C655" s="55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</row>
    <row r="656" spans="2:18">
      <c r="B656" s="57"/>
      <c r="C656" s="55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</row>
    <row r="657" spans="2:18">
      <c r="B657" s="57"/>
      <c r="C657" s="55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</row>
    <row r="658" spans="2:18">
      <c r="B658" s="57"/>
      <c r="C658" s="55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</row>
    <row r="659" spans="2:18">
      <c r="B659" s="57"/>
      <c r="C659" s="55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</row>
    <row r="660" spans="2:18">
      <c r="B660" s="57"/>
      <c r="C660" s="55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</row>
    <row r="661" spans="2:18">
      <c r="B661" s="57"/>
      <c r="C661" s="55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</row>
    <row r="662" spans="2:18">
      <c r="B662" s="57"/>
      <c r="C662" s="55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</row>
    <row r="663" spans="2:18">
      <c r="B663" s="57"/>
    </row>
    <row r="664" spans="2:18">
      <c r="B664" s="57"/>
    </row>
    <row r="665" spans="2:18">
      <c r="B665" s="57"/>
      <c r="C665" s="55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</row>
    <row r="666" spans="2:18">
      <c r="B666" s="57"/>
      <c r="C666" s="55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</row>
    <row r="667" spans="2:18">
      <c r="B667" s="57"/>
      <c r="C667" s="55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</row>
    <row r="668" spans="2:18">
      <c r="B668" s="57"/>
      <c r="C668" s="55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</row>
    <row r="669" spans="2:18">
      <c r="B669" s="57"/>
      <c r="C669" s="55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</row>
    <row r="670" spans="2:18">
      <c r="B670" s="57"/>
      <c r="C670" s="55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</row>
    <row r="671" spans="2:18">
      <c r="B671" s="57"/>
      <c r="C671" s="55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</row>
    <row r="672" spans="2:18">
      <c r="B672" s="57"/>
      <c r="C672" s="55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</row>
    <row r="673" spans="2:18">
      <c r="B673" s="57"/>
      <c r="C673" s="55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</row>
    <row r="674" spans="2:18">
      <c r="B674" s="57"/>
      <c r="C674" s="55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</row>
    <row r="675" spans="2:18">
      <c r="B675" s="57"/>
      <c r="C675" s="55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</row>
    <row r="676" spans="2:18">
      <c r="B676" s="57"/>
      <c r="C676" s="55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</row>
    <row r="677" spans="2:18">
      <c r="B677" s="57"/>
      <c r="C677" s="55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</row>
    <row r="678" spans="2:18">
      <c r="B678" s="57"/>
      <c r="C678" s="55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</row>
    <row r="679" spans="2:18">
      <c r="B679" s="57"/>
      <c r="C679" s="55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</row>
    <row r="680" spans="2:18">
      <c r="B680" s="57"/>
      <c r="C680" s="55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</row>
    <row r="681" spans="2:18">
      <c r="B681" s="57"/>
      <c r="C681" s="55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</row>
    <row r="682" spans="2:18">
      <c r="B682" s="57"/>
      <c r="C682" s="55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</row>
    <row r="683" spans="2:18">
      <c r="B683" s="57"/>
      <c r="C683" s="55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</row>
    <row r="684" spans="2:18">
      <c r="C684" s="55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</row>
    <row r="685" spans="2:18">
      <c r="C685" s="55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</row>
    <row r="686" spans="2:18">
      <c r="C686" s="55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</row>
    <row r="687" spans="2:18">
      <c r="C687" s="55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</row>
    <row r="688" spans="2:18">
      <c r="C688" s="55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</row>
    <row r="689" spans="3:18">
      <c r="C689" s="55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</row>
    <row r="690" spans="3:18">
      <c r="C690" s="55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</row>
    <row r="691" spans="3:18">
      <c r="C691" s="55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</row>
    <row r="692" spans="3:18">
      <c r="C692" s="55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</row>
    <row r="693" spans="3:18">
      <c r="C693" s="55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496"/>
  <sheetViews>
    <sheetView topLeftCell="A361" workbookViewId="0">
      <selection activeCell="B379" sqref="B379"/>
    </sheetView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16205.93</v>
      </c>
      <c r="C2" s="90">
        <v>827.17</v>
      </c>
      <c r="D2" s="90">
        <v>827.17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16205.93</v>
      </c>
      <c r="C3" s="90">
        <v>827.17</v>
      </c>
      <c r="D3" s="90">
        <v>827.17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52133.57</v>
      </c>
      <c r="C4" s="90">
        <v>2660.96</v>
      </c>
      <c r="D4" s="90">
        <v>2660.96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52133.57</v>
      </c>
      <c r="C5" s="90">
        <v>2660.96</v>
      </c>
      <c r="D5" s="90">
        <v>2660.96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191.61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6621.37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176.35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2097.19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3.72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183.77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157.43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15477.17</v>
      </c>
      <c r="C28" s="90">
        <v>728.77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1.306</v>
      </c>
      <c r="E82" s="90">
        <v>1.623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1.306</v>
      </c>
      <c r="E83" s="90">
        <v>1.623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1.306</v>
      </c>
      <c r="E84" s="90">
        <v>1.623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1.306</v>
      </c>
      <c r="E85" s="90">
        <v>1.623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0.56899999999999995</v>
      </c>
      <c r="E87" s="90">
        <v>0.63700000000000001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1.306</v>
      </c>
      <c r="E88" s="90">
        <v>1.623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1.306</v>
      </c>
      <c r="E89" s="90">
        <v>1.623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1.306</v>
      </c>
      <c r="E90" s="90">
        <v>1.623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1.306</v>
      </c>
      <c r="E91" s="90">
        <v>1.623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0.56899999999999995</v>
      </c>
      <c r="E93" s="90">
        <v>0.63700000000000001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1.306</v>
      </c>
      <c r="E94" s="90">
        <v>1.623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1.306</v>
      </c>
      <c r="E95" s="90">
        <v>1.623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1.306</v>
      </c>
      <c r="E96" s="90">
        <v>1.623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1.306</v>
      </c>
      <c r="E98" s="90">
        <v>1.623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1.306</v>
      </c>
      <c r="E99" s="90">
        <v>1.623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1.306</v>
      </c>
      <c r="E100" s="90">
        <v>1.623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0.56899999999999995</v>
      </c>
      <c r="E101" s="90">
        <v>0.63700000000000001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1.306</v>
      </c>
      <c r="E102" s="90">
        <v>1.623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1.306</v>
      </c>
      <c r="E103" s="90">
        <v>1.623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1.306</v>
      </c>
      <c r="E105" s="90">
        <v>1.623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1.306</v>
      </c>
      <c r="E106" s="90">
        <v>1.623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1.306</v>
      </c>
      <c r="E108" s="90">
        <v>1.623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1.306</v>
      </c>
      <c r="E109" s="90">
        <v>1.623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0.56899999999999995</v>
      </c>
      <c r="E110" s="90">
        <v>0.63700000000000001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1.306</v>
      </c>
      <c r="E111" s="90">
        <v>1.623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1.306</v>
      </c>
      <c r="E112" s="90">
        <v>1.623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1.306</v>
      </c>
      <c r="E114" s="90">
        <v>1.623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1.306</v>
      </c>
      <c r="E115" s="90">
        <v>1.623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0.56899999999999995</v>
      </c>
      <c r="E116" s="90">
        <v>0.63700000000000001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1.306</v>
      </c>
      <c r="E117" s="90">
        <v>1.623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1.306</v>
      </c>
      <c r="E118" s="90">
        <v>1.623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1.306</v>
      </c>
      <c r="E120" s="90">
        <v>1.623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1.306</v>
      </c>
      <c r="E121" s="90">
        <v>1.623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0.56899999999999995</v>
      </c>
      <c r="E122" s="90">
        <v>0.63700000000000001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1.306</v>
      </c>
      <c r="E123" s="90">
        <v>1.623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1.306</v>
      </c>
      <c r="E124" s="90">
        <v>1.623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1.306</v>
      </c>
      <c r="E126" s="90">
        <v>1.623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1.306</v>
      </c>
      <c r="E127" s="90">
        <v>1.623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0.56899999999999995</v>
      </c>
      <c r="E128" s="90">
        <v>0.63700000000000001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1.306</v>
      </c>
      <c r="E129" s="90">
        <v>1.623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1.306</v>
      </c>
      <c r="E130" s="90">
        <v>1.623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1.306</v>
      </c>
      <c r="E132" s="90">
        <v>1.623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1.306</v>
      </c>
      <c r="E133" s="90">
        <v>1.623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0.56899999999999995</v>
      </c>
      <c r="E134" s="90">
        <v>0.63700000000000001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1.306</v>
      </c>
      <c r="E135" s="90">
        <v>1.623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1.306</v>
      </c>
      <c r="E136" s="90">
        <v>1.623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1.306</v>
      </c>
      <c r="E138" s="90">
        <v>1.623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1.306</v>
      </c>
      <c r="E139" s="90">
        <v>1.623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0.56899999999999995</v>
      </c>
      <c r="E140" s="90">
        <v>0.63700000000000001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1.306</v>
      </c>
      <c r="E141" s="90">
        <v>1.623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1.306</v>
      </c>
      <c r="E143" s="90">
        <v>1.623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0.56899999999999995</v>
      </c>
      <c r="E144" s="90">
        <v>0.63700000000000001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1.306</v>
      </c>
      <c r="E145" s="90">
        <v>1.623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1.306</v>
      </c>
      <c r="E147" s="90">
        <v>1.623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0.56899999999999995</v>
      </c>
      <c r="E148" s="90">
        <v>0.63700000000000001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1.306</v>
      </c>
      <c r="E149" s="90">
        <v>1.623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1.306</v>
      </c>
      <c r="E151" s="90">
        <v>1.623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0.56899999999999995</v>
      </c>
      <c r="E152" s="90">
        <v>0.63700000000000001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0.56899999999999995</v>
      </c>
      <c r="E154" s="90">
        <v>0.63700000000000001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1.306</v>
      </c>
      <c r="E155" s="90">
        <v>1.623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1.306</v>
      </c>
      <c r="E157" s="90">
        <v>1.623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1.306</v>
      </c>
      <c r="E158" s="90">
        <v>1.623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0.56899999999999995</v>
      </c>
      <c r="E159" s="90">
        <v>0.63700000000000001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1.306</v>
      </c>
      <c r="E160" s="90">
        <v>1.623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1.306</v>
      </c>
      <c r="E162" s="90">
        <v>1.623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0.56899999999999995</v>
      </c>
      <c r="E163" s="90">
        <v>0.63700000000000001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1.306</v>
      </c>
      <c r="E164" s="90">
        <v>1.623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1.306</v>
      </c>
      <c r="E165" s="90">
        <v>1.623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1.306</v>
      </c>
      <c r="E166" s="90">
        <v>1.623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1.306</v>
      </c>
      <c r="E168" s="90">
        <v>1.623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1.306</v>
      </c>
      <c r="E169" s="90">
        <v>1.623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1.306</v>
      </c>
      <c r="E170" s="90">
        <v>1.623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0.56899999999999995</v>
      </c>
      <c r="E171" s="90">
        <v>0.63700000000000001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0.56899999999999995</v>
      </c>
      <c r="E173" s="90">
        <v>0.63700000000000001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1.306</v>
      </c>
      <c r="E174" s="90">
        <v>1.623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1.306</v>
      </c>
      <c r="E176" s="90">
        <v>1.623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0.56899999999999995</v>
      </c>
      <c r="E177" s="90">
        <v>0.63700000000000001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1.306</v>
      </c>
      <c r="E178" s="90">
        <v>1.623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1.306</v>
      </c>
      <c r="E180" s="90">
        <v>1.623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0.56899999999999995</v>
      </c>
      <c r="E181" s="90">
        <v>0.63700000000000001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1.306</v>
      </c>
      <c r="E182" s="90">
        <v>1.623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1.306</v>
      </c>
      <c r="E184" s="90">
        <v>1.623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0.56899999999999995</v>
      </c>
      <c r="E185" s="90">
        <v>0.63700000000000001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1.306</v>
      </c>
      <c r="E186" s="90">
        <v>1.623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1.306</v>
      </c>
      <c r="E188" s="90">
        <v>1.623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0.56899999999999995</v>
      </c>
      <c r="E189" s="90">
        <v>0.63700000000000001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1.306</v>
      </c>
      <c r="E190" s="90">
        <v>1.623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1.306</v>
      </c>
      <c r="E192" s="90">
        <v>1.623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0.56899999999999995</v>
      </c>
      <c r="E193" s="90">
        <v>0.63700000000000001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1.306</v>
      </c>
      <c r="E194" s="90">
        <v>1.623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1.306</v>
      </c>
      <c r="E196" s="90">
        <v>1.623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0.56899999999999995</v>
      </c>
      <c r="E197" s="90">
        <v>0.63700000000000001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1.306</v>
      </c>
      <c r="E198" s="90">
        <v>1.623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1.306</v>
      </c>
      <c r="E199" s="90">
        <v>1.623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1.306</v>
      </c>
      <c r="E201" s="90">
        <v>1.623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1.306</v>
      </c>
      <c r="E202" s="90">
        <v>1.623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0.56899999999999995</v>
      </c>
      <c r="E203" s="90">
        <v>0.63700000000000001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780027.39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174218.89</v>
      </c>
      <c r="D282" s="90">
        <v>117786.47</v>
      </c>
      <c r="E282" s="90">
        <v>56432.42</v>
      </c>
      <c r="F282" s="90">
        <v>0.68</v>
      </c>
      <c r="G282" s="90">
        <v>3.31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19731.03</v>
      </c>
      <c r="D284" s="90">
        <v>13339.82</v>
      </c>
      <c r="E284" s="90">
        <v>6391.21</v>
      </c>
      <c r="F284" s="90">
        <v>0.68</v>
      </c>
      <c r="G284" s="90">
        <v>3.31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491110.37</v>
      </c>
      <c r="D286" s="90">
        <v>337192.42</v>
      </c>
      <c r="E286" s="90">
        <v>153917.95000000001</v>
      </c>
      <c r="F286" s="90">
        <v>0.69</v>
      </c>
      <c r="G286" s="90">
        <v>3.12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338733.31</v>
      </c>
      <c r="D287" s="90">
        <v>229011.91</v>
      </c>
      <c r="E287" s="90">
        <v>109721.4</v>
      </c>
      <c r="F287" s="90">
        <v>0.68</v>
      </c>
      <c r="G287" s="90">
        <v>3.09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338295.17</v>
      </c>
      <c r="D288" s="90">
        <v>228715.69</v>
      </c>
      <c r="E288" s="90">
        <v>109579.48</v>
      </c>
      <c r="F288" s="90">
        <v>0.68</v>
      </c>
      <c r="G288" s="90">
        <v>3.09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356198.79</v>
      </c>
      <c r="D289" s="90">
        <v>240820.02</v>
      </c>
      <c r="E289" s="90">
        <v>115378.76</v>
      </c>
      <c r="F289" s="90">
        <v>0.68</v>
      </c>
      <c r="G289" s="90">
        <v>3.09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6895.98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11965.66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9326.93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13007.38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9173.81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12945.26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9179.4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12969.6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9817.15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13577.44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9809.9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13586.53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9954.9500000000007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13651.39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7870.46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16512.16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7086.69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16453.86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7179.78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16614.240000000002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48814.22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4274.18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10182.25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30684.41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64000.22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12342.81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11888.83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15891.12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31452.85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16933.97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31232.080000000002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16994.71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34743.120000000003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18076.18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31849.07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18040.759999999998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31901.39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18904.09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35819.800000000003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18516.48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33516.370000000003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765026.92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220224.26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306010.77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30762.47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173803.92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0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6717.31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6814.55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3121.45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7.02</v>
      </c>
      <c r="F349" s="90">
        <v>13161.56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0.79</v>
      </c>
      <c r="F351" s="90">
        <v>921.63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20.63</v>
      </c>
      <c r="F353" s="90">
        <v>34719.360000000001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13.64</v>
      </c>
      <c r="F354" s="90">
        <v>23111.49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13.62</v>
      </c>
      <c r="F355" s="90">
        <v>23081.59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14.34</v>
      </c>
      <c r="F356" s="90">
        <v>24303.14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4295.16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199519.1924</v>
      </c>
      <c r="C366" s="90">
        <v>345.68369999999999</v>
      </c>
      <c r="D366" s="90">
        <v>1296.1169</v>
      </c>
      <c r="E366" s="90">
        <v>0</v>
      </c>
      <c r="F366" s="90">
        <v>5.8999999999999999E-3</v>
      </c>
      <c r="G366" s="90">
        <v>160407.5698</v>
      </c>
      <c r="H366" s="90">
        <v>85544.604900000006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185644.5716</v>
      </c>
      <c r="C367" s="90">
        <v>324.26850000000002</v>
      </c>
      <c r="D367" s="90">
        <v>1226.6351999999999</v>
      </c>
      <c r="E367" s="90">
        <v>0</v>
      </c>
      <c r="F367" s="90">
        <v>5.5999999999999999E-3</v>
      </c>
      <c r="G367" s="90">
        <v>151810.53659999999</v>
      </c>
      <c r="H367" s="90">
        <v>79858.708599999998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220413.0545</v>
      </c>
      <c r="C368" s="90">
        <v>384.50510000000003</v>
      </c>
      <c r="D368" s="90">
        <v>1452.4771000000001</v>
      </c>
      <c r="E368" s="90">
        <v>0</v>
      </c>
      <c r="F368" s="90">
        <v>6.6E-3</v>
      </c>
      <c r="G368" s="90">
        <v>179760.75390000001</v>
      </c>
      <c r="H368" s="90">
        <v>94765.557100000005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224489.9785</v>
      </c>
      <c r="C369" s="90">
        <v>393.61970000000002</v>
      </c>
      <c r="D369" s="90">
        <v>1495.1036999999999</v>
      </c>
      <c r="E369" s="90">
        <v>0</v>
      </c>
      <c r="F369" s="90">
        <v>6.7999999999999996E-3</v>
      </c>
      <c r="G369" s="90">
        <v>185037.8113</v>
      </c>
      <c r="H369" s="90">
        <v>96719.055399999997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270041.75160000002</v>
      </c>
      <c r="C370" s="90">
        <v>474.09070000000003</v>
      </c>
      <c r="D370" s="90">
        <v>1803.2073</v>
      </c>
      <c r="E370" s="90">
        <v>0</v>
      </c>
      <c r="F370" s="90">
        <v>8.2000000000000007E-3</v>
      </c>
      <c r="G370" s="90">
        <v>223169.9461</v>
      </c>
      <c r="H370" s="90">
        <v>116404.7398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285273.17749999999</v>
      </c>
      <c r="C371" s="90">
        <v>501.14980000000003</v>
      </c>
      <c r="D371" s="90">
        <v>1907.4221</v>
      </c>
      <c r="E371" s="90">
        <v>0</v>
      </c>
      <c r="F371" s="90">
        <v>8.6999999999999994E-3</v>
      </c>
      <c r="G371" s="90">
        <v>236068.09160000001</v>
      </c>
      <c r="H371" s="90">
        <v>123002.3412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224306.71770000001</v>
      </c>
      <c r="C372" s="90">
        <v>394.22390000000001</v>
      </c>
      <c r="D372" s="90">
        <v>1501.1682000000001</v>
      </c>
      <c r="E372" s="90">
        <v>0</v>
      </c>
      <c r="F372" s="90">
        <v>6.7999999999999996E-3</v>
      </c>
      <c r="G372" s="90">
        <v>185789.0638</v>
      </c>
      <c r="H372" s="90">
        <v>96732.843399999998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234155.73300000001</v>
      </c>
      <c r="C373" s="90">
        <v>411.49200000000002</v>
      </c>
      <c r="D373" s="90">
        <v>1566.7533000000001</v>
      </c>
      <c r="E373" s="90">
        <v>0</v>
      </c>
      <c r="F373" s="90">
        <v>7.1000000000000004E-3</v>
      </c>
      <c r="G373" s="90">
        <v>193906.04550000001</v>
      </c>
      <c r="H373" s="90">
        <v>100976.06540000001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261589.70189999999</v>
      </c>
      <c r="C374" s="90">
        <v>459.46850000000001</v>
      </c>
      <c r="D374" s="90">
        <v>1748.4711</v>
      </c>
      <c r="E374" s="90">
        <v>0</v>
      </c>
      <c r="F374" s="90">
        <v>8.0000000000000002E-3</v>
      </c>
      <c r="G374" s="90">
        <v>216395.8051</v>
      </c>
      <c r="H374" s="90">
        <v>112783.05620000001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249547.3285</v>
      </c>
      <c r="C375" s="90">
        <v>437.92849999999999</v>
      </c>
      <c r="D375" s="90">
        <v>1664.9247</v>
      </c>
      <c r="E375" s="90">
        <v>0</v>
      </c>
      <c r="F375" s="90">
        <v>7.6E-3</v>
      </c>
      <c r="G375" s="90">
        <v>206055.5632</v>
      </c>
      <c r="H375" s="90">
        <v>107552.1563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222656.5068</v>
      </c>
      <c r="C376" s="90">
        <v>390.31900000000002</v>
      </c>
      <c r="D376" s="90">
        <v>1482.2172</v>
      </c>
      <c r="E376" s="90">
        <v>0</v>
      </c>
      <c r="F376" s="90">
        <v>6.7999999999999996E-3</v>
      </c>
      <c r="G376" s="90">
        <v>183442.87779999999</v>
      </c>
      <c r="H376" s="90">
        <v>95920.523300000001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190503.11170000001</v>
      </c>
      <c r="C377" s="90">
        <v>332.66739999999999</v>
      </c>
      <c r="D377" s="90">
        <v>1258.048</v>
      </c>
      <c r="E377" s="90">
        <v>0</v>
      </c>
      <c r="F377" s="90">
        <v>5.7000000000000002E-3</v>
      </c>
      <c r="G377" s="90">
        <v>155698.17360000001</v>
      </c>
      <c r="H377" s="90">
        <v>81939.925799999997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2768140</v>
      </c>
      <c r="C379" s="90">
        <v>4849.4169000000002</v>
      </c>
      <c r="D379" s="90">
        <v>18402.544699999999</v>
      </c>
      <c r="E379" s="90">
        <v>0</v>
      </c>
      <c r="F379" s="90">
        <v>8.3900000000000002E-2</v>
      </c>
      <c r="G379" s="92">
        <v>2277540</v>
      </c>
      <c r="H379" s="92">
        <v>1192200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185644.5716</v>
      </c>
      <c r="C380" s="90">
        <v>324.26850000000002</v>
      </c>
      <c r="D380" s="90">
        <v>1226.6351999999999</v>
      </c>
      <c r="E380" s="90">
        <v>0</v>
      </c>
      <c r="F380" s="90">
        <v>5.5999999999999999E-3</v>
      </c>
      <c r="G380" s="90">
        <v>151810.53659999999</v>
      </c>
      <c r="H380" s="90">
        <v>79858.708599999998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285273.17749999999</v>
      </c>
      <c r="C381" s="90">
        <v>501.14980000000003</v>
      </c>
      <c r="D381" s="90">
        <v>1907.4221</v>
      </c>
      <c r="E381" s="90">
        <v>0</v>
      </c>
      <c r="F381" s="90">
        <v>8.6999999999999994E-3</v>
      </c>
      <c r="G381" s="90">
        <v>236068.09160000001</v>
      </c>
      <c r="H381" s="90">
        <v>123002.3412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1090060000000</v>
      </c>
      <c r="C384" s="90">
        <v>1152552.6580000001</v>
      </c>
      <c r="D384" s="90" t="s">
        <v>809</v>
      </c>
      <c r="E384" s="90">
        <v>270589.05</v>
      </c>
      <c r="F384" s="90">
        <v>151653.867</v>
      </c>
      <c r="G384" s="90">
        <v>127192.648</v>
      </c>
      <c r="H384" s="90">
        <v>0</v>
      </c>
      <c r="I384" s="90">
        <v>597685.18700000003</v>
      </c>
      <c r="J384" s="90">
        <v>0</v>
      </c>
      <c r="K384" s="90">
        <v>114.66800000000001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5317.2380000000003</v>
      </c>
      <c r="R384" s="90">
        <v>0</v>
      </c>
      <c r="S384" s="90">
        <v>0</v>
      </c>
    </row>
    <row r="385" spans="1:19">
      <c r="A385" s="90" t="s">
        <v>778</v>
      </c>
      <c r="B385" s="92">
        <v>1031640000000</v>
      </c>
      <c r="C385" s="90">
        <v>1197182.7579999999</v>
      </c>
      <c r="D385" s="90" t="s">
        <v>810</v>
      </c>
      <c r="E385" s="90">
        <v>270589.05</v>
      </c>
      <c r="F385" s="90">
        <v>151653.867</v>
      </c>
      <c r="G385" s="90">
        <v>131867.74900000001</v>
      </c>
      <c r="H385" s="90">
        <v>0</v>
      </c>
      <c r="I385" s="90">
        <v>637620.38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5337.0439999999999</v>
      </c>
      <c r="R385" s="90">
        <v>0</v>
      </c>
      <c r="S385" s="90">
        <v>0</v>
      </c>
    </row>
    <row r="386" spans="1:19">
      <c r="A386" s="90" t="s">
        <v>779</v>
      </c>
      <c r="B386" s="92">
        <v>1221570000000</v>
      </c>
      <c r="C386" s="90">
        <v>1219175.023</v>
      </c>
      <c r="D386" s="90" t="s">
        <v>926</v>
      </c>
      <c r="E386" s="90">
        <v>270589.05</v>
      </c>
      <c r="F386" s="90">
        <v>133019.06400000001</v>
      </c>
      <c r="G386" s="90">
        <v>129699.564</v>
      </c>
      <c r="H386" s="90">
        <v>0</v>
      </c>
      <c r="I386" s="90">
        <v>680379.86899999995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5372.8090000000002</v>
      </c>
      <c r="R386" s="90">
        <v>0</v>
      </c>
      <c r="S386" s="90">
        <v>0</v>
      </c>
    </row>
    <row r="387" spans="1:19">
      <c r="A387" s="90" t="s">
        <v>780</v>
      </c>
      <c r="B387" s="92">
        <v>1257430000000</v>
      </c>
      <c r="C387" s="90">
        <v>1264375.702</v>
      </c>
      <c r="D387" s="90" t="s">
        <v>927</v>
      </c>
      <c r="E387" s="90">
        <v>270589.05</v>
      </c>
      <c r="F387" s="90">
        <v>145652.64300000001</v>
      </c>
      <c r="G387" s="90">
        <v>137632.47700000001</v>
      </c>
      <c r="H387" s="90">
        <v>0</v>
      </c>
      <c r="I387" s="90">
        <v>704958.92200000002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5427.942</v>
      </c>
      <c r="R387" s="90">
        <v>0</v>
      </c>
      <c r="S387" s="90">
        <v>0</v>
      </c>
    </row>
    <row r="388" spans="1:19">
      <c r="A388" s="90" t="s">
        <v>341</v>
      </c>
      <c r="B388" s="92">
        <v>1516560000000</v>
      </c>
      <c r="C388" s="90">
        <v>1322544.693</v>
      </c>
      <c r="D388" s="90" t="s">
        <v>811</v>
      </c>
      <c r="E388" s="90">
        <v>270589.05</v>
      </c>
      <c r="F388" s="90">
        <v>137835.54800000001</v>
      </c>
      <c r="G388" s="90">
        <v>150948.29800000001</v>
      </c>
      <c r="H388" s="90">
        <v>0</v>
      </c>
      <c r="I388" s="90">
        <v>757536.26100000006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5520.8680000000004</v>
      </c>
      <c r="R388" s="90">
        <v>0</v>
      </c>
      <c r="S388" s="90">
        <v>0</v>
      </c>
    </row>
    <row r="389" spans="1:19">
      <c r="A389" s="90" t="s">
        <v>781</v>
      </c>
      <c r="B389" s="92">
        <v>1604210000000</v>
      </c>
      <c r="C389" s="90">
        <v>1347006.578</v>
      </c>
      <c r="D389" s="90" t="s">
        <v>901</v>
      </c>
      <c r="E389" s="90">
        <v>270589.05</v>
      </c>
      <c r="F389" s="90">
        <v>137835.54800000001</v>
      </c>
      <c r="G389" s="90">
        <v>156706.02499999999</v>
      </c>
      <c r="H389" s="90">
        <v>0</v>
      </c>
      <c r="I389" s="90">
        <v>776220.005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5541.2820000000002</v>
      </c>
      <c r="R389" s="90">
        <v>0</v>
      </c>
      <c r="S389" s="90">
        <v>0</v>
      </c>
    </row>
    <row r="390" spans="1:19">
      <c r="A390" s="90" t="s">
        <v>782</v>
      </c>
      <c r="B390" s="92">
        <v>1262540000000</v>
      </c>
      <c r="C390" s="90">
        <v>1114599.6259999999</v>
      </c>
      <c r="D390" s="90" t="s">
        <v>928</v>
      </c>
      <c r="E390" s="90">
        <v>150327.25</v>
      </c>
      <c r="F390" s="90">
        <v>84617.157999999996</v>
      </c>
      <c r="G390" s="90">
        <v>132817.45600000001</v>
      </c>
      <c r="H390" s="90">
        <v>0</v>
      </c>
      <c r="I390" s="90">
        <v>741492.86699999997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5230.2269999999999</v>
      </c>
      <c r="R390" s="90">
        <v>0</v>
      </c>
      <c r="S390" s="90">
        <v>0</v>
      </c>
    </row>
    <row r="391" spans="1:19">
      <c r="A391" s="90" t="s">
        <v>783</v>
      </c>
      <c r="B391" s="92">
        <v>1317700000000</v>
      </c>
      <c r="C391" s="90">
        <v>1149317.3370000001</v>
      </c>
      <c r="D391" s="90" t="s">
        <v>812</v>
      </c>
      <c r="E391" s="90">
        <v>150327.25</v>
      </c>
      <c r="F391" s="90">
        <v>84617.157999999996</v>
      </c>
      <c r="G391" s="90">
        <v>146612.696</v>
      </c>
      <c r="H391" s="90">
        <v>0</v>
      </c>
      <c r="I391" s="90">
        <v>762379.48100000003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5266.0839999999998</v>
      </c>
      <c r="R391" s="90">
        <v>0</v>
      </c>
      <c r="S391" s="90">
        <v>0</v>
      </c>
    </row>
    <row r="392" spans="1:19">
      <c r="A392" s="90" t="s">
        <v>784</v>
      </c>
      <c r="B392" s="92">
        <v>1470530000000</v>
      </c>
      <c r="C392" s="90">
        <v>1325313.4450000001</v>
      </c>
      <c r="D392" s="90" t="s">
        <v>813</v>
      </c>
      <c r="E392" s="90">
        <v>270589.05</v>
      </c>
      <c r="F392" s="90">
        <v>145652.64300000001</v>
      </c>
      <c r="G392" s="90">
        <v>153781.00099999999</v>
      </c>
      <c r="H392" s="90">
        <v>0</v>
      </c>
      <c r="I392" s="90">
        <v>749705.821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5470.2629999999999</v>
      </c>
      <c r="R392" s="90">
        <v>0</v>
      </c>
      <c r="S392" s="90">
        <v>0</v>
      </c>
    </row>
    <row r="393" spans="1:19">
      <c r="A393" s="90" t="s">
        <v>785</v>
      </c>
      <c r="B393" s="92">
        <v>1400260000000</v>
      </c>
      <c r="C393" s="90">
        <v>1305441.3970000001</v>
      </c>
      <c r="D393" s="90" t="s">
        <v>814</v>
      </c>
      <c r="E393" s="90">
        <v>270589.05</v>
      </c>
      <c r="F393" s="90">
        <v>145652.64300000001</v>
      </c>
      <c r="G393" s="90">
        <v>152513.78400000001</v>
      </c>
      <c r="H393" s="90">
        <v>0</v>
      </c>
      <c r="I393" s="90">
        <v>731144.18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5427.0720000000001</v>
      </c>
      <c r="R393" s="90">
        <v>0</v>
      </c>
      <c r="S393" s="90">
        <v>0</v>
      </c>
    </row>
    <row r="394" spans="1:19">
      <c r="A394" s="90" t="s">
        <v>786</v>
      </c>
      <c r="B394" s="92">
        <v>1246600000000</v>
      </c>
      <c r="C394" s="90">
        <v>1241742.733</v>
      </c>
      <c r="D394" s="90" t="s">
        <v>815</v>
      </c>
      <c r="E394" s="90">
        <v>270589.05</v>
      </c>
      <c r="F394" s="90">
        <v>151653.867</v>
      </c>
      <c r="G394" s="90">
        <v>135198.53</v>
      </c>
      <c r="H394" s="90">
        <v>0</v>
      </c>
      <c r="I394" s="90">
        <v>678830.42500000005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5356.1940000000004</v>
      </c>
      <c r="R394" s="90">
        <v>0</v>
      </c>
      <c r="S394" s="90">
        <v>0</v>
      </c>
    </row>
    <row r="395" spans="1:19">
      <c r="A395" s="90" t="s">
        <v>787</v>
      </c>
      <c r="B395" s="92">
        <v>1058060000000</v>
      </c>
      <c r="C395" s="90">
        <v>1123166.42</v>
      </c>
      <c r="D395" s="90" t="s">
        <v>837</v>
      </c>
      <c r="E395" s="90">
        <v>270589.05</v>
      </c>
      <c r="F395" s="90">
        <v>151653.867</v>
      </c>
      <c r="G395" s="90">
        <v>131350.43100000001</v>
      </c>
      <c r="H395" s="90">
        <v>0</v>
      </c>
      <c r="I395" s="90">
        <v>564144.29299999995</v>
      </c>
      <c r="J395" s="90">
        <v>0</v>
      </c>
      <c r="K395" s="90">
        <v>114.66800000000001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5314.1109999999999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15477200000000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1031640000000</v>
      </c>
      <c r="C398" s="90">
        <v>1114599.6259999999</v>
      </c>
      <c r="D398" s="90"/>
      <c r="E398" s="90">
        <v>150327.25</v>
      </c>
      <c r="F398" s="90">
        <v>84617.157999999996</v>
      </c>
      <c r="G398" s="90">
        <v>127192.648</v>
      </c>
      <c r="H398" s="90">
        <v>0</v>
      </c>
      <c r="I398" s="90">
        <v>564144.29299999995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5230.2269999999999</v>
      </c>
      <c r="R398" s="90">
        <v>0</v>
      </c>
      <c r="S398" s="90">
        <v>0</v>
      </c>
    </row>
    <row r="399" spans="1:19">
      <c r="A399" s="90" t="s">
        <v>790</v>
      </c>
      <c r="B399" s="92">
        <v>1604210000000</v>
      </c>
      <c r="C399" s="90">
        <v>1347006.578</v>
      </c>
      <c r="D399" s="90"/>
      <c r="E399" s="90">
        <v>270589.05</v>
      </c>
      <c r="F399" s="90">
        <v>151653.867</v>
      </c>
      <c r="G399" s="90">
        <v>156706.02499999999</v>
      </c>
      <c r="H399" s="90">
        <v>0</v>
      </c>
      <c r="I399" s="90">
        <v>776220.005</v>
      </c>
      <c r="J399" s="90">
        <v>0</v>
      </c>
      <c r="K399" s="90">
        <v>114.66800000000001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5541.2820000000002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375604.92</v>
      </c>
      <c r="C402" s="90">
        <v>8329.44</v>
      </c>
      <c r="D402" s="90">
        <v>0</v>
      </c>
      <c r="E402" s="90">
        <v>383934.36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19.170000000000002</v>
      </c>
      <c r="C403" s="90">
        <v>0.43</v>
      </c>
      <c r="D403" s="90">
        <v>0</v>
      </c>
      <c r="E403" s="90">
        <v>19.600000000000001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19.170000000000002</v>
      </c>
      <c r="C404" s="90">
        <v>0.43</v>
      </c>
      <c r="D404" s="90">
        <v>0</v>
      </c>
      <c r="E404" s="90">
        <v>19.600000000000001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16399.490000000002</v>
      </c>
      <c r="C2" s="90">
        <v>837.05</v>
      </c>
      <c r="D2" s="90">
        <v>837.05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16399.490000000002</v>
      </c>
      <c r="C3" s="90">
        <v>837.05</v>
      </c>
      <c r="D3" s="90">
        <v>837.05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52299.57</v>
      </c>
      <c r="C4" s="90">
        <v>2669.44</v>
      </c>
      <c r="D4" s="90">
        <v>2669.44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52299.57</v>
      </c>
      <c r="C5" s="90">
        <v>2669.44</v>
      </c>
      <c r="D5" s="90">
        <v>2669.44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2255.96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4795.87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176.28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1990.15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6.13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250.25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150.34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13539.89</v>
      </c>
      <c r="C28" s="90">
        <v>2859.6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1.306</v>
      </c>
      <c r="E82" s="90">
        <v>1.623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1.306</v>
      </c>
      <c r="E83" s="90">
        <v>1.623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1.306</v>
      </c>
      <c r="E84" s="90">
        <v>1.623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1.306</v>
      </c>
      <c r="E85" s="90">
        <v>1.623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0.56899999999999995</v>
      </c>
      <c r="E87" s="90">
        <v>0.63700000000000001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1.306</v>
      </c>
      <c r="E88" s="90">
        <v>1.623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1.306</v>
      </c>
      <c r="E89" s="90">
        <v>1.623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1.306</v>
      </c>
      <c r="E90" s="90">
        <v>1.623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1.306</v>
      </c>
      <c r="E91" s="90">
        <v>1.623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0.56899999999999995</v>
      </c>
      <c r="E93" s="90">
        <v>0.63700000000000001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1.306</v>
      </c>
      <c r="E94" s="90">
        <v>1.623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1.306</v>
      </c>
      <c r="E95" s="90">
        <v>1.623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1.306</v>
      </c>
      <c r="E96" s="90">
        <v>1.623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1.306</v>
      </c>
      <c r="E98" s="90">
        <v>1.623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1.306</v>
      </c>
      <c r="E99" s="90">
        <v>1.623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1.306</v>
      </c>
      <c r="E100" s="90">
        <v>1.623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0.56899999999999995</v>
      </c>
      <c r="E101" s="90">
        <v>0.63700000000000001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1.306</v>
      </c>
      <c r="E102" s="90">
        <v>1.623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1.306</v>
      </c>
      <c r="E103" s="90">
        <v>1.623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1.306</v>
      </c>
      <c r="E105" s="90">
        <v>1.623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1.306</v>
      </c>
      <c r="E106" s="90">
        <v>1.623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1.306</v>
      </c>
      <c r="E108" s="90">
        <v>1.623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1.306</v>
      </c>
      <c r="E109" s="90">
        <v>1.623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0.56899999999999995</v>
      </c>
      <c r="E110" s="90">
        <v>0.63700000000000001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1.306</v>
      </c>
      <c r="E111" s="90">
        <v>1.623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1.306</v>
      </c>
      <c r="E112" s="90">
        <v>1.623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1.306</v>
      </c>
      <c r="E114" s="90">
        <v>1.623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1.306</v>
      </c>
      <c r="E115" s="90">
        <v>1.623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0.56899999999999995</v>
      </c>
      <c r="E116" s="90">
        <v>0.63700000000000001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1.306</v>
      </c>
      <c r="E117" s="90">
        <v>1.623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1.306</v>
      </c>
      <c r="E118" s="90">
        <v>1.623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1.306</v>
      </c>
      <c r="E120" s="90">
        <v>1.623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1.306</v>
      </c>
      <c r="E121" s="90">
        <v>1.623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0.56899999999999995</v>
      </c>
      <c r="E122" s="90">
        <v>0.63700000000000001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1.306</v>
      </c>
      <c r="E123" s="90">
        <v>1.623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1.306</v>
      </c>
      <c r="E124" s="90">
        <v>1.623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1.306</v>
      </c>
      <c r="E126" s="90">
        <v>1.623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1.306</v>
      </c>
      <c r="E127" s="90">
        <v>1.623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0.56899999999999995</v>
      </c>
      <c r="E128" s="90">
        <v>0.63700000000000001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1.306</v>
      </c>
      <c r="E129" s="90">
        <v>1.623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1.306</v>
      </c>
      <c r="E130" s="90">
        <v>1.623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1.306</v>
      </c>
      <c r="E132" s="90">
        <v>1.623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1.306</v>
      </c>
      <c r="E133" s="90">
        <v>1.623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0.56899999999999995</v>
      </c>
      <c r="E134" s="90">
        <v>0.63700000000000001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1.306</v>
      </c>
      <c r="E135" s="90">
        <v>1.623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1.306</v>
      </c>
      <c r="E136" s="90">
        <v>1.623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1.306</v>
      </c>
      <c r="E138" s="90">
        <v>1.623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1.306</v>
      </c>
      <c r="E139" s="90">
        <v>1.623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0.56899999999999995</v>
      </c>
      <c r="E140" s="90">
        <v>0.63700000000000001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1.306</v>
      </c>
      <c r="E141" s="90">
        <v>1.623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1.306</v>
      </c>
      <c r="E143" s="90">
        <v>1.623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0.56899999999999995</v>
      </c>
      <c r="E144" s="90">
        <v>0.63700000000000001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1.306</v>
      </c>
      <c r="E145" s="90">
        <v>1.623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1.306</v>
      </c>
      <c r="E147" s="90">
        <v>1.623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0.56899999999999995</v>
      </c>
      <c r="E148" s="90">
        <v>0.63700000000000001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1.306</v>
      </c>
      <c r="E149" s="90">
        <v>1.623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1.306</v>
      </c>
      <c r="E151" s="90">
        <v>1.623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0.56899999999999995</v>
      </c>
      <c r="E152" s="90">
        <v>0.63700000000000001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0.56899999999999995</v>
      </c>
      <c r="E154" s="90">
        <v>0.63700000000000001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1.306</v>
      </c>
      <c r="E155" s="90">
        <v>1.623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1.306</v>
      </c>
      <c r="E157" s="90">
        <v>1.623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1.306</v>
      </c>
      <c r="E158" s="90">
        <v>1.623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0.56899999999999995</v>
      </c>
      <c r="E159" s="90">
        <v>0.63700000000000001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1.306</v>
      </c>
      <c r="E160" s="90">
        <v>1.623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1.306</v>
      </c>
      <c r="E162" s="90">
        <v>1.623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0.56899999999999995</v>
      </c>
      <c r="E163" s="90">
        <v>0.63700000000000001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1.306</v>
      </c>
      <c r="E164" s="90">
        <v>1.623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1.306</v>
      </c>
      <c r="E165" s="90">
        <v>1.623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1.306</v>
      </c>
      <c r="E166" s="90">
        <v>1.623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1.306</v>
      </c>
      <c r="E168" s="90">
        <v>1.623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1.306</v>
      </c>
      <c r="E169" s="90">
        <v>1.623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1.306</v>
      </c>
      <c r="E170" s="90">
        <v>1.623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0.56899999999999995</v>
      </c>
      <c r="E171" s="90">
        <v>0.63700000000000001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0.56899999999999995</v>
      </c>
      <c r="E173" s="90">
        <v>0.63700000000000001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1.306</v>
      </c>
      <c r="E174" s="90">
        <v>1.623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1.306</v>
      </c>
      <c r="E176" s="90">
        <v>1.623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0.56899999999999995</v>
      </c>
      <c r="E177" s="90">
        <v>0.63700000000000001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1.306</v>
      </c>
      <c r="E178" s="90">
        <v>1.623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1.306</v>
      </c>
      <c r="E180" s="90">
        <v>1.623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0.56899999999999995</v>
      </c>
      <c r="E181" s="90">
        <v>0.63700000000000001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1.306</v>
      </c>
      <c r="E182" s="90">
        <v>1.623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1.306</v>
      </c>
      <c r="E184" s="90">
        <v>1.623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0.56899999999999995</v>
      </c>
      <c r="E185" s="90">
        <v>0.63700000000000001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1.306</v>
      </c>
      <c r="E186" s="90">
        <v>1.623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1.306</v>
      </c>
      <c r="E188" s="90">
        <v>1.623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0.56899999999999995</v>
      </c>
      <c r="E189" s="90">
        <v>0.63700000000000001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1.306</v>
      </c>
      <c r="E190" s="90">
        <v>1.623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1.306</v>
      </c>
      <c r="E192" s="90">
        <v>1.623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0.56899999999999995</v>
      </c>
      <c r="E193" s="90">
        <v>0.63700000000000001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1.306</v>
      </c>
      <c r="E194" s="90">
        <v>1.623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1.306</v>
      </c>
      <c r="E196" s="90">
        <v>1.623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0.56899999999999995</v>
      </c>
      <c r="E197" s="90">
        <v>0.63700000000000001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1.306</v>
      </c>
      <c r="E198" s="90">
        <v>1.623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1.306</v>
      </c>
      <c r="E199" s="90">
        <v>1.623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1.306</v>
      </c>
      <c r="E201" s="90">
        <v>1.623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1.306</v>
      </c>
      <c r="E202" s="90">
        <v>1.623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0.56899999999999995</v>
      </c>
      <c r="E203" s="90">
        <v>0.63700000000000001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1019220.11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176999.23</v>
      </c>
      <c r="D282" s="90">
        <v>119666.21</v>
      </c>
      <c r="E282" s="90">
        <v>57333.02</v>
      </c>
      <c r="F282" s="90">
        <v>0.68</v>
      </c>
      <c r="G282" s="90">
        <v>3.31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19559.41</v>
      </c>
      <c r="D284" s="90">
        <v>13223.79</v>
      </c>
      <c r="E284" s="90">
        <v>6335.62</v>
      </c>
      <c r="F284" s="90">
        <v>0.68</v>
      </c>
      <c r="G284" s="90">
        <v>3.31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508017.01</v>
      </c>
      <c r="D286" s="90">
        <v>351029.49</v>
      </c>
      <c r="E286" s="90">
        <v>156987.51999999999</v>
      </c>
      <c r="F286" s="90">
        <v>0.69</v>
      </c>
      <c r="G286" s="90">
        <v>3.13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357385.87</v>
      </c>
      <c r="D287" s="90">
        <v>241622.59</v>
      </c>
      <c r="E287" s="90">
        <v>115763.28</v>
      </c>
      <c r="F287" s="90">
        <v>0.68</v>
      </c>
      <c r="G287" s="90">
        <v>3.09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356843.55</v>
      </c>
      <c r="D288" s="90">
        <v>241255.94</v>
      </c>
      <c r="E288" s="90">
        <v>115587.61</v>
      </c>
      <c r="F288" s="90">
        <v>0.68</v>
      </c>
      <c r="G288" s="90">
        <v>3.09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374833.66</v>
      </c>
      <c r="D289" s="90">
        <v>253418.75</v>
      </c>
      <c r="E289" s="90">
        <v>121414.91</v>
      </c>
      <c r="F289" s="90">
        <v>0.68</v>
      </c>
      <c r="G289" s="90">
        <v>3.09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6888.9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12486.26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9739.65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13726.56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9582.6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13662.51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9588.24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13687.08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9893.6200000000008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13901.43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9886.23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13910.68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10033.299999999999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13977.99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7821.56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17190.04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7033.11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17124.560000000001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7125.64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17284.75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50941.01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4940.93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11244.81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31079.08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66639.33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12135.8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12302.73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18522.099999999999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35195.89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19533.080000000002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34967.03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19595.080000000002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38480.65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17762.28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32198.49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17732.990000000002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32251.81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18584.439999999999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36184.51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20450.41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36675.120000000003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1009940.45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268972.71999999997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403976.18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40257.43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229445.01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25338.06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61692.18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61798.36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58633.21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7.13</v>
      </c>
      <c r="F349" s="90">
        <v>13371.6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0.79</v>
      </c>
      <c r="F351" s="90">
        <v>913.61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21.7</v>
      </c>
      <c r="F353" s="90">
        <v>36531.14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14.39</v>
      </c>
      <c r="F354" s="90">
        <v>24384.14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14.37</v>
      </c>
      <c r="F355" s="90">
        <v>24347.13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15.09</v>
      </c>
      <c r="F356" s="90">
        <v>25574.58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5612.26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237661.00440000001</v>
      </c>
      <c r="C366" s="90">
        <v>297.89640000000003</v>
      </c>
      <c r="D366" s="90">
        <v>1151.5102999999999</v>
      </c>
      <c r="E366" s="90">
        <v>0</v>
      </c>
      <c r="F366" s="90">
        <v>3.3E-3</v>
      </c>
      <c r="G366" s="90">
        <v>392734.58010000002</v>
      </c>
      <c r="H366" s="90">
        <v>92845.1872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212248.20250000001</v>
      </c>
      <c r="C367" s="90">
        <v>265.2319</v>
      </c>
      <c r="D367" s="90">
        <v>1017.0257</v>
      </c>
      <c r="E367" s="90">
        <v>0</v>
      </c>
      <c r="F367" s="90">
        <v>2.8999999999999998E-3</v>
      </c>
      <c r="G367" s="90">
        <v>346863.08140000002</v>
      </c>
      <c r="H367" s="90">
        <v>82812.859200000006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240128.7647</v>
      </c>
      <c r="C368" s="90">
        <v>309.77030000000002</v>
      </c>
      <c r="D368" s="90">
        <v>1286.4459999999999</v>
      </c>
      <c r="E368" s="90">
        <v>0</v>
      </c>
      <c r="F368" s="90">
        <v>3.5999999999999999E-3</v>
      </c>
      <c r="G368" s="90">
        <v>438800.3861</v>
      </c>
      <c r="H368" s="90">
        <v>94941.075200000007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249174.6366</v>
      </c>
      <c r="C369" s="90">
        <v>325.27050000000003</v>
      </c>
      <c r="D369" s="90">
        <v>1388.5606</v>
      </c>
      <c r="E369" s="90">
        <v>0</v>
      </c>
      <c r="F369" s="90">
        <v>3.8999999999999998E-3</v>
      </c>
      <c r="G369" s="90">
        <v>473648.74229999998</v>
      </c>
      <c r="H369" s="90">
        <v>99011.383600000001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325882.51490000001</v>
      </c>
      <c r="C370" s="90">
        <v>426.94479999999999</v>
      </c>
      <c r="D370" s="90">
        <v>1837.6007999999999</v>
      </c>
      <c r="E370" s="90">
        <v>0</v>
      </c>
      <c r="F370" s="90">
        <v>5.1999999999999998E-3</v>
      </c>
      <c r="G370" s="90">
        <v>626826.65930000006</v>
      </c>
      <c r="H370" s="90">
        <v>129690.38890000001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371787.15100000001</v>
      </c>
      <c r="C371" s="90">
        <v>487.65159999999997</v>
      </c>
      <c r="D371" s="90">
        <v>2104.3805000000002</v>
      </c>
      <c r="E371" s="90">
        <v>0</v>
      </c>
      <c r="F371" s="90">
        <v>5.8999999999999999E-3</v>
      </c>
      <c r="G371" s="90">
        <v>717830.71059999999</v>
      </c>
      <c r="H371" s="90">
        <v>148031.8934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300571.51640000002</v>
      </c>
      <c r="C372" s="90">
        <v>394.3252</v>
      </c>
      <c r="D372" s="90">
        <v>1702.4496999999999</v>
      </c>
      <c r="E372" s="90">
        <v>0</v>
      </c>
      <c r="F372" s="90">
        <v>4.7999999999999996E-3</v>
      </c>
      <c r="G372" s="90">
        <v>580727.40130000003</v>
      </c>
      <c r="H372" s="90">
        <v>119687.1574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301684.28220000002</v>
      </c>
      <c r="C373" s="90">
        <v>395.67090000000002</v>
      </c>
      <c r="D373" s="90">
        <v>1707.1534999999999</v>
      </c>
      <c r="E373" s="90">
        <v>0</v>
      </c>
      <c r="F373" s="90">
        <v>4.7999999999999996E-3</v>
      </c>
      <c r="G373" s="90">
        <v>582331.44629999995</v>
      </c>
      <c r="H373" s="90">
        <v>120115.54369999999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316597.96960000001</v>
      </c>
      <c r="C374" s="90">
        <v>415.13119999999998</v>
      </c>
      <c r="D374" s="90">
        <v>1790.1521</v>
      </c>
      <c r="E374" s="90">
        <v>0</v>
      </c>
      <c r="F374" s="90">
        <v>5.0000000000000001E-3</v>
      </c>
      <c r="G374" s="90">
        <v>610642.88939999999</v>
      </c>
      <c r="H374" s="90">
        <v>126040.5955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284517.07909999997</v>
      </c>
      <c r="C375" s="90">
        <v>371.74619999999999</v>
      </c>
      <c r="D375" s="90">
        <v>1590.2723000000001</v>
      </c>
      <c r="E375" s="90">
        <v>0</v>
      </c>
      <c r="F375" s="90">
        <v>4.4999999999999997E-3</v>
      </c>
      <c r="G375" s="90">
        <v>542455.66859999998</v>
      </c>
      <c r="H375" s="90">
        <v>113098.7819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237540.5906</v>
      </c>
      <c r="C376" s="90">
        <v>307.48840000000001</v>
      </c>
      <c r="D376" s="90">
        <v>1287.3815</v>
      </c>
      <c r="E376" s="90">
        <v>0</v>
      </c>
      <c r="F376" s="90">
        <v>3.5999999999999999E-3</v>
      </c>
      <c r="G376" s="90">
        <v>439124.31349999999</v>
      </c>
      <c r="H376" s="90">
        <v>94053.994999999995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219216.45069999999</v>
      </c>
      <c r="C377" s="90">
        <v>275.9228</v>
      </c>
      <c r="D377" s="90">
        <v>1078.1904</v>
      </c>
      <c r="E377" s="90">
        <v>0</v>
      </c>
      <c r="F377" s="90">
        <v>3.0999999999999999E-3</v>
      </c>
      <c r="G377" s="90">
        <v>367733.89630000002</v>
      </c>
      <c r="H377" s="90">
        <v>85787.286300000007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3297010</v>
      </c>
      <c r="C379" s="90">
        <v>4273.0501999999997</v>
      </c>
      <c r="D379" s="90">
        <v>17941.123299999999</v>
      </c>
      <c r="E379" s="90">
        <v>0</v>
      </c>
      <c r="F379" s="90">
        <v>5.0700000000000002E-2</v>
      </c>
      <c r="G379" s="92">
        <v>6119720</v>
      </c>
      <c r="H379" s="92">
        <v>1306120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212248.20250000001</v>
      </c>
      <c r="C380" s="90">
        <v>265.2319</v>
      </c>
      <c r="D380" s="90">
        <v>1017.0257</v>
      </c>
      <c r="E380" s="90">
        <v>0</v>
      </c>
      <c r="F380" s="90">
        <v>2.8999999999999998E-3</v>
      </c>
      <c r="G380" s="90">
        <v>346863.08140000002</v>
      </c>
      <c r="H380" s="90">
        <v>82812.859200000006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371787.15100000001</v>
      </c>
      <c r="C381" s="90">
        <v>487.65159999999997</v>
      </c>
      <c r="D381" s="90">
        <v>2104.3805000000002</v>
      </c>
      <c r="E381" s="90">
        <v>0</v>
      </c>
      <c r="F381" s="90">
        <v>5.8999999999999999E-3</v>
      </c>
      <c r="G381" s="90">
        <v>717830.71059999999</v>
      </c>
      <c r="H381" s="90">
        <v>148031.8934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868926000000</v>
      </c>
      <c r="C384" s="90">
        <v>1060235.122</v>
      </c>
      <c r="D384" s="90" t="s">
        <v>929</v>
      </c>
      <c r="E384" s="90">
        <v>270589.05</v>
      </c>
      <c r="F384" s="90">
        <v>151653.867</v>
      </c>
      <c r="G384" s="90">
        <v>119510.254</v>
      </c>
      <c r="H384" s="90">
        <v>0</v>
      </c>
      <c r="I384" s="90">
        <v>513069.75300000003</v>
      </c>
      <c r="J384" s="90">
        <v>0</v>
      </c>
      <c r="K384" s="90">
        <v>114.66800000000001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5297.5290000000005</v>
      </c>
      <c r="R384" s="90">
        <v>0</v>
      </c>
      <c r="S384" s="90">
        <v>0</v>
      </c>
    </row>
    <row r="385" spans="1:19">
      <c r="A385" s="90" t="s">
        <v>778</v>
      </c>
      <c r="B385" s="92">
        <v>767435000000</v>
      </c>
      <c r="C385" s="90">
        <v>1070188.746</v>
      </c>
      <c r="D385" s="90" t="s">
        <v>930</v>
      </c>
      <c r="E385" s="90">
        <v>270589.05</v>
      </c>
      <c r="F385" s="90">
        <v>145652.64300000001</v>
      </c>
      <c r="G385" s="90">
        <v>133604.769</v>
      </c>
      <c r="H385" s="90">
        <v>0</v>
      </c>
      <c r="I385" s="90">
        <v>514874.86900000001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5352.7479999999996</v>
      </c>
      <c r="R385" s="90">
        <v>0</v>
      </c>
      <c r="S385" s="90">
        <v>0</v>
      </c>
    </row>
    <row r="386" spans="1:19">
      <c r="A386" s="90" t="s">
        <v>779</v>
      </c>
      <c r="B386" s="92">
        <v>970847000000</v>
      </c>
      <c r="C386" s="90">
        <v>1063230.94</v>
      </c>
      <c r="D386" s="90" t="s">
        <v>821</v>
      </c>
      <c r="E386" s="90">
        <v>270589.05</v>
      </c>
      <c r="F386" s="90">
        <v>151653.867</v>
      </c>
      <c r="G386" s="90">
        <v>121217.121</v>
      </c>
      <c r="H386" s="90">
        <v>0</v>
      </c>
      <c r="I386" s="90">
        <v>514342.31900000002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5313.915</v>
      </c>
      <c r="R386" s="90">
        <v>0</v>
      </c>
      <c r="S386" s="90">
        <v>0</v>
      </c>
    </row>
    <row r="387" spans="1:19">
      <c r="A387" s="90" t="s">
        <v>780</v>
      </c>
      <c r="B387" s="92">
        <v>1047950000000</v>
      </c>
      <c r="C387" s="90">
        <v>1170016.8929999999</v>
      </c>
      <c r="D387" s="90" t="s">
        <v>931</v>
      </c>
      <c r="E387" s="90">
        <v>270589.05</v>
      </c>
      <c r="F387" s="90">
        <v>133019.06400000001</v>
      </c>
      <c r="G387" s="90">
        <v>138805.674</v>
      </c>
      <c r="H387" s="90">
        <v>0</v>
      </c>
      <c r="I387" s="90">
        <v>622127.02599999995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5361.4120000000003</v>
      </c>
      <c r="R387" s="90">
        <v>0</v>
      </c>
      <c r="S387" s="90">
        <v>0</v>
      </c>
    </row>
    <row r="388" spans="1:19">
      <c r="A388" s="90" t="s">
        <v>341</v>
      </c>
      <c r="B388" s="92">
        <v>1386860000000</v>
      </c>
      <c r="C388" s="90">
        <v>1352151.4569999999</v>
      </c>
      <c r="D388" s="90" t="s">
        <v>932</v>
      </c>
      <c r="E388" s="90">
        <v>270589.05</v>
      </c>
      <c r="F388" s="90">
        <v>137835.54800000001</v>
      </c>
      <c r="G388" s="90">
        <v>154441.508</v>
      </c>
      <c r="H388" s="90">
        <v>0</v>
      </c>
      <c r="I388" s="90">
        <v>783631.66799999995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5539.0159999999996</v>
      </c>
      <c r="R388" s="90">
        <v>0</v>
      </c>
      <c r="S388" s="90">
        <v>0</v>
      </c>
    </row>
    <row r="389" spans="1:19">
      <c r="A389" s="90" t="s">
        <v>781</v>
      </c>
      <c r="B389" s="92">
        <v>1588200000000</v>
      </c>
      <c r="C389" s="90">
        <v>1368377.095</v>
      </c>
      <c r="D389" s="90" t="s">
        <v>822</v>
      </c>
      <c r="E389" s="90">
        <v>270589.05</v>
      </c>
      <c r="F389" s="90">
        <v>137835.54800000001</v>
      </c>
      <c r="G389" s="90">
        <v>155885.09400000001</v>
      </c>
      <c r="H389" s="90">
        <v>0</v>
      </c>
      <c r="I389" s="90">
        <v>798380.44099999999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5572.2950000000001</v>
      </c>
      <c r="R389" s="90">
        <v>0</v>
      </c>
      <c r="S389" s="90">
        <v>0</v>
      </c>
    </row>
    <row r="390" spans="1:19">
      <c r="A390" s="90" t="s">
        <v>782</v>
      </c>
      <c r="B390" s="92">
        <v>1284860000000</v>
      </c>
      <c r="C390" s="90">
        <v>1181900.949</v>
      </c>
      <c r="D390" s="90" t="s">
        <v>933</v>
      </c>
      <c r="E390" s="90">
        <v>150327.25</v>
      </c>
      <c r="F390" s="90">
        <v>84617.157999999996</v>
      </c>
      <c r="G390" s="90">
        <v>147907.15900000001</v>
      </c>
      <c r="H390" s="90">
        <v>0</v>
      </c>
      <c r="I390" s="90">
        <v>793647.02899999998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5287.6850000000004</v>
      </c>
      <c r="R390" s="90">
        <v>0</v>
      </c>
      <c r="S390" s="90">
        <v>0</v>
      </c>
    </row>
    <row r="391" spans="1:19">
      <c r="A391" s="90" t="s">
        <v>783</v>
      </c>
      <c r="B391" s="92">
        <v>1288410000000</v>
      </c>
      <c r="C391" s="90">
        <v>1182370.5819999999</v>
      </c>
      <c r="D391" s="90" t="s">
        <v>892</v>
      </c>
      <c r="E391" s="90">
        <v>150327.25</v>
      </c>
      <c r="F391" s="90">
        <v>84617.157999999996</v>
      </c>
      <c r="G391" s="90">
        <v>138774.274</v>
      </c>
      <c r="H391" s="90">
        <v>0</v>
      </c>
      <c r="I391" s="90">
        <v>803224.22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5313.0119999999997</v>
      </c>
      <c r="R391" s="90">
        <v>0</v>
      </c>
      <c r="S391" s="90">
        <v>0</v>
      </c>
    </row>
    <row r="392" spans="1:19">
      <c r="A392" s="90" t="s">
        <v>784</v>
      </c>
      <c r="B392" s="92">
        <v>1351050000000</v>
      </c>
      <c r="C392" s="90">
        <v>1356048.0220000001</v>
      </c>
      <c r="D392" s="90" t="s">
        <v>934</v>
      </c>
      <c r="E392" s="90">
        <v>270589.05</v>
      </c>
      <c r="F392" s="90">
        <v>145652.64300000001</v>
      </c>
      <c r="G392" s="90">
        <v>155979.193</v>
      </c>
      <c r="H392" s="90">
        <v>0</v>
      </c>
      <c r="I392" s="90">
        <v>778220.772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5491.6959999999999</v>
      </c>
      <c r="R392" s="90">
        <v>0</v>
      </c>
      <c r="S392" s="90">
        <v>0</v>
      </c>
    </row>
    <row r="393" spans="1:19">
      <c r="A393" s="90" t="s">
        <v>785</v>
      </c>
      <c r="B393" s="92">
        <v>1200180000000</v>
      </c>
      <c r="C393" s="90">
        <v>1243813.135</v>
      </c>
      <c r="D393" s="90" t="s">
        <v>935</v>
      </c>
      <c r="E393" s="90">
        <v>270589.05</v>
      </c>
      <c r="F393" s="90">
        <v>151653.867</v>
      </c>
      <c r="G393" s="90">
        <v>128083.144</v>
      </c>
      <c r="H393" s="90">
        <v>0</v>
      </c>
      <c r="I393" s="90">
        <v>685743.995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7628.4110000000001</v>
      </c>
      <c r="R393" s="90">
        <v>0</v>
      </c>
      <c r="S393" s="90">
        <v>0</v>
      </c>
    </row>
    <row r="394" spans="1:19">
      <c r="A394" s="90" t="s">
        <v>786</v>
      </c>
      <c r="B394" s="92">
        <v>971563000000</v>
      </c>
      <c r="C394" s="90">
        <v>1121164.0449999999</v>
      </c>
      <c r="D394" s="90" t="s">
        <v>936</v>
      </c>
      <c r="E394" s="90">
        <v>270589.05</v>
      </c>
      <c r="F394" s="90">
        <v>137835.54800000001</v>
      </c>
      <c r="G394" s="90">
        <v>129286.91499999999</v>
      </c>
      <c r="H394" s="90">
        <v>0</v>
      </c>
      <c r="I394" s="90">
        <v>578029.41799999995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5308.4459999999999</v>
      </c>
      <c r="R394" s="90">
        <v>0</v>
      </c>
      <c r="S394" s="90">
        <v>0</v>
      </c>
    </row>
    <row r="395" spans="1:19">
      <c r="A395" s="90" t="s">
        <v>787</v>
      </c>
      <c r="B395" s="92">
        <v>813612000000</v>
      </c>
      <c r="C395" s="90">
        <v>1064190.655</v>
      </c>
      <c r="D395" s="90" t="s">
        <v>893</v>
      </c>
      <c r="E395" s="90">
        <v>270589.05</v>
      </c>
      <c r="F395" s="90">
        <v>137835.54800000001</v>
      </c>
      <c r="G395" s="90">
        <v>125080.47900000001</v>
      </c>
      <c r="H395" s="90">
        <v>0</v>
      </c>
      <c r="I395" s="90">
        <v>525266.77500000002</v>
      </c>
      <c r="J395" s="90">
        <v>0</v>
      </c>
      <c r="K395" s="90">
        <v>114.66800000000001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5304.1350000000002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13539900000000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767435000000</v>
      </c>
      <c r="C398" s="90">
        <v>1060235.122</v>
      </c>
      <c r="D398" s="90"/>
      <c r="E398" s="90">
        <v>150327.25</v>
      </c>
      <c r="F398" s="90">
        <v>84617.157999999996</v>
      </c>
      <c r="G398" s="90">
        <v>119510.254</v>
      </c>
      <c r="H398" s="90">
        <v>0</v>
      </c>
      <c r="I398" s="90">
        <v>513069.75300000003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5287.6850000000004</v>
      </c>
      <c r="R398" s="90">
        <v>0</v>
      </c>
      <c r="S398" s="90">
        <v>0</v>
      </c>
    </row>
    <row r="399" spans="1:19">
      <c r="A399" s="90" t="s">
        <v>790</v>
      </c>
      <c r="B399" s="92">
        <v>1588200000000</v>
      </c>
      <c r="C399" s="90">
        <v>1368377.095</v>
      </c>
      <c r="D399" s="90"/>
      <c r="E399" s="90">
        <v>270589.05</v>
      </c>
      <c r="F399" s="90">
        <v>151653.867</v>
      </c>
      <c r="G399" s="90">
        <v>155979.193</v>
      </c>
      <c r="H399" s="90">
        <v>0</v>
      </c>
      <c r="I399" s="90">
        <v>803224.22</v>
      </c>
      <c r="J399" s="90">
        <v>0</v>
      </c>
      <c r="K399" s="90">
        <v>114.66800000000001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7628.4110000000001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439821.59</v>
      </c>
      <c r="C402" s="90">
        <v>23094.21</v>
      </c>
      <c r="D402" s="90">
        <v>0</v>
      </c>
      <c r="E402" s="90">
        <v>462915.8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22.45</v>
      </c>
      <c r="C403" s="90">
        <v>1.18</v>
      </c>
      <c r="D403" s="90">
        <v>0</v>
      </c>
      <c r="E403" s="90">
        <v>23.63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22.45</v>
      </c>
      <c r="C404" s="90">
        <v>1.18</v>
      </c>
      <c r="D404" s="90">
        <v>0</v>
      </c>
      <c r="E404" s="90">
        <v>23.63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8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8"/>
      <c r="H460" s="88"/>
    </row>
    <row r="461" spans="1:8">
      <c r="A461" s="88"/>
      <c r="B461" s="88"/>
      <c r="C461" s="88"/>
      <c r="D461" s="88"/>
      <c r="E461" s="88"/>
      <c r="F461" s="88"/>
      <c r="G461" s="88"/>
      <c r="H461" s="88"/>
    </row>
    <row r="462" spans="1:8">
      <c r="A462" s="88"/>
      <c r="B462" s="88"/>
      <c r="C462" s="88"/>
      <c r="D462" s="88"/>
      <c r="E462" s="88"/>
      <c r="F462" s="88"/>
      <c r="G462" s="88"/>
      <c r="H462" s="88"/>
    </row>
    <row r="463" spans="1:8">
      <c r="A463" s="88"/>
      <c r="B463" s="88"/>
      <c r="C463" s="88"/>
      <c r="D463" s="88"/>
      <c r="E463" s="88"/>
      <c r="F463" s="88"/>
      <c r="G463" s="88"/>
      <c r="H463" s="88"/>
    </row>
    <row r="464" spans="1:8">
      <c r="A464" s="88"/>
      <c r="B464" s="88"/>
      <c r="C464" s="88"/>
      <c r="D464" s="88"/>
      <c r="E464" s="88"/>
      <c r="F464" s="88"/>
      <c r="G464" s="88"/>
      <c r="H464" s="88"/>
    </row>
    <row r="465" spans="1:19">
      <c r="A465" s="88"/>
      <c r="B465" s="88"/>
      <c r="C465" s="88"/>
      <c r="D465" s="88"/>
      <c r="E465" s="88"/>
      <c r="F465" s="88"/>
      <c r="G465" s="88"/>
      <c r="H465" s="88"/>
    </row>
    <row r="466" spans="1:19">
      <c r="A466" s="88"/>
      <c r="B466" s="88"/>
      <c r="C466" s="88"/>
      <c r="D466" s="88"/>
      <c r="E466" s="88"/>
      <c r="F466" s="88"/>
      <c r="G466" s="88"/>
      <c r="H466" s="88"/>
    </row>
    <row r="467" spans="1:19">
      <c r="A467" s="88"/>
      <c r="B467" s="88"/>
      <c r="C467" s="88"/>
      <c r="D467" s="88"/>
      <c r="E467" s="88"/>
      <c r="F467" s="88"/>
      <c r="G467" s="88"/>
      <c r="H467" s="88"/>
    </row>
    <row r="468" spans="1:19">
      <c r="A468" s="88"/>
      <c r="B468" s="88"/>
      <c r="C468" s="88"/>
      <c r="D468" s="88"/>
      <c r="E468" s="88"/>
      <c r="F468" s="88"/>
      <c r="G468" s="88"/>
      <c r="H468" s="88"/>
    </row>
    <row r="469" spans="1:19">
      <c r="A469" s="88"/>
      <c r="B469" s="88"/>
      <c r="C469" s="88"/>
      <c r="D469" s="88"/>
      <c r="E469" s="88"/>
      <c r="F469" s="88"/>
      <c r="G469" s="88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9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8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16297.91</v>
      </c>
      <c r="C2" s="90">
        <v>831.87</v>
      </c>
      <c r="D2" s="90">
        <v>831.87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16297.91</v>
      </c>
      <c r="C3" s="90">
        <v>831.87</v>
      </c>
      <c r="D3" s="90">
        <v>831.87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47174.99</v>
      </c>
      <c r="C4" s="90">
        <v>2407.87</v>
      </c>
      <c r="D4" s="90">
        <v>2407.87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47174.99</v>
      </c>
      <c r="C5" s="90">
        <v>2407.87</v>
      </c>
      <c r="D5" s="90">
        <v>2407.87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1539.4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5115.68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176.25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2316.38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4.9400000000000004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219.87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150.88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14185.25</v>
      </c>
      <c r="C28" s="90">
        <v>2112.66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1.306</v>
      </c>
      <c r="E82" s="90">
        <v>1.623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1.306</v>
      </c>
      <c r="E83" s="90">
        <v>1.623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1.306</v>
      </c>
      <c r="E84" s="90">
        <v>1.623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1.306</v>
      </c>
      <c r="E85" s="90">
        <v>1.623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0.56899999999999995</v>
      </c>
      <c r="E87" s="90">
        <v>0.63700000000000001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1.306</v>
      </c>
      <c r="E88" s="90">
        <v>1.623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1.306</v>
      </c>
      <c r="E89" s="90">
        <v>1.623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1.306</v>
      </c>
      <c r="E90" s="90">
        <v>1.623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1.306</v>
      </c>
      <c r="E91" s="90">
        <v>1.623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0.56899999999999995</v>
      </c>
      <c r="E93" s="90">
        <v>0.63700000000000001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1.306</v>
      </c>
      <c r="E94" s="90">
        <v>1.623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1.306</v>
      </c>
      <c r="E95" s="90">
        <v>1.623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1.306</v>
      </c>
      <c r="E96" s="90">
        <v>1.623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1.306</v>
      </c>
      <c r="E98" s="90">
        <v>1.623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1.306</v>
      </c>
      <c r="E99" s="90">
        <v>1.623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1.306</v>
      </c>
      <c r="E100" s="90">
        <v>1.623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0.56899999999999995</v>
      </c>
      <c r="E101" s="90">
        <v>0.63700000000000001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1.306</v>
      </c>
      <c r="E102" s="90">
        <v>1.623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1.306</v>
      </c>
      <c r="E103" s="90">
        <v>1.623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1.306</v>
      </c>
      <c r="E105" s="90">
        <v>1.623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1.306</v>
      </c>
      <c r="E106" s="90">
        <v>1.623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1.306</v>
      </c>
      <c r="E108" s="90">
        <v>1.623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1.306</v>
      </c>
      <c r="E109" s="90">
        <v>1.623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0.56899999999999995</v>
      </c>
      <c r="E110" s="90">
        <v>0.63700000000000001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1.306</v>
      </c>
      <c r="E111" s="90">
        <v>1.623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1.306</v>
      </c>
      <c r="E112" s="90">
        <v>1.623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1.306</v>
      </c>
      <c r="E114" s="90">
        <v>1.623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1.306</v>
      </c>
      <c r="E115" s="90">
        <v>1.623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0.56899999999999995</v>
      </c>
      <c r="E116" s="90">
        <v>0.63700000000000001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1.306</v>
      </c>
      <c r="E117" s="90">
        <v>1.623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1.306</v>
      </c>
      <c r="E118" s="90">
        <v>1.623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1.306</v>
      </c>
      <c r="E120" s="90">
        <v>1.623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1.306</v>
      </c>
      <c r="E121" s="90">
        <v>1.623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0.56899999999999995</v>
      </c>
      <c r="E122" s="90">
        <v>0.63700000000000001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1.306</v>
      </c>
      <c r="E123" s="90">
        <v>1.623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1.306</v>
      </c>
      <c r="E124" s="90">
        <v>1.623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1.306</v>
      </c>
      <c r="E126" s="90">
        <v>1.623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1.306</v>
      </c>
      <c r="E127" s="90">
        <v>1.623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0.56899999999999995</v>
      </c>
      <c r="E128" s="90">
        <v>0.63700000000000001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1.306</v>
      </c>
      <c r="E129" s="90">
        <v>1.623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1.306</v>
      </c>
      <c r="E130" s="90">
        <v>1.623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1.306</v>
      </c>
      <c r="E132" s="90">
        <v>1.623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1.306</v>
      </c>
      <c r="E133" s="90">
        <v>1.623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0.56899999999999995</v>
      </c>
      <c r="E134" s="90">
        <v>0.63700000000000001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1.306</v>
      </c>
      <c r="E135" s="90">
        <v>1.623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1.306</v>
      </c>
      <c r="E136" s="90">
        <v>1.623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1.306</v>
      </c>
      <c r="E138" s="90">
        <v>1.623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1.306</v>
      </c>
      <c r="E139" s="90">
        <v>1.623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0.56899999999999995</v>
      </c>
      <c r="E140" s="90">
        <v>0.63700000000000001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1.306</v>
      </c>
      <c r="E141" s="90">
        <v>1.623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1.306</v>
      </c>
      <c r="E143" s="90">
        <v>1.623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0.56899999999999995</v>
      </c>
      <c r="E144" s="90">
        <v>0.63700000000000001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1.306</v>
      </c>
      <c r="E145" s="90">
        <v>1.623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1.306</v>
      </c>
      <c r="E147" s="90">
        <v>1.623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0.56899999999999995</v>
      </c>
      <c r="E148" s="90">
        <v>0.63700000000000001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1.306</v>
      </c>
      <c r="E149" s="90">
        <v>1.623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1.306</v>
      </c>
      <c r="E151" s="90">
        <v>1.623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0.56899999999999995</v>
      </c>
      <c r="E152" s="90">
        <v>0.63700000000000001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0.56899999999999995</v>
      </c>
      <c r="E154" s="90">
        <v>0.63700000000000001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1.306</v>
      </c>
      <c r="E155" s="90">
        <v>1.623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1.306</v>
      </c>
      <c r="E157" s="90">
        <v>1.623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1.306</v>
      </c>
      <c r="E158" s="90">
        <v>1.623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0.56899999999999995</v>
      </c>
      <c r="E159" s="90">
        <v>0.63700000000000001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1.306</v>
      </c>
      <c r="E160" s="90">
        <v>1.623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1.306</v>
      </c>
      <c r="E162" s="90">
        <v>1.623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0.56899999999999995</v>
      </c>
      <c r="E163" s="90">
        <v>0.63700000000000001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1.306</v>
      </c>
      <c r="E164" s="90">
        <v>1.623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1.306</v>
      </c>
      <c r="E165" s="90">
        <v>1.623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1.306</v>
      </c>
      <c r="E166" s="90">
        <v>1.623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1.306</v>
      </c>
      <c r="E168" s="90">
        <v>1.623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1.306</v>
      </c>
      <c r="E169" s="90">
        <v>1.623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1.306</v>
      </c>
      <c r="E170" s="90">
        <v>1.623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0.56899999999999995</v>
      </c>
      <c r="E171" s="90">
        <v>0.63700000000000001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0.56899999999999995</v>
      </c>
      <c r="E173" s="90">
        <v>0.63700000000000001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1.306</v>
      </c>
      <c r="E174" s="90">
        <v>1.623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1.306</v>
      </c>
      <c r="E176" s="90">
        <v>1.623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0.56899999999999995</v>
      </c>
      <c r="E177" s="90">
        <v>0.63700000000000001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1.306</v>
      </c>
      <c r="E178" s="90">
        <v>1.623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1.306</v>
      </c>
      <c r="E180" s="90">
        <v>1.623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0.56899999999999995</v>
      </c>
      <c r="E181" s="90">
        <v>0.63700000000000001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1.306</v>
      </c>
      <c r="E182" s="90">
        <v>1.623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1.306</v>
      </c>
      <c r="E184" s="90">
        <v>1.623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0.56899999999999995</v>
      </c>
      <c r="E185" s="90">
        <v>0.63700000000000001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1.306</v>
      </c>
      <c r="E186" s="90">
        <v>1.623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1.306</v>
      </c>
      <c r="E188" s="90">
        <v>1.623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0.56899999999999995</v>
      </c>
      <c r="E189" s="90">
        <v>0.63700000000000001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1.306</v>
      </c>
      <c r="E190" s="90">
        <v>1.623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1.306</v>
      </c>
      <c r="E192" s="90">
        <v>1.623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0.56899999999999995</v>
      </c>
      <c r="E193" s="90">
        <v>0.63700000000000001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1.306</v>
      </c>
      <c r="E194" s="90">
        <v>1.623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1.306</v>
      </c>
      <c r="E196" s="90">
        <v>1.623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0.56899999999999995</v>
      </c>
      <c r="E197" s="90">
        <v>0.63700000000000001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1.306</v>
      </c>
      <c r="E198" s="90">
        <v>1.623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1.306</v>
      </c>
      <c r="E199" s="90">
        <v>1.623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1.306</v>
      </c>
      <c r="E201" s="90">
        <v>1.623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1.306</v>
      </c>
      <c r="E202" s="90">
        <v>1.623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0.56899999999999995</v>
      </c>
      <c r="E203" s="90">
        <v>0.63700000000000001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921703.4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190276.65</v>
      </c>
      <c r="D282" s="90">
        <v>128642.85</v>
      </c>
      <c r="E282" s="90">
        <v>61633.8</v>
      </c>
      <c r="F282" s="90">
        <v>0.68</v>
      </c>
      <c r="G282" s="90">
        <v>3.31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18894.740000000002</v>
      </c>
      <c r="D284" s="90">
        <v>12774.42</v>
      </c>
      <c r="E284" s="90">
        <v>6120.32</v>
      </c>
      <c r="F284" s="90">
        <v>0.68</v>
      </c>
      <c r="G284" s="90">
        <v>3.32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485858.59</v>
      </c>
      <c r="D286" s="90">
        <v>352622.32</v>
      </c>
      <c r="E286" s="90">
        <v>133236.26999999999</v>
      </c>
      <c r="F286" s="90">
        <v>0.73</v>
      </c>
      <c r="G286" s="90">
        <v>3.25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378209.23</v>
      </c>
      <c r="D287" s="90">
        <v>260725.35</v>
      </c>
      <c r="E287" s="90">
        <v>117483.88</v>
      </c>
      <c r="F287" s="90">
        <v>0.69</v>
      </c>
      <c r="G287" s="90">
        <v>3.13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377851.93</v>
      </c>
      <c r="D288" s="90">
        <v>260392.12</v>
      </c>
      <c r="E288" s="90">
        <v>117459.82</v>
      </c>
      <c r="F288" s="90">
        <v>0.69</v>
      </c>
      <c r="G288" s="90">
        <v>3.13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392727.26</v>
      </c>
      <c r="D289" s="90">
        <v>271373.59999999998</v>
      </c>
      <c r="E289" s="90">
        <v>121353.66</v>
      </c>
      <c r="F289" s="90">
        <v>0.69</v>
      </c>
      <c r="G289" s="90">
        <v>3.13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6530.74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14039.28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10246.41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14947.05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10092.61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14883.8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10098.34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14908.33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10107.23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14768.02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10099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14776.91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10241.540000000001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14844.23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6782.52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17990.2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6003.95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17912.3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6103.15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18082.37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54477.919999999998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5379.42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12983.9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27933.85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69670.009999999995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10644.6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12338.92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20962.78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40813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21938.55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40559.75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22001.86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44082.67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17456.68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35222.400000000001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17417.32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35264.89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18267.45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39172.51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22038.93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41400.839999999997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852081.84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248067.29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340832.73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32810.800000000003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193581.64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0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23596.6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23753.599999999999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20198.330000000002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7.66</v>
      </c>
      <c r="F349" s="90">
        <v>14374.66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0.76</v>
      </c>
      <c r="F351" s="90">
        <v>882.56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23.53</v>
      </c>
      <c r="F353" s="90">
        <v>39613.279999999999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16.059999999999999</v>
      </c>
      <c r="F354" s="90">
        <v>27203.66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16.03</v>
      </c>
      <c r="F355" s="90">
        <v>27153.759999999998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16.78</v>
      </c>
      <c r="F356" s="90">
        <v>28242.68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5075.29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183105.84099999999</v>
      </c>
      <c r="C366" s="90">
        <v>290.86930000000001</v>
      </c>
      <c r="D366" s="90">
        <v>902.5453</v>
      </c>
      <c r="E366" s="90">
        <v>0</v>
      </c>
      <c r="F366" s="90">
        <v>2.5000000000000001E-3</v>
      </c>
      <c r="G366" s="92">
        <v>6666150</v>
      </c>
      <c r="H366" s="90">
        <v>75979.291500000007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166955.1372</v>
      </c>
      <c r="C367" s="90">
        <v>266.88900000000001</v>
      </c>
      <c r="D367" s="90">
        <v>835.05880000000002</v>
      </c>
      <c r="E367" s="90">
        <v>0</v>
      </c>
      <c r="F367" s="90">
        <v>2.3E-3</v>
      </c>
      <c r="G367" s="92">
        <v>6167790</v>
      </c>
      <c r="H367" s="90">
        <v>69447.044099999999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216619.4705</v>
      </c>
      <c r="C368" s="90">
        <v>357.92989999999998</v>
      </c>
      <c r="D368" s="90">
        <v>1167.7348999999999</v>
      </c>
      <c r="E368" s="90">
        <v>0</v>
      </c>
      <c r="F368" s="90">
        <v>3.2000000000000002E-3</v>
      </c>
      <c r="G368" s="92">
        <v>8625600</v>
      </c>
      <c r="H368" s="90">
        <v>91283.516399999993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220254.9105</v>
      </c>
      <c r="C369" s="90">
        <v>368.05880000000002</v>
      </c>
      <c r="D369" s="90">
        <v>1217.1509000000001</v>
      </c>
      <c r="E369" s="90">
        <v>0</v>
      </c>
      <c r="F369" s="90">
        <v>3.3E-3</v>
      </c>
      <c r="G369" s="92">
        <v>8990830</v>
      </c>
      <c r="H369" s="90">
        <v>93232.3128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271467.36930000002</v>
      </c>
      <c r="C370" s="90">
        <v>456.46719999999999</v>
      </c>
      <c r="D370" s="90">
        <v>1520.6241</v>
      </c>
      <c r="E370" s="90">
        <v>0</v>
      </c>
      <c r="F370" s="90">
        <v>4.1000000000000003E-3</v>
      </c>
      <c r="G370" s="92">
        <v>11232700</v>
      </c>
      <c r="H370" s="90">
        <v>115196.291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341244.82549999998</v>
      </c>
      <c r="C371" s="90">
        <v>574.99059999999997</v>
      </c>
      <c r="D371" s="90">
        <v>1920.1196</v>
      </c>
      <c r="E371" s="90">
        <v>0</v>
      </c>
      <c r="F371" s="90">
        <v>5.1999999999999998E-3</v>
      </c>
      <c r="G371" s="92">
        <v>14183700</v>
      </c>
      <c r="H371" s="90">
        <v>144926.86199999999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294153.39520000003</v>
      </c>
      <c r="C372" s="90">
        <v>495.91759999999999</v>
      </c>
      <c r="D372" s="90">
        <v>1657.1348</v>
      </c>
      <c r="E372" s="90">
        <v>0</v>
      </c>
      <c r="F372" s="90">
        <v>4.4999999999999997E-3</v>
      </c>
      <c r="G372" s="92">
        <v>12241100</v>
      </c>
      <c r="H372" s="90">
        <v>124954.9188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296721.41810000001</v>
      </c>
      <c r="C373" s="90">
        <v>500.16649999999998</v>
      </c>
      <c r="D373" s="90">
        <v>1671.0192</v>
      </c>
      <c r="E373" s="90">
        <v>0</v>
      </c>
      <c r="F373" s="90">
        <v>4.4999999999999997E-3</v>
      </c>
      <c r="G373" s="92">
        <v>12343700</v>
      </c>
      <c r="H373" s="90">
        <v>126037.6568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299114.56939999998</v>
      </c>
      <c r="C374" s="90">
        <v>503.81599999999997</v>
      </c>
      <c r="D374" s="90">
        <v>1681.7149999999999</v>
      </c>
      <c r="E374" s="90">
        <v>0</v>
      </c>
      <c r="F374" s="90">
        <v>4.5999999999999999E-3</v>
      </c>
      <c r="G374" s="92">
        <v>12422700</v>
      </c>
      <c r="H374" s="90">
        <v>127015.308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239950.19140000001</v>
      </c>
      <c r="C375" s="90">
        <v>401.92009999999999</v>
      </c>
      <c r="D375" s="90">
        <v>1332.8563999999999</v>
      </c>
      <c r="E375" s="90">
        <v>0</v>
      </c>
      <c r="F375" s="90">
        <v>3.5999999999999999E-3</v>
      </c>
      <c r="G375" s="92">
        <v>9845570</v>
      </c>
      <c r="H375" s="90">
        <v>101665.1796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195219.52859999999</v>
      </c>
      <c r="C376" s="90">
        <v>322.1259</v>
      </c>
      <c r="D376" s="90">
        <v>1049.1626000000001</v>
      </c>
      <c r="E376" s="90">
        <v>0</v>
      </c>
      <c r="F376" s="90">
        <v>2.8999999999999998E-3</v>
      </c>
      <c r="G376" s="92">
        <v>7749730</v>
      </c>
      <c r="H376" s="90">
        <v>82220.686600000001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182595.1728</v>
      </c>
      <c r="C377" s="90">
        <v>288.7235</v>
      </c>
      <c r="D377" s="90">
        <v>890.37419999999997</v>
      </c>
      <c r="E377" s="90">
        <v>0</v>
      </c>
      <c r="F377" s="90">
        <v>2.5000000000000001E-3</v>
      </c>
      <c r="G377" s="92">
        <v>6576180</v>
      </c>
      <c r="H377" s="90">
        <v>75632.440799999997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2907400</v>
      </c>
      <c r="C379" s="90">
        <v>4827.8743000000004</v>
      </c>
      <c r="D379" s="90">
        <v>15845.4959</v>
      </c>
      <c r="E379" s="90">
        <v>0</v>
      </c>
      <c r="F379" s="90">
        <v>4.3200000000000002E-2</v>
      </c>
      <c r="G379" s="92">
        <v>117046000</v>
      </c>
      <c r="H379" s="92">
        <v>1227590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166955.1372</v>
      </c>
      <c r="C380" s="90">
        <v>266.88900000000001</v>
      </c>
      <c r="D380" s="90">
        <v>835.05880000000002</v>
      </c>
      <c r="E380" s="90">
        <v>0</v>
      </c>
      <c r="F380" s="90">
        <v>2.3E-3</v>
      </c>
      <c r="G380" s="92">
        <v>6167790</v>
      </c>
      <c r="H380" s="90">
        <v>69447.044099999999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341244.82549999998</v>
      </c>
      <c r="C381" s="90">
        <v>574.99059999999997</v>
      </c>
      <c r="D381" s="90">
        <v>1920.1196</v>
      </c>
      <c r="E381" s="90">
        <v>0</v>
      </c>
      <c r="F381" s="90">
        <v>5.1999999999999998E-3</v>
      </c>
      <c r="G381" s="92">
        <v>14183700</v>
      </c>
      <c r="H381" s="90">
        <v>144926.86199999999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807899000000</v>
      </c>
      <c r="C384" s="90">
        <v>862657.50699999998</v>
      </c>
      <c r="D384" s="90" t="s">
        <v>937</v>
      </c>
      <c r="E384" s="90">
        <v>270589.05</v>
      </c>
      <c r="F384" s="90">
        <v>137835.54800000001</v>
      </c>
      <c r="G384" s="90">
        <v>131811.73800000001</v>
      </c>
      <c r="H384" s="90">
        <v>0</v>
      </c>
      <c r="I384" s="90">
        <v>317233.79499999998</v>
      </c>
      <c r="J384" s="90">
        <v>0</v>
      </c>
      <c r="K384" s="90">
        <v>114.66800000000001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5072.7079999999996</v>
      </c>
      <c r="R384" s="90">
        <v>0</v>
      </c>
      <c r="S384" s="90">
        <v>0</v>
      </c>
    </row>
    <row r="385" spans="1:19">
      <c r="A385" s="90" t="s">
        <v>778</v>
      </c>
      <c r="B385" s="92">
        <v>747501000000</v>
      </c>
      <c r="C385" s="90">
        <v>954890.99899999995</v>
      </c>
      <c r="D385" s="90" t="s">
        <v>938</v>
      </c>
      <c r="E385" s="90">
        <v>270589.05</v>
      </c>
      <c r="F385" s="90">
        <v>137835.54800000001</v>
      </c>
      <c r="G385" s="90">
        <v>139956.9</v>
      </c>
      <c r="H385" s="90">
        <v>0</v>
      </c>
      <c r="I385" s="90">
        <v>401203.533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5191.3010000000004</v>
      </c>
      <c r="R385" s="90">
        <v>0</v>
      </c>
      <c r="S385" s="90">
        <v>0</v>
      </c>
    </row>
    <row r="386" spans="1:19">
      <c r="A386" s="90" t="s">
        <v>779</v>
      </c>
      <c r="B386" s="92">
        <v>1045370000000</v>
      </c>
      <c r="C386" s="90">
        <v>1152193.0530000001</v>
      </c>
      <c r="D386" s="90" t="s">
        <v>939</v>
      </c>
      <c r="E386" s="90">
        <v>270589.05</v>
      </c>
      <c r="F386" s="90">
        <v>133019.06400000001</v>
      </c>
      <c r="G386" s="90">
        <v>144924.149</v>
      </c>
      <c r="H386" s="90">
        <v>0</v>
      </c>
      <c r="I386" s="90">
        <v>598325.78300000005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5220.3389999999999</v>
      </c>
      <c r="R386" s="90">
        <v>0</v>
      </c>
      <c r="S386" s="90">
        <v>0</v>
      </c>
    </row>
    <row r="387" spans="1:19">
      <c r="A387" s="90" t="s">
        <v>780</v>
      </c>
      <c r="B387" s="92">
        <v>1089640000000</v>
      </c>
      <c r="C387" s="90">
        <v>1159381.1910000001</v>
      </c>
      <c r="D387" s="90" t="s">
        <v>940</v>
      </c>
      <c r="E387" s="90">
        <v>270589.05</v>
      </c>
      <c r="F387" s="90">
        <v>137835.54800000001</v>
      </c>
      <c r="G387" s="90">
        <v>144164.82500000001</v>
      </c>
      <c r="H387" s="90">
        <v>0</v>
      </c>
      <c r="I387" s="90">
        <v>601201.875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5475.2250000000004</v>
      </c>
      <c r="R387" s="90">
        <v>0</v>
      </c>
      <c r="S387" s="90">
        <v>0</v>
      </c>
    </row>
    <row r="388" spans="1:19">
      <c r="A388" s="90" t="s">
        <v>341</v>
      </c>
      <c r="B388" s="92">
        <v>1361330000000</v>
      </c>
      <c r="C388" s="90">
        <v>1336223.513</v>
      </c>
      <c r="D388" s="90" t="s">
        <v>941</v>
      </c>
      <c r="E388" s="90">
        <v>270589.05</v>
      </c>
      <c r="F388" s="90">
        <v>137835.54800000001</v>
      </c>
      <c r="G388" s="90">
        <v>156162.38399999999</v>
      </c>
      <c r="H388" s="90">
        <v>0</v>
      </c>
      <c r="I388" s="90">
        <v>765970.16799999995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5551.6959999999999</v>
      </c>
      <c r="R388" s="90">
        <v>0</v>
      </c>
      <c r="S388" s="90">
        <v>0</v>
      </c>
    </row>
    <row r="389" spans="1:19">
      <c r="A389" s="90" t="s">
        <v>781</v>
      </c>
      <c r="B389" s="92">
        <v>1718990000000</v>
      </c>
      <c r="C389" s="90">
        <v>1581792.868</v>
      </c>
      <c r="D389" s="90" t="s">
        <v>942</v>
      </c>
      <c r="E389" s="90">
        <v>270589.05</v>
      </c>
      <c r="F389" s="90">
        <v>133019.06400000001</v>
      </c>
      <c r="G389" s="90">
        <v>175506.85800000001</v>
      </c>
      <c r="H389" s="90">
        <v>0</v>
      </c>
      <c r="I389" s="90">
        <v>997207.21200000006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5356.0169999999998</v>
      </c>
      <c r="R389" s="90">
        <v>0</v>
      </c>
      <c r="S389" s="90">
        <v>0</v>
      </c>
    </row>
    <row r="390" spans="1:19">
      <c r="A390" s="90" t="s">
        <v>782</v>
      </c>
      <c r="B390" s="92">
        <v>1483550000000</v>
      </c>
      <c r="C390" s="90">
        <v>1344772.865</v>
      </c>
      <c r="D390" s="90" t="s">
        <v>824</v>
      </c>
      <c r="E390" s="90">
        <v>150327.25</v>
      </c>
      <c r="F390" s="90">
        <v>73183.823999999993</v>
      </c>
      <c r="G390" s="90">
        <v>156633.674</v>
      </c>
      <c r="H390" s="90">
        <v>0</v>
      </c>
      <c r="I390" s="90">
        <v>959383.04500000004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5130.4049999999997</v>
      </c>
      <c r="R390" s="90">
        <v>0</v>
      </c>
      <c r="S390" s="90">
        <v>0</v>
      </c>
    </row>
    <row r="391" spans="1:19">
      <c r="A391" s="90" t="s">
        <v>783</v>
      </c>
      <c r="B391" s="92">
        <v>1495980000000</v>
      </c>
      <c r="C391" s="90">
        <v>1345865.1140000001</v>
      </c>
      <c r="D391" s="90" t="s">
        <v>825</v>
      </c>
      <c r="E391" s="90">
        <v>150327.25</v>
      </c>
      <c r="F391" s="90">
        <v>73183.823999999993</v>
      </c>
      <c r="G391" s="90">
        <v>158618.63</v>
      </c>
      <c r="H391" s="90">
        <v>0</v>
      </c>
      <c r="I391" s="90">
        <v>958537.41200000001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5083.33</v>
      </c>
      <c r="R391" s="90">
        <v>0</v>
      </c>
      <c r="S391" s="90">
        <v>0</v>
      </c>
    </row>
    <row r="392" spans="1:19">
      <c r="A392" s="90" t="s">
        <v>784</v>
      </c>
      <c r="B392" s="92">
        <v>1505550000000</v>
      </c>
      <c r="C392" s="90">
        <v>1469588.7890000001</v>
      </c>
      <c r="D392" s="90" t="s">
        <v>826</v>
      </c>
      <c r="E392" s="90">
        <v>270589.05</v>
      </c>
      <c r="F392" s="90">
        <v>145652.64300000001</v>
      </c>
      <c r="G392" s="90">
        <v>166422.86499999999</v>
      </c>
      <c r="H392" s="90">
        <v>0</v>
      </c>
      <c r="I392" s="90">
        <v>881246.45299999998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5563.11</v>
      </c>
      <c r="R392" s="90">
        <v>0</v>
      </c>
      <c r="S392" s="90">
        <v>0</v>
      </c>
    </row>
    <row r="393" spans="1:19">
      <c r="A393" s="90" t="s">
        <v>785</v>
      </c>
      <c r="B393" s="92">
        <v>1193230000000</v>
      </c>
      <c r="C393" s="90">
        <v>1209098.9539999999</v>
      </c>
      <c r="D393" s="90" t="s">
        <v>943</v>
      </c>
      <c r="E393" s="90">
        <v>270589.05</v>
      </c>
      <c r="F393" s="90">
        <v>133019.06400000001</v>
      </c>
      <c r="G393" s="90">
        <v>146981.50599999999</v>
      </c>
      <c r="H393" s="90">
        <v>0</v>
      </c>
      <c r="I393" s="90">
        <v>652902.38199999998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5492.2839999999997</v>
      </c>
      <c r="R393" s="90">
        <v>0</v>
      </c>
      <c r="S393" s="90">
        <v>0</v>
      </c>
    </row>
    <row r="394" spans="1:19">
      <c r="A394" s="90" t="s">
        <v>786</v>
      </c>
      <c r="B394" s="92">
        <v>939222000000</v>
      </c>
      <c r="C394" s="90">
        <v>1076352.1189999999</v>
      </c>
      <c r="D394" s="90" t="s">
        <v>944</v>
      </c>
      <c r="E394" s="90">
        <v>270589.05</v>
      </c>
      <c r="F394" s="90">
        <v>145652.64300000001</v>
      </c>
      <c r="G394" s="90">
        <v>144589.15900000001</v>
      </c>
      <c r="H394" s="90">
        <v>0</v>
      </c>
      <c r="I394" s="90">
        <v>510019.91600000003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5386.6840000000002</v>
      </c>
      <c r="R394" s="90">
        <v>0</v>
      </c>
      <c r="S394" s="90">
        <v>0</v>
      </c>
    </row>
    <row r="395" spans="1:19">
      <c r="A395" s="90" t="s">
        <v>787</v>
      </c>
      <c r="B395" s="92">
        <v>796995000000</v>
      </c>
      <c r="C395" s="90">
        <v>855730.23600000003</v>
      </c>
      <c r="D395" s="90" t="s">
        <v>945</v>
      </c>
      <c r="E395" s="90">
        <v>270589.05</v>
      </c>
      <c r="F395" s="90">
        <v>151653.867</v>
      </c>
      <c r="G395" s="90">
        <v>127447.575</v>
      </c>
      <c r="H395" s="90">
        <v>0</v>
      </c>
      <c r="I395" s="90">
        <v>300855.85100000002</v>
      </c>
      <c r="J395" s="90">
        <v>0</v>
      </c>
      <c r="K395" s="90">
        <v>114.66800000000001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5069.2259999999997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14185300000000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747501000000</v>
      </c>
      <c r="C398" s="90">
        <v>855730.23600000003</v>
      </c>
      <c r="D398" s="90"/>
      <c r="E398" s="90">
        <v>150327.25</v>
      </c>
      <c r="F398" s="90">
        <v>73183.823999999993</v>
      </c>
      <c r="G398" s="90">
        <v>127447.575</v>
      </c>
      <c r="H398" s="90">
        <v>0</v>
      </c>
      <c r="I398" s="90">
        <v>300855.85100000002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5069.2259999999997</v>
      </c>
      <c r="R398" s="90">
        <v>0</v>
      </c>
      <c r="S398" s="90">
        <v>0</v>
      </c>
    </row>
    <row r="399" spans="1:19">
      <c r="A399" s="90" t="s">
        <v>790</v>
      </c>
      <c r="B399" s="92">
        <v>1718990000000</v>
      </c>
      <c r="C399" s="90">
        <v>1581792.868</v>
      </c>
      <c r="D399" s="90"/>
      <c r="E399" s="90">
        <v>270589.05</v>
      </c>
      <c r="F399" s="90">
        <v>151653.867</v>
      </c>
      <c r="G399" s="90">
        <v>175506.85800000001</v>
      </c>
      <c r="H399" s="90">
        <v>0</v>
      </c>
      <c r="I399" s="90">
        <v>997207.21200000006</v>
      </c>
      <c r="J399" s="90">
        <v>0</v>
      </c>
      <c r="K399" s="90">
        <v>114.66800000000001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5563.11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335791.66</v>
      </c>
      <c r="C402" s="90">
        <v>17491.21</v>
      </c>
      <c r="D402" s="90">
        <v>0</v>
      </c>
      <c r="E402" s="90">
        <v>353282.87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17.14</v>
      </c>
      <c r="C403" s="90">
        <v>0.89</v>
      </c>
      <c r="D403" s="90">
        <v>0</v>
      </c>
      <c r="E403" s="90">
        <v>18.03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17.14</v>
      </c>
      <c r="C404" s="90">
        <v>0.89</v>
      </c>
      <c r="D404" s="90">
        <v>0</v>
      </c>
      <c r="E404" s="90">
        <v>18.03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16838.78</v>
      </c>
      <c r="C2" s="90">
        <v>859.47</v>
      </c>
      <c r="D2" s="90">
        <v>859.47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16838.78</v>
      </c>
      <c r="C3" s="90">
        <v>859.47</v>
      </c>
      <c r="D3" s="90">
        <v>859.47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44632.66</v>
      </c>
      <c r="C4" s="90">
        <v>2278.11</v>
      </c>
      <c r="D4" s="90">
        <v>2278.11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44632.66</v>
      </c>
      <c r="C5" s="90">
        <v>2278.11</v>
      </c>
      <c r="D5" s="90">
        <v>2278.11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4624.6899999999996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2867.2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176.22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1934.41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8.7799999999999994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309.33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143.63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11551.37</v>
      </c>
      <c r="C28" s="90">
        <v>5287.41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1.278</v>
      </c>
      <c r="E82" s="90">
        <v>1.58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1.278</v>
      </c>
      <c r="E83" s="90">
        <v>1.58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1.278</v>
      </c>
      <c r="E84" s="90">
        <v>1.58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1.278</v>
      </c>
      <c r="E85" s="90">
        <v>1.58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0.56899999999999995</v>
      </c>
      <c r="E87" s="90">
        <v>0.63700000000000001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1.278</v>
      </c>
      <c r="E88" s="90">
        <v>1.58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1.278</v>
      </c>
      <c r="E89" s="90">
        <v>1.58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1.278</v>
      </c>
      <c r="E90" s="90">
        <v>1.58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1.278</v>
      </c>
      <c r="E91" s="90">
        <v>1.58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0.56899999999999995</v>
      </c>
      <c r="E93" s="90">
        <v>0.63700000000000001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1.278</v>
      </c>
      <c r="E94" s="90">
        <v>1.58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1.278</v>
      </c>
      <c r="E95" s="90">
        <v>1.58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1.278</v>
      </c>
      <c r="E96" s="90">
        <v>1.58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1.278</v>
      </c>
      <c r="E98" s="90">
        <v>1.58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1.278</v>
      </c>
      <c r="E99" s="90">
        <v>1.58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1.278</v>
      </c>
      <c r="E100" s="90">
        <v>1.58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0.56899999999999995</v>
      </c>
      <c r="E101" s="90">
        <v>0.63700000000000001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1.278</v>
      </c>
      <c r="E102" s="90">
        <v>1.58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1.278</v>
      </c>
      <c r="E103" s="90">
        <v>1.58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1.278</v>
      </c>
      <c r="E105" s="90">
        <v>1.58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1.278</v>
      </c>
      <c r="E106" s="90">
        <v>1.58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1.278</v>
      </c>
      <c r="E108" s="90">
        <v>1.58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1.278</v>
      </c>
      <c r="E109" s="90">
        <v>1.58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0.56899999999999995</v>
      </c>
      <c r="E110" s="90">
        <v>0.63700000000000001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1.278</v>
      </c>
      <c r="E111" s="90">
        <v>1.58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1.278</v>
      </c>
      <c r="E112" s="90">
        <v>1.58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1.278</v>
      </c>
      <c r="E114" s="90">
        <v>1.58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1.278</v>
      </c>
      <c r="E115" s="90">
        <v>1.58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0.56899999999999995</v>
      </c>
      <c r="E116" s="90">
        <v>0.63700000000000001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1.278</v>
      </c>
      <c r="E117" s="90">
        <v>1.58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1.278</v>
      </c>
      <c r="E118" s="90">
        <v>1.58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1.278</v>
      </c>
      <c r="E120" s="90">
        <v>1.58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1.278</v>
      </c>
      <c r="E121" s="90">
        <v>1.58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0.56899999999999995</v>
      </c>
      <c r="E122" s="90">
        <v>0.63700000000000001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1.278</v>
      </c>
      <c r="E123" s="90">
        <v>1.58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1.278</v>
      </c>
      <c r="E124" s="90">
        <v>1.58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1.278</v>
      </c>
      <c r="E126" s="90">
        <v>1.58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1.278</v>
      </c>
      <c r="E127" s="90">
        <v>1.58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0.56899999999999995</v>
      </c>
      <c r="E128" s="90">
        <v>0.63700000000000001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1.278</v>
      </c>
      <c r="E129" s="90">
        <v>1.58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1.278</v>
      </c>
      <c r="E130" s="90">
        <v>1.58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1.278</v>
      </c>
      <c r="E132" s="90">
        <v>1.58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1.278</v>
      </c>
      <c r="E133" s="90">
        <v>1.58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0.56899999999999995</v>
      </c>
      <c r="E134" s="90">
        <v>0.63700000000000001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1.278</v>
      </c>
      <c r="E135" s="90">
        <v>1.58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1.278</v>
      </c>
      <c r="E136" s="90">
        <v>1.58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1.278</v>
      </c>
      <c r="E138" s="90">
        <v>1.58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1.278</v>
      </c>
      <c r="E139" s="90">
        <v>1.58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0.56899999999999995</v>
      </c>
      <c r="E140" s="90">
        <v>0.63700000000000001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1.278</v>
      </c>
      <c r="E141" s="90">
        <v>1.58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1.278</v>
      </c>
      <c r="E143" s="90">
        <v>1.58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0.56899999999999995</v>
      </c>
      <c r="E144" s="90">
        <v>0.63700000000000001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1.278</v>
      </c>
      <c r="E145" s="90">
        <v>1.58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1.278</v>
      </c>
      <c r="E147" s="90">
        <v>1.58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0.56899999999999995</v>
      </c>
      <c r="E148" s="90">
        <v>0.63700000000000001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1.278</v>
      </c>
      <c r="E149" s="90">
        <v>1.58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1.278</v>
      </c>
      <c r="E151" s="90">
        <v>1.58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0.56899999999999995</v>
      </c>
      <c r="E152" s="90">
        <v>0.63700000000000001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0.56899999999999995</v>
      </c>
      <c r="E154" s="90">
        <v>0.63700000000000001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1.278</v>
      </c>
      <c r="E155" s="90">
        <v>1.58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1.278</v>
      </c>
      <c r="E157" s="90">
        <v>1.58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1.278</v>
      </c>
      <c r="E158" s="90">
        <v>1.58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0.56899999999999995</v>
      </c>
      <c r="E159" s="90">
        <v>0.63700000000000001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1.278</v>
      </c>
      <c r="E160" s="90">
        <v>1.58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1.278</v>
      </c>
      <c r="E162" s="90">
        <v>1.58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0.56899999999999995</v>
      </c>
      <c r="E163" s="90">
        <v>0.63700000000000001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1.278</v>
      </c>
      <c r="E164" s="90">
        <v>1.58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1.278</v>
      </c>
      <c r="E165" s="90">
        <v>1.58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1.278</v>
      </c>
      <c r="E166" s="90">
        <v>1.58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1.278</v>
      </c>
      <c r="E168" s="90">
        <v>1.58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1.278</v>
      </c>
      <c r="E169" s="90">
        <v>1.58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1.278</v>
      </c>
      <c r="E170" s="90">
        <v>1.58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0.56899999999999995</v>
      </c>
      <c r="E171" s="90">
        <v>0.63700000000000001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0.56899999999999995</v>
      </c>
      <c r="E173" s="90">
        <v>0.63700000000000001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1.278</v>
      </c>
      <c r="E174" s="90">
        <v>1.58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1.278</v>
      </c>
      <c r="E176" s="90">
        <v>1.58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0.56899999999999995</v>
      </c>
      <c r="E177" s="90">
        <v>0.63700000000000001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1.278</v>
      </c>
      <c r="E178" s="90">
        <v>1.58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1.278</v>
      </c>
      <c r="E180" s="90">
        <v>1.58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0.56899999999999995</v>
      </c>
      <c r="E181" s="90">
        <v>0.63700000000000001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1.278</v>
      </c>
      <c r="E182" s="90">
        <v>1.58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1.278</v>
      </c>
      <c r="E184" s="90">
        <v>1.58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0.56899999999999995</v>
      </c>
      <c r="E185" s="90">
        <v>0.63700000000000001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1.278</v>
      </c>
      <c r="E186" s="90">
        <v>1.58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1.278</v>
      </c>
      <c r="E188" s="90">
        <v>1.58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0.56899999999999995</v>
      </c>
      <c r="E189" s="90">
        <v>0.63700000000000001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1.278</v>
      </c>
      <c r="E190" s="90">
        <v>1.58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1.278</v>
      </c>
      <c r="E192" s="90">
        <v>1.58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0.56899999999999995</v>
      </c>
      <c r="E193" s="90">
        <v>0.63700000000000001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1.278</v>
      </c>
      <c r="E194" s="90">
        <v>1.58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1.278</v>
      </c>
      <c r="E196" s="90">
        <v>1.58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0.56899999999999995</v>
      </c>
      <c r="E197" s="90">
        <v>0.63700000000000001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1.278</v>
      </c>
      <c r="E198" s="90">
        <v>1.58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1.278</v>
      </c>
      <c r="E199" s="90">
        <v>1.58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1.278</v>
      </c>
      <c r="E201" s="90">
        <v>1.58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1.278</v>
      </c>
      <c r="E202" s="90">
        <v>1.58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0.56899999999999995</v>
      </c>
      <c r="E203" s="90">
        <v>0.63700000000000001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1108652.32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183171.94</v>
      </c>
      <c r="D282" s="90">
        <v>123839.48</v>
      </c>
      <c r="E282" s="90">
        <v>59332.47</v>
      </c>
      <c r="F282" s="90">
        <v>0.68</v>
      </c>
      <c r="G282" s="90">
        <v>3.31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20148.650000000001</v>
      </c>
      <c r="D284" s="90">
        <v>13622.16</v>
      </c>
      <c r="E284" s="90">
        <v>6526.49</v>
      </c>
      <c r="F284" s="90">
        <v>0.68</v>
      </c>
      <c r="G284" s="90">
        <v>3.31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476033.87</v>
      </c>
      <c r="D286" s="90">
        <v>339900.31</v>
      </c>
      <c r="E286" s="90">
        <v>136133.54999999999</v>
      </c>
      <c r="F286" s="90">
        <v>0.71</v>
      </c>
      <c r="G286" s="90">
        <v>3.21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367230.64</v>
      </c>
      <c r="D287" s="90">
        <v>248278.47</v>
      </c>
      <c r="E287" s="90">
        <v>118952.17</v>
      </c>
      <c r="F287" s="90">
        <v>0.68</v>
      </c>
      <c r="G287" s="90">
        <v>3.09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366449.88</v>
      </c>
      <c r="D288" s="90">
        <v>247750.61</v>
      </c>
      <c r="E288" s="90">
        <v>118699.26</v>
      </c>
      <c r="F288" s="90">
        <v>0.68</v>
      </c>
      <c r="G288" s="90">
        <v>3.09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384994.33</v>
      </c>
      <c r="D289" s="90">
        <v>260288.21</v>
      </c>
      <c r="E289" s="90">
        <v>124706.12</v>
      </c>
      <c r="F289" s="90">
        <v>0.68</v>
      </c>
      <c r="G289" s="90">
        <v>3.09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7831.16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12023.86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9525.89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13488.29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9369.9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13424.83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9375.52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13449.38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9437.23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13298.25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9429.59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13307.41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9574.1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13375.05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7480.38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16840.09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6687.14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16766.580000000002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6779.89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16926.86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49609.98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5321.59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11657.9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29592.03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64627.35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11824.7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11941.53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20042.060000000001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36902.949999999997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21007.37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36644.480000000003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21071.32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40166.54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16592.330000000002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31242.09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16555.75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31284.76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17418.810000000001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35169.93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21352.9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37584.1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1089465.52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287009.24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435786.21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44735.69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247512.05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46966.15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82969.66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83107.5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80228.39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7.38</v>
      </c>
      <c r="F349" s="90">
        <v>13837.93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0.81</v>
      </c>
      <c r="F351" s="90">
        <v>941.13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22.14</v>
      </c>
      <c r="F353" s="90">
        <v>37265.660000000003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14.79</v>
      </c>
      <c r="F354" s="90">
        <v>25055.84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14.76</v>
      </c>
      <c r="F355" s="90">
        <v>25002.560000000001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15.5</v>
      </c>
      <c r="F356" s="90">
        <v>26267.84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6104.71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217586.80929999999</v>
      </c>
      <c r="C366" s="90">
        <v>353.33089999999999</v>
      </c>
      <c r="D366" s="90">
        <v>764.81550000000004</v>
      </c>
      <c r="E366" s="90">
        <v>0</v>
      </c>
      <c r="F366" s="90">
        <v>2.8999999999999998E-3</v>
      </c>
      <c r="G366" s="92">
        <v>1359860</v>
      </c>
      <c r="H366" s="90">
        <v>89698.271099999998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193373.91949999999</v>
      </c>
      <c r="C367" s="90">
        <v>316.14589999999998</v>
      </c>
      <c r="D367" s="90">
        <v>690.16499999999996</v>
      </c>
      <c r="E367" s="90">
        <v>0</v>
      </c>
      <c r="F367" s="90">
        <v>2.5999999999999999E-3</v>
      </c>
      <c r="G367" s="92">
        <v>1227160</v>
      </c>
      <c r="H367" s="90">
        <v>79913.734299999996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194022.54819999999</v>
      </c>
      <c r="C368" s="90">
        <v>346.57490000000001</v>
      </c>
      <c r="D368" s="90">
        <v>836.44690000000003</v>
      </c>
      <c r="E368" s="90">
        <v>0</v>
      </c>
      <c r="F368" s="90">
        <v>3.0999999999999999E-3</v>
      </c>
      <c r="G368" s="92">
        <v>1487620</v>
      </c>
      <c r="H368" s="90">
        <v>82894.058199999999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188137.0564</v>
      </c>
      <c r="C369" s="90">
        <v>351.84429999999998</v>
      </c>
      <c r="D369" s="90">
        <v>888.44069999999999</v>
      </c>
      <c r="E369" s="90">
        <v>0</v>
      </c>
      <c r="F369" s="90">
        <v>3.3E-3</v>
      </c>
      <c r="G369" s="92">
        <v>1580260</v>
      </c>
      <c r="H369" s="90">
        <v>81837.097200000004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226352.364</v>
      </c>
      <c r="C370" s="90">
        <v>431.27300000000002</v>
      </c>
      <c r="D370" s="90">
        <v>1107.9275</v>
      </c>
      <c r="E370" s="90">
        <v>0</v>
      </c>
      <c r="F370" s="90">
        <v>4.1000000000000003E-3</v>
      </c>
      <c r="G370" s="92">
        <v>1970730</v>
      </c>
      <c r="H370" s="90">
        <v>99195.409400000004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265027.59509999998</v>
      </c>
      <c r="C371" s="90">
        <v>508.7724</v>
      </c>
      <c r="D371" s="90">
        <v>1315.9123</v>
      </c>
      <c r="E371" s="90">
        <v>0</v>
      </c>
      <c r="F371" s="90">
        <v>4.7999999999999996E-3</v>
      </c>
      <c r="G371" s="92">
        <v>2340720</v>
      </c>
      <c r="H371" s="90">
        <v>116496.1721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205728.32120000001</v>
      </c>
      <c r="C372" s="90">
        <v>394.93169999999998</v>
      </c>
      <c r="D372" s="90">
        <v>1021.4598</v>
      </c>
      <c r="E372" s="90">
        <v>0</v>
      </c>
      <c r="F372" s="90">
        <v>3.7000000000000002E-3</v>
      </c>
      <c r="G372" s="92">
        <v>1816960</v>
      </c>
      <c r="H372" s="90">
        <v>90430.056500000006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211692.60769999999</v>
      </c>
      <c r="C373" s="90">
        <v>406.19209999999998</v>
      </c>
      <c r="D373" s="90">
        <v>1050.1460999999999</v>
      </c>
      <c r="E373" s="90">
        <v>0</v>
      </c>
      <c r="F373" s="90">
        <v>3.8E-3</v>
      </c>
      <c r="G373" s="92">
        <v>1867980</v>
      </c>
      <c r="H373" s="90">
        <v>93034.257400000002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234337.6183</v>
      </c>
      <c r="C374" s="90">
        <v>449.53489999999999</v>
      </c>
      <c r="D374" s="90">
        <v>1161.9519</v>
      </c>
      <c r="E374" s="90">
        <v>0</v>
      </c>
      <c r="F374" s="90">
        <v>4.1999999999999997E-3</v>
      </c>
      <c r="G374" s="92">
        <v>2066860</v>
      </c>
      <c r="H374" s="90">
        <v>102976.2657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194172.8137</v>
      </c>
      <c r="C375" s="90">
        <v>362.56900000000002</v>
      </c>
      <c r="D375" s="90">
        <v>914.18320000000006</v>
      </c>
      <c r="E375" s="90">
        <v>0</v>
      </c>
      <c r="F375" s="90">
        <v>3.3999999999999998E-3</v>
      </c>
      <c r="G375" s="92">
        <v>1626040</v>
      </c>
      <c r="H375" s="90">
        <v>84410.570300000007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186294.7513</v>
      </c>
      <c r="C376" s="90">
        <v>325.84629999999999</v>
      </c>
      <c r="D376" s="90">
        <v>769.18610000000001</v>
      </c>
      <c r="E376" s="90">
        <v>0</v>
      </c>
      <c r="F376" s="90">
        <v>2.8999999999999998E-3</v>
      </c>
      <c r="G376" s="92">
        <v>1367930</v>
      </c>
      <c r="H376" s="90">
        <v>78952.919299999994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202023.77470000001</v>
      </c>
      <c r="C377" s="90">
        <v>334.84300000000002</v>
      </c>
      <c r="D377" s="90">
        <v>743.36839999999995</v>
      </c>
      <c r="E377" s="90">
        <v>0</v>
      </c>
      <c r="F377" s="90">
        <v>2.8E-3</v>
      </c>
      <c r="G377" s="92">
        <v>1321810</v>
      </c>
      <c r="H377" s="90">
        <v>83909.089000000007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2518750</v>
      </c>
      <c r="C379" s="90">
        <v>4581.8584000000001</v>
      </c>
      <c r="D379" s="90">
        <v>11264.003199999999</v>
      </c>
      <c r="E379" s="90">
        <v>0</v>
      </c>
      <c r="F379" s="90">
        <v>4.1700000000000001E-2</v>
      </c>
      <c r="G379" s="92">
        <v>20033900</v>
      </c>
      <c r="H379" s="92">
        <v>1083750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186294.7513</v>
      </c>
      <c r="C380" s="90">
        <v>316.14589999999998</v>
      </c>
      <c r="D380" s="90">
        <v>690.16499999999996</v>
      </c>
      <c r="E380" s="90">
        <v>0</v>
      </c>
      <c r="F380" s="90">
        <v>2.5999999999999999E-3</v>
      </c>
      <c r="G380" s="92">
        <v>1227160</v>
      </c>
      <c r="H380" s="90">
        <v>78952.919299999994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265027.59509999998</v>
      </c>
      <c r="C381" s="90">
        <v>508.7724</v>
      </c>
      <c r="D381" s="90">
        <v>1315.9123</v>
      </c>
      <c r="E381" s="90">
        <v>0</v>
      </c>
      <c r="F381" s="90">
        <v>4.7999999999999996E-3</v>
      </c>
      <c r="G381" s="92">
        <v>2340720</v>
      </c>
      <c r="H381" s="90">
        <v>116496.1721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784082000000</v>
      </c>
      <c r="C384" s="90">
        <v>747134.58400000003</v>
      </c>
      <c r="D384" s="90" t="s">
        <v>946</v>
      </c>
      <c r="E384" s="90">
        <v>270589.05</v>
      </c>
      <c r="F384" s="90">
        <v>137835.54800000001</v>
      </c>
      <c r="G384" s="90">
        <v>124859.99800000001</v>
      </c>
      <c r="H384" s="90">
        <v>0</v>
      </c>
      <c r="I384" s="90">
        <v>208895.06700000001</v>
      </c>
      <c r="J384" s="90">
        <v>0</v>
      </c>
      <c r="K384" s="90">
        <v>114.66800000000001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4840.2539999999999</v>
      </c>
      <c r="R384" s="90">
        <v>0</v>
      </c>
      <c r="S384" s="90">
        <v>0</v>
      </c>
    </row>
    <row r="385" spans="1:19">
      <c r="A385" s="90" t="s">
        <v>778</v>
      </c>
      <c r="B385" s="92">
        <v>707566000000</v>
      </c>
      <c r="C385" s="90">
        <v>691665.26899999997</v>
      </c>
      <c r="D385" s="90" t="s">
        <v>947</v>
      </c>
      <c r="E385" s="90">
        <v>270589.05</v>
      </c>
      <c r="F385" s="90">
        <v>145652.64300000001</v>
      </c>
      <c r="G385" s="90">
        <v>119332.075</v>
      </c>
      <c r="H385" s="90">
        <v>0</v>
      </c>
      <c r="I385" s="90">
        <v>151186.82500000001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4790.009</v>
      </c>
      <c r="R385" s="90">
        <v>0</v>
      </c>
      <c r="S385" s="90">
        <v>0</v>
      </c>
    </row>
    <row r="386" spans="1:19">
      <c r="A386" s="90" t="s">
        <v>779</v>
      </c>
      <c r="B386" s="92">
        <v>857749000000</v>
      </c>
      <c r="C386" s="90">
        <v>921054.44799999997</v>
      </c>
      <c r="D386" s="90" t="s">
        <v>948</v>
      </c>
      <c r="E386" s="90">
        <v>270589.05</v>
      </c>
      <c r="F386" s="90">
        <v>133019.06400000001</v>
      </c>
      <c r="G386" s="90">
        <v>134313.56</v>
      </c>
      <c r="H386" s="90">
        <v>0</v>
      </c>
      <c r="I386" s="90">
        <v>378094.64600000001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4923.46</v>
      </c>
      <c r="R386" s="90">
        <v>0</v>
      </c>
      <c r="S386" s="90">
        <v>0</v>
      </c>
    </row>
    <row r="387" spans="1:19">
      <c r="A387" s="90" t="s">
        <v>780</v>
      </c>
      <c r="B387" s="92">
        <v>911162000000</v>
      </c>
      <c r="C387" s="90">
        <v>1074550.3840000001</v>
      </c>
      <c r="D387" s="90" t="s">
        <v>827</v>
      </c>
      <c r="E387" s="90">
        <v>270589.05</v>
      </c>
      <c r="F387" s="90">
        <v>133019.06400000001</v>
      </c>
      <c r="G387" s="90">
        <v>136314.48000000001</v>
      </c>
      <c r="H387" s="90">
        <v>0</v>
      </c>
      <c r="I387" s="90">
        <v>529402.098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5111.0240000000003</v>
      </c>
      <c r="R387" s="90">
        <v>0</v>
      </c>
      <c r="S387" s="90">
        <v>0</v>
      </c>
    </row>
    <row r="388" spans="1:19">
      <c r="A388" s="90" t="s">
        <v>341</v>
      </c>
      <c r="B388" s="92">
        <v>1136310000000</v>
      </c>
      <c r="C388" s="90">
        <v>1217855.763</v>
      </c>
      <c r="D388" s="90" t="s">
        <v>949</v>
      </c>
      <c r="E388" s="90">
        <v>270589.05</v>
      </c>
      <c r="F388" s="90">
        <v>137835.54800000001</v>
      </c>
      <c r="G388" s="90">
        <v>142766.25200000001</v>
      </c>
      <c r="H388" s="90">
        <v>0</v>
      </c>
      <c r="I388" s="90">
        <v>661146.91099999996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5403.335</v>
      </c>
      <c r="R388" s="90">
        <v>0</v>
      </c>
      <c r="S388" s="90">
        <v>0</v>
      </c>
    </row>
    <row r="389" spans="1:19">
      <c r="A389" s="90" t="s">
        <v>781</v>
      </c>
      <c r="B389" s="92">
        <v>1349640000000</v>
      </c>
      <c r="C389" s="90">
        <v>1318468.3799999999</v>
      </c>
      <c r="D389" s="90" t="s">
        <v>950</v>
      </c>
      <c r="E389" s="90">
        <v>270589.05</v>
      </c>
      <c r="F389" s="90">
        <v>137835.54800000001</v>
      </c>
      <c r="G389" s="90">
        <v>148250.851</v>
      </c>
      <c r="H389" s="90">
        <v>0</v>
      </c>
      <c r="I389" s="90">
        <v>756146.47100000002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5531.7939999999999</v>
      </c>
      <c r="R389" s="90">
        <v>0</v>
      </c>
      <c r="S389" s="90">
        <v>0</v>
      </c>
    </row>
    <row r="390" spans="1:19">
      <c r="A390" s="90" t="s">
        <v>782</v>
      </c>
      <c r="B390" s="92">
        <v>1047640000000</v>
      </c>
      <c r="C390" s="90">
        <v>1186091.595</v>
      </c>
      <c r="D390" s="90" t="s">
        <v>951</v>
      </c>
      <c r="E390" s="90">
        <v>150327.25</v>
      </c>
      <c r="F390" s="90">
        <v>78000.308000000005</v>
      </c>
      <c r="G390" s="90">
        <v>139613.89600000001</v>
      </c>
      <c r="H390" s="90">
        <v>0</v>
      </c>
      <c r="I390" s="90">
        <v>812726.66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5308.8140000000003</v>
      </c>
      <c r="R390" s="90">
        <v>0</v>
      </c>
      <c r="S390" s="90">
        <v>0</v>
      </c>
    </row>
    <row r="391" spans="1:19">
      <c r="A391" s="90" t="s">
        <v>783</v>
      </c>
      <c r="B391" s="92">
        <v>1077060000000</v>
      </c>
      <c r="C391" s="90">
        <v>1122501.176</v>
      </c>
      <c r="D391" s="90" t="s">
        <v>829</v>
      </c>
      <c r="E391" s="90">
        <v>150327.25</v>
      </c>
      <c r="F391" s="90">
        <v>84617.157999999996</v>
      </c>
      <c r="G391" s="90">
        <v>130301.27800000001</v>
      </c>
      <c r="H391" s="90">
        <v>0</v>
      </c>
      <c r="I391" s="90">
        <v>751897.66899999999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5243.152</v>
      </c>
      <c r="R391" s="90">
        <v>0</v>
      </c>
      <c r="S391" s="90">
        <v>0</v>
      </c>
    </row>
    <row r="392" spans="1:19">
      <c r="A392" s="90" t="s">
        <v>784</v>
      </c>
      <c r="B392" s="92">
        <v>1191730000000</v>
      </c>
      <c r="C392" s="90">
        <v>1292069.959</v>
      </c>
      <c r="D392" s="90" t="s">
        <v>830</v>
      </c>
      <c r="E392" s="90">
        <v>270589.05</v>
      </c>
      <c r="F392" s="90">
        <v>145652.64300000001</v>
      </c>
      <c r="G392" s="90">
        <v>150068.65299999999</v>
      </c>
      <c r="H392" s="90">
        <v>0</v>
      </c>
      <c r="I392" s="90">
        <v>720235.95900000003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5408.9870000000001</v>
      </c>
      <c r="R392" s="90">
        <v>0</v>
      </c>
      <c r="S392" s="90">
        <v>0</v>
      </c>
    </row>
    <row r="393" spans="1:19">
      <c r="A393" s="90" t="s">
        <v>785</v>
      </c>
      <c r="B393" s="92">
        <v>937560000000</v>
      </c>
      <c r="C393" s="90">
        <v>1160229.0630000001</v>
      </c>
      <c r="D393" s="90" t="s">
        <v>831</v>
      </c>
      <c r="E393" s="90">
        <v>270589.05</v>
      </c>
      <c r="F393" s="90">
        <v>133019.06400000001</v>
      </c>
      <c r="G393" s="90">
        <v>135507.70699999999</v>
      </c>
      <c r="H393" s="90">
        <v>0</v>
      </c>
      <c r="I393" s="90">
        <v>615761.48699999996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5237.0870000000004</v>
      </c>
      <c r="R393" s="90">
        <v>0</v>
      </c>
      <c r="S393" s="90">
        <v>0</v>
      </c>
    </row>
    <row r="394" spans="1:19">
      <c r="A394" s="90" t="s">
        <v>786</v>
      </c>
      <c r="B394" s="92">
        <v>788734000000</v>
      </c>
      <c r="C394" s="90">
        <v>832641.45400000003</v>
      </c>
      <c r="D394" s="90" t="s">
        <v>894</v>
      </c>
      <c r="E394" s="90">
        <v>270589.05</v>
      </c>
      <c r="F394" s="90">
        <v>137835.54800000001</v>
      </c>
      <c r="G394" s="90">
        <v>123126.902</v>
      </c>
      <c r="H394" s="90">
        <v>0</v>
      </c>
      <c r="I394" s="90">
        <v>295855.33899999998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5119.9480000000003</v>
      </c>
      <c r="R394" s="90">
        <v>0</v>
      </c>
      <c r="S394" s="90">
        <v>0</v>
      </c>
    </row>
    <row r="395" spans="1:19">
      <c r="A395" s="90" t="s">
        <v>787</v>
      </c>
      <c r="B395" s="92">
        <v>762144000000</v>
      </c>
      <c r="C395" s="90">
        <v>705672.89</v>
      </c>
      <c r="D395" s="90" t="s">
        <v>952</v>
      </c>
      <c r="E395" s="90">
        <v>270589.05</v>
      </c>
      <c r="F395" s="90">
        <v>145652.64300000001</v>
      </c>
      <c r="G395" s="90">
        <v>119114.745</v>
      </c>
      <c r="H395" s="90">
        <v>0</v>
      </c>
      <c r="I395" s="90">
        <v>165306.929</v>
      </c>
      <c r="J395" s="90">
        <v>0</v>
      </c>
      <c r="K395" s="90">
        <v>114.66800000000001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4894.8559999999998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11551400000000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707566000000</v>
      </c>
      <c r="C398" s="90">
        <v>691665.26899999997</v>
      </c>
      <c r="D398" s="90"/>
      <c r="E398" s="90">
        <v>150327.25</v>
      </c>
      <c r="F398" s="90">
        <v>78000.308000000005</v>
      </c>
      <c r="G398" s="90">
        <v>119114.745</v>
      </c>
      <c r="H398" s="90">
        <v>0</v>
      </c>
      <c r="I398" s="90">
        <v>151186.82500000001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4790.009</v>
      </c>
      <c r="R398" s="90">
        <v>0</v>
      </c>
      <c r="S398" s="90">
        <v>0</v>
      </c>
    </row>
    <row r="399" spans="1:19">
      <c r="A399" s="90" t="s">
        <v>790</v>
      </c>
      <c r="B399" s="92">
        <v>1349640000000</v>
      </c>
      <c r="C399" s="90">
        <v>1318468.3799999999</v>
      </c>
      <c r="D399" s="90"/>
      <c r="E399" s="90">
        <v>270589.05</v>
      </c>
      <c r="F399" s="90">
        <v>145652.64300000001</v>
      </c>
      <c r="G399" s="90">
        <v>150068.65299999999</v>
      </c>
      <c r="H399" s="90">
        <v>0</v>
      </c>
      <c r="I399" s="90">
        <v>812726.66</v>
      </c>
      <c r="J399" s="90">
        <v>0</v>
      </c>
      <c r="K399" s="90">
        <v>114.66800000000001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5531.7939999999999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326641.31</v>
      </c>
      <c r="C402" s="90">
        <v>51313.95</v>
      </c>
      <c r="D402" s="90">
        <v>0</v>
      </c>
      <c r="E402" s="90">
        <v>377955.26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16.670000000000002</v>
      </c>
      <c r="C403" s="90">
        <v>2.62</v>
      </c>
      <c r="D403" s="90">
        <v>0</v>
      </c>
      <c r="E403" s="90">
        <v>19.29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16.670000000000002</v>
      </c>
      <c r="C404" s="90">
        <v>2.62</v>
      </c>
      <c r="D404" s="90">
        <v>0</v>
      </c>
      <c r="E404" s="90">
        <v>19.29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8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8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11750.01</v>
      </c>
      <c r="C2" s="90">
        <v>599.74</v>
      </c>
      <c r="D2" s="90">
        <v>599.74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11750.01</v>
      </c>
      <c r="C3" s="90">
        <v>599.74</v>
      </c>
      <c r="D3" s="90">
        <v>599.74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32529.33</v>
      </c>
      <c r="C4" s="90">
        <v>1660.34</v>
      </c>
      <c r="D4" s="90">
        <v>1660.34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32529.33</v>
      </c>
      <c r="C5" s="90">
        <v>1660.34</v>
      </c>
      <c r="D5" s="90">
        <v>1660.34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1272.93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1464.21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176.09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1624.31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4.8899999999999997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289.29000000000002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143.79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9834.41</v>
      </c>
      <c r="C28" s="90">
        <v>1915.61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1.306</v>
      </c>
      <c r="E82" s="90">
        <v>1.623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1.306</v>
      </c>
      <c r="E83" s="90">
        <v>1.623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1.306</v>
      </c>
      <c r="E84" s="90">
        <v>1.623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1.306</v>
      </c>
      <c r="E85" s="90">
        <v>1.623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0.56899999999999995</v>
      </c>
      <c r="E87" s="90">
        <v>0.63700000000000001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1.306</v>
      </c>
      <c r="E88" s="90">
        <v>1.623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1.306</v>
      </c>
      <c r="E89" s="90">
        <v>1.623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1.306</v>
      </c>
      <c r="E90" s="90">
        <v>1.623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1.306</v>
      </c>
      <c r="E91" s="90">
        <v>1.623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0.56899999999999995</v>
      </c>
      <c r="E93" s="90">
        <v>0.63700000000000001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1.306</v>
      </c>
      <c r="E94" s="90">
        <v>1.623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1.306</v>
      </c>
      <c r="E95" s="90">
        <v>1.623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1.306</v>
      </c>
      <c r="E96" s="90">
        <v>1.623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1.306</v>
      </c>
      <c r="E98" s="90">
        <v>1.623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1.306</v>
      </c>
      <c r="E99" s="90">
        <v>1.623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1.306</v>
      </c>
      <c r="E100" s="90">
        <v>1.623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0.56899999999999995</v>
      </c>
      <c r="E101" s="90">
        <v>0.63700000000000001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1.306</v>
      </c>
      <c r="E102" s="90">
        <v>1.623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1.306</v>
      </c>
      <c r="E103" s="90">
        <v>1.623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1.306</v>
      </c>
      <c r="E105" s="90">
        <v>1.623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1.306</v>
      </c>
      <c r="E106" s="90">
        <v>1.623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1.306</v>
      </c>
      <c r="E108" s="90">
        <v>1.623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1.306</v>
      </c>
      <c r="E109" s="90">
        <v>1.623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0.56899999999999995</v>
      </c>
      <c r="E110" s="90">
        <v>0.63700000000000001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1.306</v>
      </c>
      <c r="E111" s="90">
        <v>1.623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1.306</v>
      </c>
      <c r="E112" s="90">
        <v>1.623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1.306</v>
      </c>
      <c r="E114" s="90">
        <v>1.623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1.306</v>
      </c>
      <c r="E115" s="90">
        <v>1.623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0.56899999999999995</v>
      </c>
      <c r="E116" s="90">
        <v>0.63700000000000001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1.306</v>
      </c>
      <c r="E117" s="90">
        <v>1.623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1.306</v>
      </c>
      <c r="E118" s="90">
        <v>1.623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1.306</v>
      </c>
      <c r="E120" s="90">
        <v>1.623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1.306</v>
      </c>
      <c r="E121" s="90">
        <v>1.623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0.56899999999999995</v>
      </c>
      <c r="E122" s="90">
        <v>0.63700000000000001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1.306</v>
      </c>
      <c r="E123" s="90">
        <v>1.623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1.306</v>
      </c>
      <c r="E124" s="90">
        <v>1.623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1.306</v>
      </c>
      <c r="E126" s="90">
        <v>1.623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1.306</v>
      </c>
      <c r="E127" s="90">
        <v>1.623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0.56899999999999995</v>
      </c>
      <c r="E128" s="90">
        <v>0.63700000000000001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1.306</v>
      </c>
      <c r="E129" s="90">
        <v>1.623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1.306</v>
      </c>
      <c r="E130" s="90">
        <v>1.623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1.306</v>
      </c>
      <c r="E132" s="90">
        <v>1.623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1.306</v>
      </c>
      <c r="E133" s="90">
        <v>1.623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0.56899999999999995</v>
      </c>
      <c r="E134" s="90">
        <v>0.63700000000000001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1.306</v>
      </c>
      <c r="E135" s="90">
        <v>1.623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1.306</v>
      </c>
      <c r="E136" s="90">
        <v>1.623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1.306</v>
      </c>
      <c r="E138" s="90">
        <v>1.623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1.306</v>
      </c>
      <c r="E139" s="90">
        <v>1.623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0.56899999999999995</v>
      </c>
      <c r="E140" s="90">
        <v>0.63700000000000001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1.306</v>
      </c>
      <c r="E141" s="90">
        <v>1.623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1.306</v>
      </c>
      <c r="E143" s="90">
        <v>1.623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0.56899999999999995</v>
      </c>
      <c r="E144" s="90">
        <v>0.63700000000000001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1.306</v>
      </c>
      <c r="E145" s="90">
        <v>1.623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1.306</v>
      </c>
      <c r="E147" s="90">
        <v>1.623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0.56899999999999995</v>
      </c>
      <c r="E148" s="90">
        <v>0.63700000000000001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1.306</v>
      </c>
      <c r="E149" s="90">
        <v>1.623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1.306</v>
      </c>
      <c r="E151" s="90">
        <v>1.623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0.56899999999999995</v>
      </c>
      <c r="E152" s="90">
        <v>0.63700000000000001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0.56899999999999995</v>
      </c>
      <c r="E154" s="90">
        <v>0.63700000000000001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1.306</v>
      </c>
      <c r="E155" s="90">
        <v>1.623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1.306</v>
      </c>
      <c r="E157" s="90">
        <v>1.623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1.306</v>
      </c>
      <c r="E158" s="90">
        <v>1.623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0.56899999999999995</v>
      </c>
      <c r="E159" s="90">
        <v>0.63700000000000001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1.306</v>
      </c>
      <c r="E160" s="90">
        <v>1.623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1.306</v>
      </c>
      <c r="E162" s="90">
        <v>1.623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0.56899999999999995</v>
      </c>
      <c r="E163" s="90">
        <v>0.63700000000000001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1.306</v>
      </c>
      <c r="E164" s="90">
        <v>1.623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1.306</v>
      </c>
      <c r="E165" s="90">
        <v>1.623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1.306</v>
      </c>
      <c r="E166" s="90">
        <v>1.623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1.306</v>
      </c>
      <c r="E168" s="90">
        <v>1.623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1.306</v>
      </c>
      <c r="E169" s="90">
        <v>1.623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1.306</v>
      </c>
      <c r="E170" s="90">
        <v>1.623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0.56899999999999995</v>
      </c>
      <c r="E171" s="90">
        <v>0.63700000000000001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0.56899999999999995</v>
      </c>
      <c r="E173" s="90">
        <v>0.63700000000000001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1.306</v>
      </c>
      <c r="E174" s="90">
        <v>1.623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1.306</v>
      </c>
      <c r="E176" s="90">
        <v>1.623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0.56899999999999995</v>
      </c>
      <c r="E177" s="90">
        <v>0.63700000000000001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1.306</v>
      </c>
      <c r="E178" s="90">
        <v>1.623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1.306</v>
      </c>
      <c r="E180" s="90">
        <v>1.623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0.56899999999999995</v>
      </c>
      <c r="E181" s="90">
        <v>0.63700000000000001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1.306</v>
      </c>
      <c r="E182" s="90">
        <v>1.623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1.306</v>
      </c>
      <c r="E184" s="90">
        <v>1.623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0.56899999999999995</v>
      </c>
      <c r="E185" s="90">
        <v>0.63700000000000001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1.306</v>
      </c>
      <c r="E186" s="90">
        <v>1.623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1.306</v>
      </c>
      <c r="E188" s="90">
        <v>1.623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0.56899999999999995</v>
      </c>
      <c r="E189" s="90">
        <v>0.63700000000000001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1.306</v>
      </c>
      <c r="E190" s="90">
        <v>1.623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1.306</v>
      </c>
      <c r="E192" s="90">
        <v>1.623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0.56899999999999995</v>
      </c>
      <c r="E193" s="90">
        <v>0.63700000000000001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1.306</v>
      </c>
      <c r="E194" s="90">
        <v>1.623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1.306</v>
      </c>
      <c r="E196" s="90">
        <v>1.623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0.56899999999999995</v>
      </c>
      <c r="E197" s="90">
        <v>0.63700000000000001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1.306</v>
      </c>
      <c r="E198" s="90">
        <v>1.623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1.306</v>
      </c>
      <c r="E199" s="90">
        <v>1.623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1.306</v>
      </c>
      <c r="E201" s="90">
        <v>1.623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1.306</v>
      </c>
      <c r="E202" s="90">
        <v>1.623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0.56899999999999995</v>
      </c>
      <c r="E203" s="90">
        <v>0.63700000000000001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766725.44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140246.16</v>
      </c>
      <c r="D282" s="90">
        <v>97939.81</v>
      </c>
      <c r="E282" s="90">
        <v>42306.35</v>
      </c>
      <c r="F282" s="90">
        <v>0.7</v>
      </c>
      <c r="G282" s="90">
        <v>3.4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16292.34</v>
      </c>
      <c r="D284" s="90">
        <v>11014.98</v>
      </c>
      <c r="E284" s="90">
        <v>5277.36</v>
      </c>
      <c r="F284" s="90">
        <v>0.68</v>
      </c>
      <c r="G284" s="90">
        <v>3.32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347609.72</v>
      </c>
      <c r="D286" s="90">
        <v>265692.09000000003</v>
      </c>
      <c r="E286" s="90">
        <v>81917.63</v>
      </c>
      <c r="F286" s="90">
        <v>0.76</v>
      </c>
      <c r="G286" s="90">
        <v>3.38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262286.08000000002</v>
      </c>
      <c r="D287" s="90">
        <v>191565.06</v>
      </c>
      <c r="E287" s="90">
        <v>70721.009999999995</v>
      </c>
      <c r="F287" s="90">
        <v>0.73</v>
      </c>
      <c r="G287" s="90">
        <v>3.27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261716.31</v>
      </c>
      <c r="D288" s="90">
        <v>191063.72</v>
      </c>
      <c r="E288" s="90">
        <v>70652.59</v>
      </c>
      <c r="F288" s="90">
        <v>0.73</v>
      </c>
      <c r="G288" s="90">
        <v>3.27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274483.5</v>
      </c>
      <c r="D289" s="90">
        <v>200672.58</v>
      </c>
      <c r="E289" s="90">
        <v>73810.929999999993</v>
      </c>
      <c r="F289" s="90">
        <v>0.73</v>
      </c>
      <c r="G289" s="90">
        <v>3.27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6419.26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8476.02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9115.23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12601.14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8973.4699999999993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12543.37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8978.26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12566.53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7824.65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11197.01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7815.69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11204.31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7950.51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11267.47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7033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14707.05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6237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14619.89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6303.12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14756.2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40263.25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5758.94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11237.02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26439.24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55308.480000000003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11392.89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9913.2800000000007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22122.2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37311.58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22971.17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36995.81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23034.37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40513.599999999999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11664.71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24174.62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11664.71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24211.88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12107.75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28009.119999999999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21720.6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35865.82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795660.69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206180.04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318264.28000000003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26418.37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180763.5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0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18614.93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18828.740000000002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15484.76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6.16</v>
      </c>
      <c r="F349" s="90">
        <v>11557.32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0.66</v>
      </c>
      <c r="F351" s="90">
        <v>761.01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19.04</v>
      </c>
      <c r="F353" s="90">
        <v>32049.78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12.9</v>
      </c>
      <c r="F354" s="90">
        <v>21859.26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12.86</v>
      </c>
      <c r="F355" s="90">
        <v>21788.05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13.53</v>
      </c>
      <c r="F356" s="90">
        <v>22931.18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4221.92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84472.760699999999</v>
      </c>
      <c r="C366" s="90">
        <v>73.150099999999995</v>
      </c>
      <c r="D366" s="90">
        <v>633.85630000000003</v>
      </c>
      <c r="E366" s="90">
        <v>0</v>
      </c>
      <c r="F366" s="90">
        <v>2.9999999999999997E-4</v>
      </c>
      <c r="G366" s="92">
        <v>3824080</v>
      </c>
      <c r="H366" s="90">
        <v>31170.035199999998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75777.010399999999</v>
      </c>
      <c r="C367" s="90">
        <v>65.61</v>
      </c>
      <c r="D367" s="90">
        <v>570.37099999999998</v>
      </c>
      <c r="E367" s="90">
        <v>0</v>
      </c>
      <c r="F367" s="90">
        <v>2.9999999999999997E-4</v>
      </c>
      <c r="G367" s="92">
        <v>3441070</v>
      </c>
      <c r="H367" s="90">
        <v>27966.73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86089.354099999997</v>
      </c>
      <c r="C368" s="90">
        <v>74.386099999999999</v>
      </c>
      <c r="D368" s="90">
        <v>675.30619999999999</v>
      </c>
      <c r="E368" s="90">
        <v>0</v>
      </c>
      <c r="F368" s="90">
        <v>2.9999999999999997E-4</v>
      </c>
      <c r="G368" s="92">
        <v>4074270</v>
      </c>
      <c r="H368" s="90">
        <v>31856.002799999998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76801.922000000006</v>
      </c>
      <c r="C369" s="90">
        <v>66.154200000000003</v>
      </c>
      <c r="D369" s="90">
        <v>639.50279999999998</v>
      </c>
      <c r="E369" s="90">
        <v>0</v>
      </c>
      <c r="F369" s="90">
        <v>2.9999999999999997E-4</v>
      </c>
      <c r="G369" s="92">
        <v>3858400</v>
      </c>
      <c r="H369" s="90">
        <v>28532.371999999999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83457.934200000003</v>
      </c>
      <c r="C370" s="90">
        <v>71.745400000000004</v>
      </c>
      <c r="D370" s="90">
        <v>720.32709999999997</v>
      </c>
      <c r="E370" s="90">
        <v>0</v>
      </c>
      <c r="F370" s="90">
        <v>2.9999999999999997E-4</v>
      </c>
      <c r="G370" s="92">
        <v>4346150</v>
      </c>
      <c r="H370" s="90">
        <v>31082.620900000002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84121.640299999999</v>
      </c>
      <c r="C371" s="90">
        <v>72.226699999999994</v>
      </c>
      <c r="D371" s="90">
        <v>742.04229999999995</v>
      </c>
      <c r="E371" s="90">
        <v>0</v>
      </c>
      <c r="F371" s="90">
        <v>2.9999999999999997E-4</v>
      </c>
      <c r="G371" s="92">
        <v>4477230</v>
      </c>
      <c r="H371" s="90">
        <v>31378.5828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60758.086000000003</v>
      </c>
      <c r="C372" s="90">
        <v>52.133400000000002</v>
      </c>
      <c r="D372" s="90">
        <v>541.923</v>
      </c>
      <c r="E372" s="90">
        <v>0</v>
      </c>
      <c r="F372" s="90">
        <v>2.0000000000000001E-4</v>
      </c>
      <c r="G372" s="92">
        <v>3269800</v>
      </c>
      <c r="H372" s="90">
        <v>22681.861199999999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69662.604900000006</v>
      </c>
      <c r="C373" s="90">
        <v>59.764899999999997</v>
      </c>
      <c r="D373" s="90">
        <v>622.95410000000004</v>
      </c>
      <c r="E373" s="90">
        <v>0</v>
      </c>
      <c r="F373" s="90">
        <v>2.9999999999999997E-4</v>
      </c>
      <c r="G373" s="92">
        <v>3758720</v>
      </c>
      <c r="H373" s="90">
        <v>26010.953099999999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85640.77</v>
      </c>
      <c r="C374" s="90">
        <v>73.456400000000002</v>
      </c>
      <c r="D374" s="90">
        <v>768.78560000000004</v>
      </c>
      <c r="E374" s="90">
        <v>0</v>
      </c>
      <c r="F374" s="90">
        <v>4.0000000000000002E-4</v>
      </c>
      <c r="G374" s="92">
        <v>4638630</v>
      </c>
      <c r="H374" s="90">
        <v>31985.948799999998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83700.185800000007</v>
      </c>
      <c r="C375" s="90">
        <v>71.884900000000002</v>
      </c>
      <c r="D375" s="90">
        <v>734.73209999999995</v>
      </c>
      <c r="E375" s="90">
        <v>0</v>
      </c>
      <c r="F375" s="90">
        <v>2.9999999999999997E-4</v>
      </c>
      <c r="G375" s="92">
        <v>4433100</v>
      </c>
      <c r="H375" s="90">
        <v>31210.413499999999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80875.650200000004</v>
      </c>
      <c r="C376" s="90">
        <v>69.685900000000004</v>
      </c>
      <c r="D376" s="90">
        <v>669.35090000000002</v>
      </c>
      <c r="E376" s="90">
        <v>0</v>
      </c>
      <c r="F376" s="90">
        <v>2.9999999999999997E-4</v>
      </c>
      <c r="G376" s="92">
        <v>4038480</v>
      </c>
      <c r="H376" s="90">
        <v>30033.3616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80793.203899999993</v>
      </c>
      <c r="C377" s="90">
        <v>69.828100000000006</v>
      </c>
      <c r="D377" s="90">
        <v>630.51310000000001</v>
      </c>
      <c r="E377" s="90">
        <v>0</v>
      </c>
      <c r="F377" s="90">
        <v>2.9999999999999997E-4</v>
      </c>
      <c r="G377" s="92">
        <v>3804010</v>
      </c>
      <c r="H377" s="90">
        <v>29886.334299999999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0">
        <v>952151.12250000006</v>
      </c>
      <c r="C379" s="90">
        <v>820.02610000000004</v>
      </c>
      <c r="D379" s="90">
        <v>7949.6643999999997</v>
      </c>
      <c r="E379" s="90">
        <v>0</v>
      </c>
      <c r="F379" s="90">
        <v>3.8E-3</v>
      </c>
      <c r="G379" s="92">
        <v>47963900</v>
      </c>
      <c r="H379" s="90">
        <v>353795.21620000002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60758.086000000003</v>
      </c>
      <c r="C380" s="90">
        <v>52.133400000000002</v>
      </c>
      <c r="D380" s="90">
        <v>541.923</v>
      </c>
      <c r="E380" s="90">
        <v>0</v>
      </c>
      <c r="F380" s="90">
        <v>2.0000000000000001E-4</v>
      </c>
      <c r="G380" s="92">
        <v>3269800</v>
      </c>
      <c r="H380" s="90">
        <v>22681.861199999999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86089.354099999997</v>
      </c>
      <c r="C381" s="90">
        <v>74.386099999999999</v>
      </c>
      <c r="D381" s="90">
        <v>768.78560000000004</v>
      </c>
      <c r="E381" s="90">
        <v>0</v>
      </c>
      <c r="F381" s="90">
        <v>4.0000000000000002E-4</v>
      </c>
      <c r="G381" s="92">
        <v>4638630</v>
      </c>
      <c r="H381" s="90">
        <v>31985.948799999998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784079000000</v>
      </c>
      <c r="C384" s="90">
        <v>891123.61699999997</v>
      </c>
      <c r="D384" s="90" t="s">
        <v>832</v>
      </c>
      <c r="E384" s="90">
        <v>270589.05</v>
      </c>
      <c r="F384" s="90">
        <v>151653.867</v>
      </c>
      <c r="G384" s="90">
        <v>125203.091</v>
      </c>
      <c r="H384" s="90">
        <v>0</v>
      </c>
      <c r="I384" s="90">
        <v>338348.68</v>
      </c>
      <c r="J384" s="90">
        <v>0</v>
      </c>
      <c r="K384" s="90">
        <v>114.66800000000001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5214.2619999999997</v>
      </c>
      <c r="R384" s="90">
        <v>0</v>
      </c>
      <c r="S384" s="90">
        <v>0</v>
      </c>
    </row>
    <row r="385" spans="1:19">
      <c r="A385" s="90" t="s">
        <v>778</v>
      </c>
      <c r="B385" s="92">
        <v>705550000000</v>
      </c>
      <c r="C385" s="90">
        <v>883504.64899999998</v>
      </c>
      <c r="D385" s="90" t="s">
        <v>833</v>
      </c>
      <c r="E385" s="90">
        <v>270589.05</v>
      </c>
      <c r="F385" s="90">
        <v>151653.867</v>
      </c>
      <c r="G385" s="90">
        <v>125817.882</v>
      </c>
      <c r="H385" s="90">
        <v>0</v>
      </c>
      <c r="I385" s="90">
        <v>330136.98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5192.2030000000004</v>
      </c>
      <c r="R385" s="90">
        <v>0</v>
      </c>
      <c r="S385" s="90">
        <v>0</v>
      </c>
    </row>
    <row r="386" spans="1:19">
      <c r="A386" s="90" t="s">
        <v>779</v>
      </c>
      <c r="B386" s="92">
        <v>835378000000</v>
      </c>
      <c r="C386" s="90">
        <v>837285.96600000001</v>
      </c>
      <c r="D386" s="90" t="s">
        <v>953</v>
      </c>
      <c r="E386" s="90">
        <v>270589.05</v>
      </c>
      <c r="F386" s="90">
        <v>151653.867</v>
      </c>
      <c r="G386" s="90">
        <v>122319.33199999999</v>
      </c>
      <c r="H386" s="90">
        <v>0</v>
      </c>
      <c r="I386" s="90">
        <v>287480.57400000002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5128.4750000000004</v>
      </c>
      <c r="R386" s="90">
        <v>0</v>
      </c>
      <c r="S386" s="90">
        <v>0</v>
      </c>
    </row>
    <row r="387" spans="1:19">
      <c r="A387" s="90" t="s">
        <v>780</v>
      </c>
      <c r="B387" s="92">
        <v>791118000000</v>
      </c>
      <c r="C387" s="90">
        <v>931947.00899999996</v>
      </c>
      <c r="D387" s="90" t="s">
        <v>834</v>
      </c>
      <c r="E387" s="90">
        <v>270589.05</v>
      </c>
      <c r="F387" s="90">
        <v>133019.06400000001</v>
      </c>
      <c r="G387" s="90">
        <v>125661.133</v>
      </c>
      <c r="H387" s="90">
        <v>0</v>
      </c>
      <c r="I387" s="90">
        <v>397466.717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5096.3770000000004</v>
      </c>
      <c r="R387" s="90">
        <v>0</v>
      </c>
      <c r="S387" s="90">
        <v>0</v>
      </c>
    </row>
    <row r="388" spans="1:19">
      <c r="A388" s="90" t="s">
        <v>341</v>
      </c>
      <c r="B388" s="92">
        <v>891123000000</v>
      </c>
      <c r="C388" s="90">
        <v>972438.57200000004</v>
      </c>
      <c r="D388" s="90" t="s">
        <v>954</v>
      </c>
      <c r="E388" s="90">
        <v>270589.05</v>
      </c>
      <c r="F388" s="90">
        <v>151653.867</v>
      </c>
      <c r="G388" s="90">
        <v>121888.24800000001</v>
      </c>
      <c r="H388" s="90">
        <v>0</v>
      </c>
      <c r="I388" s="90">
        <v>422991.65700000001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5201.0820000000003</v>
      </c>
      <c r="R388" s="90">
        <v>0</v>
      </c>
      <c r="S388" s="90">
        <v>0</v>
      </c>
    </row>
    <row r="389" spans="1:19">
      <c r="A389" s="90" t="s">
        <v>781</v>
      </c>
      <c r="B389" s="92">
        <v>917999000000</v>
      </c>
      <c r="C389" s="90">
        <v>937056.94200000004</v>
      </c>
      <c r="D389" s="90" t="s">
        <v>835</v>
      </c>
      <c r="E389" s="90">
        <v>270589.05</v>
      </c>
      <c r="F389" s="90">
        <v>145652.64300000001</v>
      </c>
      <c r="G389" s="90">
        <v>120120.821</v>
      </c>
      <c r="H389" s="90">
        <v>0</v>
      </c>
      <c r="I389" s="90">
        <v>395353.04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5226.72</v>
      </c>
      <c r="R389" s="90">
        <v>0</v>
      </c>
      <c r="S389" s="90">
        <v>0</v>
      </c>
    </row>
    <row r="390" spans="1:19">
      <c r="A390" s="90" t="s">
        <v>782</v>
      </c>
      <c r="B390" s="92">
        <v>670431000000</v>
      </c>
      <c r="C390" s="90">
        <v>722729.51500000001</v>
      </c>
      <c r="D390" s="90" t="s">
        <v>955</v>
      </c>
      <c r="E390" s="90">
        <v>150327.25</v>
      </c>
      <c r="F390" s="90">
        <v>84617.157999999996</v>
      </c>
      <c r="G390" s="90">
        <v>114502.90700000001</v>
      </c>
      <c r="H390" s="90">
        <v>0</v>
      </c>
      <c r="I390" s="90">
        <v>368230.772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4936.76</v>
      </c>
      <c r="R390" s="90">
        <v>0</v>
      </c>
      <c r="S390" s="90">
        <v>0</v>
      </c>
    </row>
    <row r="391" spans="1:19">
      <c r="A391" s="90" t="s">
        <v>783</v>
      </c>
      <c r="B391" s="92">
        <v>770678000000</v>
      </c>
      <c r="C391" s="90">
        <v>838030.10800000001</v>
      </c>
      <c r="D391" s="90" t="s">
        <v>895</v>
      </c>
      <c r="E391" s="90">
        <v>150327.25</v>
      </c>
      <c r="F391" s="90">
        <v>88818.014999999999</v>
      </c>
      <c r="G391" s="90">
        <v>113596.336</v>
      </c>
      <c r="H391" s="90">
        <v>0</v>
      </c>
      <c r="I391" s="90">
        <v>480152.11499999999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5021.7240000000002</v>
      </c>
      <c r="R391" s="90">
        <v>0</v>
      </c>
      <c r="S391" s="90">
        <v>0</v>
      </c>
    </row>
    <row r="392" spans="1:19">
      <c r="A392" s="90" t="s">
        <v>784</v>
      </c>
      <c r="B392" s="92">
        <v>951094000000</v>
      </c>
      <c r="C392" s="90">
        <v>1069946.175</v>
      </c>
      <c r="D392" s="90" t="s">
        <v>896</v>
      </c>
      <c r="E392" s="90">
        <v>270589.05</v>
      </c>
      <c r="F392" s="90">
        <v>133019.06400000001</v>
      </c>
      <c r="G392" s="90">
        <v>144852.62400000001</v>
      </c>
      <c r="H392" s="90">
        <v>0</v>
      </c>
      <c r="I392" s="90">
        <v>516058.4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5312.3689999999997</v>
      </c>
      <c r="R392" s="90">
        <v>0</v>
      </c>
      <c r="S392" s="90">
        <v>0</v>
      </c>
    </row>
    <row r="393" spans="1:19">
      <c r="A393" s="90" t="s">
        <v>785</v>
      </c>
      <c r="B393" s="92">
        <v>908953000000</v>
      </c>
      <c r="C393" s="90">
        <v>983647.15599999996</v>
      </c>
      <c r="D393" s="90" t="s">
        <v>956</v>
      </c>
      <c r="E393" s="90">
        <v>270589.05</v>
      </c>
      <c r="F393" s="90">
        <v>151653.867</v>
      </c>
      <c r="G393" s="90">
        <v>129231.412</v>
      </c>
      <c r="H393" s="90">
        <v>0</v>
      </c>
      <c r="I393" s="90">
        <v>426796.29399999999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5261.8649999999998</v>
      </c>
      <c r="R393" s="90">
        <v>0</v>
      </c>
      <c r="S393" s="90">
        <v>0</v>
      </c>
    </row>
    <row r="394" spans="1:19">
      <c r="A394" s="90" t="s">
        <v>786</v>
      </c>
      <c r="B394" s="92">
        <v>828039000000</v>
      </c>
      <c r="C394" s="90">
        <v>934653.05599999998</v>
      </c>
      <c r="D394" s="90" t="s">
        <v>836</v>
      </c>
      <c r="E394" s="90">
        <v>270589.05</v>
      </c>
      <c r="F394" s="90">
        <v>151653.867</v>
      </c>
      <c r="G394" s="90">
        <v>128630.72199999999</v>
      </c>
      <c r="H394" s="90">
        <v>0</v>
      </c>
      <c r="I394" s="90">
        <v>378407.663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5257.0870000000004</v>
      </c>
      <c r="R394" s="90">
        <v>0</v>
      </c>
      <c r="S394" s="90">
        <v>0</v>
      </c>
    </row>
    <row r="395" spans="1:19">
      <c r="A395" s="90" t="s">
        <v>787</v>
      </c>
      <c r="B395" s="92">
        <v>779964000000</v>
      </c>
      <c r="C395" s="90">
        <v>917412.321</v>
      </c>
      <c r="D395" s="90" t="s">
        <v>837</v>
      </c>
      <c r="E395" s="90">
        <v>270589.05</v>
      </c>
      <c r="F395" s="90">
        <v>151653.867</v>
      </c>
      <c r="G395" s="90">
        <v>128333.768</v>
      </c>
      <c r="H395" s="90">
        <v>0</v>
      </c>
      <c r="I395" s="90">
        <v>361492.43</v>
      </c>
      <c r="J395" s="90">
        <v>0</v>
      </c>
      <c r="K395" s="90">
        <v>114.66800000000001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5228.5379999999996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9834410000000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670431000000</v>
      </c>
      <c r="C398" s="90">
        <v>722729.51500000001</v>
      </c>
      <c r="D398" s="90"/>
      <c r="E398" s="90">
        <v>150327.25</v>
      </c>
      <c r="F398" s="90">
        <v>84617.157999999996</v>
      </c>
      <c r="G398" s="90">
        <v>113596.336</v>
      </c>
      <c r="H398" s="90">
        <v>0</v>
      </c>
      <c r="I398" s="90">
        <v>287480.57400000002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4936.76</v>
      </c>
      <c r="R398" s="90">
        <v>0</v>
      </c>
      <c r="S398" s="90">
        <v>0</v>
      </c>
    </row>
    <row r="399" spans="1:19">
      <c r="A399" s="90" t="s">
        <v>790</v>
      </c>
      <c r="B399" s="92">
        <v>951094000000</v>
      </c>
      <c r="C399" s="90">
        <v>1069946.175</v>
      </c>
      <c r="D399" s="90"/>
      <c r="E399" s="90">
        <v>270589.05</v>
      </c>
      <c r="F399" s="90">
        <v>151653.867</v>
      </c>
      <c r="G399" s="90">
        <v>144852.62400000001</v>
      </c>
      <c r="H399" s="90">
        <v>0</v>
      </c>
      <c r="I399" s="90">
        <v>516058.4</v>
      </c>
      <c r="J399" s="90">
        <v>0</v>
      </c>
      <c r="K399" s="90">
        <v>114.66800000000001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5312.3689999999997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178170.78</v>
      </c>
      <c r="C402" s="90">
        <v>16398.07</v>
      </c>
      <c r="D402" s="90">
        <v>0</v>
      </c>
      <c r="E402" s="90">
        <v>194568.85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9.09</v>
      </c>
      <c r="C403" s="90">
        <v>0.84</v>
      </c>
      <c r="D403" s="90">
        <v>0</v>
      </c>
      <c r="E403" s="90">
        <v>9.93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9.09</v>
      </c>
      <c r="C404" s="90">
        <v>0.84</v>
      </c>
      <c r="D404" s="90">
        <v>0</v>
      </c>
      <c r="E404" s="90">
        <v>9.93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8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496"/>
  <sheetViews>
    <sheetView workbookViewId="0"/>
  </sheetViews>
  <sheetFormatPr defaultRowHeight="10.5"/>
  <cols>
    <col min="1" max="1" width="58.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8" width="38.33203125" style="78" customWidth="1"/>
    <col min="9" max="9" width="45.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5.16406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86"/>
      <c r="B1" s="90" t="s">
        <v>388</v>
      </c>
      <c r="C1" s="90" t="s">
        <v>389</v>
      </c>
      <c r="D1" s="90" t="s">
        <v>390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0" t="s">
        <v>391</v>
      </c>
      <c r="B2" s="90">
        <v>15699.57</v>
      </c>
      <c r="C2" s="90">
        <v>801.33</v>
      </c>
      <c r="D2" s="90">
        <v>801.33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0" t="s">
        <v>392</v>
      </c>
      <c r="B3" s="90">
        <v>15699.57</v>
      </c>
      <c r="C3" s="90">
        <v>801.33</v>
      </c>
      <c r="D3" s="90">
        <v>801.33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0" t="s">
        <v>393</v>
      </c>
      <c r="B4" s="90">
        <v>48293.64</v>
      </c>
      <c r="C4" s="90">
        <v>2464.9699999999998</v>
      </c>
      <c r="D4" s="90">
        <v>2464.9699999999998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0" t="s">
        <v>394</v>
      </c>
      <c r="B5" s="90">
        <v>48293.64</v>
      </c>
      <c r="C5" s="90">
        <v>2464.9699999999998</v>
      </c>
      <c r="D5" s="90">
        <v>2464.9699999999998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6"/>
      <c r="B7" s="90" t="s">
        <v>395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0" t="s">
        <v>396</v>
      </c>
      <c r="B8" s="90">
        <v>19592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0" t="s">
        <v>397</v>
      </c>
      <c r="B9" s="90">
        <v>19592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0" t="s">
        <v>398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6"/>
      <c r="B12" s="90" t="s">
        <v>399</v>
      </c>
      <c r="C12" s="90" t="s">
        <v>400</v>
      </c>
      <c r="D12" s="90" t="s">
        <v>401</v>
      </c>
      <c r="E12" s="90" t="s">
        <v>402</v>
      </c>
      <c r="F12" s="90" t="s">
        <v>403</v>
      </c>
      <c r="G12" s="90" t="s">
        <v>404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0" t="s">
        <v>114</v>
      </c>
      <c r="B13" s="90">
        <v>0</v>
      </c>
      <c r="C13" s="90">
        <v>2547.83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0" t="s">
        <v>115</v>
      </c>
      <c r="B14" s="90">
        <v>3575.93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0" t="s">
        <v>123</v>
      </c>
      <c r="B15" s="90">
        <v>4143.3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0" t="s">
        <v>124</v>
      </c>
      <c r="B16" s="90">
        <v>176.05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0" t="s">
        <v>125</v>
      </c>
      <c r="B17" s="90">
        <v>2277.8200000000002</v>
      </c>
      <c r="C17" s="90">
        <v>353.39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0" t="s">
        <v>126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0" t="s">
        <v>127</v>
      </c>
      <c r="B19" s="90">
        <v>2209.17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0" t="s">
        <v>128</v>
      </c>
      <c r="B20" s="90">
        <v>6.74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0" t="s">
        <v>129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0" t="s">
        <v>130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0" t="s">
        <v>109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0" t="s">
        <v>131</v>
      </c>
      <c r="B24" s="90">
        <v>0</v>
      </c>
      <c r="C24" s="90">
        <v>263.26</v>
      </c>
      <c r="D24" s="90">
        <v>0</v>
      </c>
      <c r="E24" s="90">
        <v>0</v>
      </c>
      <c r="F24" s="90">
        <v>0</v>
      </c>
      <c r="G24" s="90">
        <v>2677.93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0" t="s">
        <v>132</v>
      </c>
      <c r="B25" s="90">
        <v>146.09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0" t="s">
        <v>133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0" t="s">
        <v>134</v>
      </c>
      <c r="B28" s="90">
        <v>12535.09</v>
      </c>
      <c r="C28" s="90">
        <v>3164.48</v>
      </c>
      <c r="D28" s="90">
        <v>0</v>
      </c>
      <c r="E28" s="90">
        <v>0</v>
      </c>
      <c r="F28" s="90">
        <v>0</v>
      </c>
      <c r="G28" s="90">
        <v>2677.93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6"/>
      <c r="B30" s="90" t="s">
        <v>395</v>
      </c>
      <c r="C30" s="90" t="s">
        <v>47</v>
      </c>
      <c r="D30" s="90" t="s">
        <v>405</v>
      </c>
      <c r="E30" s="90" t="s">
        <v>406</v>
      </c>
      <c r="F30" s="90" t="s">
        <v>407</v>
      </c>
      <c r="G30" s="90" t="s">
        <v>408</v>
      </c>
      <c r="H30" s="90" t="s">
        <v>409</v>
      </c>
      <c r="I30" s="90" t="s">
        <v>410</v>
      </c>
      <c r="J30" s="90" t="s">
        <v>411</v>
      </c>
      <c r="K30"/>
      <c r="L30"/>
      <c r="M30"/>
      <c r="N30"/>
      <c r="O30"/>
      <c r="P30"/>
      <c r="Q30"/>
      <c r="R30"/>
      <c r="S30"/>
    </row>
    <row r="31" spans="1:19">
      <c r="A31" s="90" t="s">
        <v>412</v>
      </c>
      <c r="B31" s="90">
        <v>988</v>
      </c>
      <c r="C31" s="90" t="s">
        <v>48</v>
      </c>
      <c r="D31" s="90">
        <v>7904</v>
      </c>
      <c r="E31" s="90">
        <v>1</v>
      </c>
      <c r="F31" s="90">
        <v>512</v>
      </c>
      <c r="G31" s="90">
        <v>106.4</v>
      </c>
      <c r="H31" s="90">
        <v>12.08</v>
      </c>
      <c r="I31" s="90">
        <v>1</v>
      </c>
      <c r="J31" s="90">
        <v>5</v>
      </c>
      <c r="K31"/>
      <c r="L31"/>
      <c r="M31"/>
      <c r="N31"/>
      <c r="O31"/>
      <c r="P31"/>
      <c r="Q31"/>
      <c r="R31"/>
      <c r="S31"/>
    </row>
    <row r="32" spans="1:19">
      <c r="A32" s="90" t="s">
        <v>413</v>
      </c>
      <c r="B32" s="90">
        <v>1248</v>
      </c>
      <c r="C32" s="90" t="s">
        <v>48</v>
      </c>
      <c r="D32" s="90">
        <v>9984</v>
      </c>
      <c r="E32" s="90">
        <v>1</v>
      </c>
      <c r="F32" s="90">
        <v>608</v>
      </c>
      <c r="G32" s="90">
        <v>212.8</v>
      </c>
      <c r="H32" s="90">
        <v>11.81</v>
      </c>
      <c r="I32" s="90">
        <v>3.33</v>
      </c>
      <c r="J32" s="90">
        <v>5</v>
      </c>
      <c r="K32"/>
      <c r="L32"/>
      <c r="M32"/>
      <c r="N32"/>
      <c r="O32"/>
      <c r="P32"/>
      <c r="Q32"/>
      <c r="R32"/>
      <c r="S32"/>
    </row>
    <row r="33" spans="1:19">
      <c r="A33" s="90" t="s">
        <v>414</v>
      </c>
      <c r="B33" s="90">
        <v>210</v>
      </c>
      <c r="C33" s="90" t="s">
        <v>48</v>
      </c>
      <c r="D33" s="90">
        <v>840</v>
      </c>
      <c r="E33" s="90">
        <v>1</v>
      </c>
      <c r="F33" s="90">
        <v>116</v>
      </c>
      <c r="G33" s="90">
        <v>25.2</v>
      </c>
      <c r="H33" s="90">
        <v>9.6</v>
      </c>
      <c r="I33" s="90">
        <v>10</v>
      </c>
      <c r="J33" s="90">
        <v>4</v>
      </c>
      <c r="K33"/>
      <c r="L33"/>
      <c r="M33"/>
      <c r="N33"/>
      <c r="O33"/>
      <c r="P33"/>
      <c r="Q33"/>
      <c r="R33"/>
      <c r="S33"/>
    </row>
    <row r="34" spans="1:19">
      <c r="A34" s="90" t="s">
        <v>415</v>
      </c>
      <c r="B34" s="90">
        <v>210</v>
      </c>
      <c r="C34" s="90" t="s">
        <v>48</v>
      </c>
      <c r="D34" s="90">
        <v>840</v>
      </c>
      <c r="E34" s="90">
        <v>1</v>
      </c>
      <c r="F34" s="90">
        <v>116</v>
      </c>
      <c r="G34" s="90">
        <v>25.2</v>
      </c>
      <c r="H34" s="90">
        <v>9.6</v>
      </c>
      <c r="I34" s="90">
        <v>10</v>
      </c>
      <c r="J34" s="90">
        <v>4</v>
      </c>
      <c r="K34"/>
      <c r="L34"/>
      <c r="M34"/>
      <c r="N34"/>
      <c r="O34"/>
      <c r="P34"/>
      <c r="Q34"/>
      <c r="R34"/>
      <c r="S34"/>
    </row>
    <row r="35" spans="1:19">
      <c r="A35" s="90" t="s">
        <v>416</v>
      </c>
      <c r="B35" s="90">
        <v>624</v>
      </c>
      <c r="C35" s="90" t="s">
        <v>48</v>
      </c>
      <c r="D35" s="90">
        <v>2496</v>
      </c>
      <c r="E35" s="90">
        <v>1</v>
      </c>
      <c r="F35" s="90">
        <v>200</v>
      </c>
      <c r="G35" s="90">
        <v>70</v>
      </c>
      <c r="H35" s="90">
        <v>14.38</v>
      </c>
      <c r="I35" s="90">
        <v>1.39</v>
      </c>
      <c r="J35" s="90">
        <v>19.260000000000002</v>
      </c>
      <c r="K35"/>
      <c r="L35"/>
      <c r="M35"/>
      <c r="N35"/>
      <c r="O35"/>
      <c r="P35"/>
      <c r="Q35"/>
      <c r="R35"/>
      <c r="S35"/>
    </row>
    <row r="36" spans="1:19">
      <c r="A36" s="90" t="s">
        <v>417</v>
      </c>
      <c r="B36" s="90">
        <v>99</v>
      </c>
      <c r="C36" s="90" t="s">
        <v>48</v>
      </c>
      <c r="D36" s="90">
        <v>396</v>
      </c>
      <c r="E36" s="90">
        <v>1</v>
      </c>
      <c r="F36" s="90">
        <v>80</v>
      </c>
      <c r="G36" s="90">
        <v>28</v>
      </c>
      <c r="H36" s="90">
        <v>21.52</v>
      </c>
      <c r="I36" s="90">
        <v>4</v>
      </c>
      <c r="J36" s="90">
        <v>10</v>
      </c>
      <c r="K36"/>
      <c r="L36"/>
      <c r="M36"/>
      <c r="N36"/>
      <c r="O36"/>
      <c r="P36"/>
      <c r="Q36"/>
      <c r="R36"/>
      <c r="S36"/>
    </row>
    <row r="37" spans="1:19">
      <c r="A37" s="90" t="s">
        <v>418</v>
      </c>
      <c r="B37" s="90">
        <v>99</v>
      </c>
      <c r="C37" s="90" t="s">
        <v>48</v>
      </c>
      <c r="D37" s="90">
        <v>396</v>
      </c>
      <c r="E37" s="90">
        <v>1</v>
      </c>
      <c r="F37" s="90">
        <v>80</v>
      </c>
      <c r="G37" s="90">
        <v>28</v>
      </c>
      <c r="H37" s="90">
        <v>21.52</v>
      </c>
      <c r="I37" s="90">
        <v>4</v>
      </c>
      <c r="J37" s="90">
        <v>10</v>
      </c>
      <c r="K37"/>
      <c r="L37"/>
      <c r="M37"/>
      <c r="N37"/>
      <c r="O37"/>
      <c r="P37"/>
      <c r="Q37"/>
      <c r="R37"/>
      <c r="S37"/>
    </row>
    <row r="38" spans="1:19">
      <c r="A38" s="90" t="s">
        <v>419</v>
      </c>
      <c r="B38" s="90">
        <v>99</v>
      </c>
      <c r="C38" s="90" t="s">
        <v>48</v>
      </c>
      <c r="D38" s="90">
        <v>396</v>
      </c>
      <c r="E38" s="90">
        <v>1</v>
      </c>
      <c r="F38" s="90">
        <v>80</v>
      </c>
      <c r="G38" s="90">
        <v>28</v>
      </c>
      <c r="H38" s="90">
        <v>21.52</v>
      </c>
      <c r="I38" s="90">
        <v>4</v>
      </c>
      <c r="J38" s="90">
        <v>10</v>
      </c>
      <c r="K38"/>
      <c r="L38"/>
      <c r="M38"/>
      <c r="N38"/>
      <c r="O38"/>
      <c r="P38"/>
      <c r="Q38"/>
      <c r="R38"/>
      <c r="S38"/>
    </row>
    <row r="39" spans="1:19">
      <c r="A39" s="90" t="s">
        <v>420</v>
      </c>
      <c r="B39" s="90">
        <v>99</v>
      </c>
      <c r="C39" s="90" t="s">
        <v>48</v>
      </c>
      <c r="D39" s="90">
        <v>396</v>
      </c>
      <c r="E39" s="90">
        <v>1</v>
      </c>
      <c r="F39" s="90">
        <v>80</v>
      </c>
      <c r="G39" s="90">
        <v>28</v>
      </c>
      <c r="H39" s="90">
        <v>21.52</v>
      </c>
      <c r="I39" s="90">
        <v>4</v>
      </c>
      <c r="J39" s="90">
        <v>10</v>
      </c>
      <c r="K39"/>
      <c r="L39"/>
      <c r="M39"/>
      <c r="N39"/>
      <c r="O39"/>
      <c r="P39"/>
      <c r="Q39"/>
      <c r="R39"/>
      <c r="S39"/>
    </row>
    <row r="40" spans="1:19">
      <c r="A40" s="90" t="s">
        <v>421</v>
      </c>
      <c r="B40" s="90">
        <v>99</v>
      </c>
      <c r="C40" s="90" t="s">
        <v>48</v>
      </c>
      <c r="D40" s="90">
        <v>396</v>
      </c>
      <c r="E40" s="90">
        <v>1</v>
      </c>
      <c r="F40" s="90">
        <v>80</v>
      </c>
      <c r="G40" s="90">
        <v>28</v>
      </c>
      <c r="H40" s="90">
        <v>21.52</v>
      </c>
      <c r="I40" s="90">
        <v>4</v>
      </c>
      <c r="J40" s="90">
        <v>10</v>
      </c>
      <c r="K40"/>
      <c r="L40"/>
      <c r="M40"/>
      <c r="N40"/>
      <c r="O40"/>
      <c r="P40"/>
      <c r="Q40"/>
      <c r="R40"/>
      <c r="S40"/>
    </row>
    <row r="41" spans="1:19">
      <c r="A41" s="90" t="s">
        <v>422</v>
      </c>
      <c r="B41" s="90">
        <v>99</v>
      </c>
      <c r="C41" s="90" t="s">
        <v>48</v>
      </c>
      <c r="D41" s="90">
        <v>396</v>
      </c>
      <c r="E41" s="90">
        <v>1</v>
      </c>
      <c r="F41" s="90">
        <v>80</v>
      </c>
      <c r="G41" s="90">
        <v>28</v>
      </c>
      <c r="H41" s="90">
        <v>21.52</v>
      </c>
      <c r="I41" s="90">
        <v>4</v>
      </c>
      <c r="J41" s="90">
        <v>10</v>
      </c>
      <c r="K41"/>
      <c r="L41"/>
      <c r="M41"/>
      <c r="N41"/>
      <c r="O41"/>
      <c r="P41"/>
      <c r="Q41"/>
      <c r="R41"/>
      <c r="S41"/>
    </row>
    <row r="42" spans="1:19">
      <c r="A42" s="90" t="s">
        <v>423</v>
      </c>
      <c r="B42" s="90">
        <v>99</v>
      </c>
      <c r="C42" s="90" t="s">
        <v>48</v>
      </c>
      <c r="D42" s="90">
        <v>396</v>
      </c>
      <c r="E42" s="90">
        <v>1</v>
      </c>
      <c r="F42" s="90">
        <v>80</v>
      </c>
      <c r="G42" s="90">
        <v>28</v>
      </c>
      <c r="H42" s="90">
        <v>21.52</v>
      </c>
      <c r="I42" s="90">
        <v>4</v>
      </c>
      <c r="J42" s="90">
        <v>10</v>
      </c>
      <c r="K42"/>
      <c r="L42"/>
      <c r="M42"/>
      <c r="N42"/>
      <c r="O42"/>
      <c r="P42"/>
      <c r="Q42"/>
      <c r="R42"/>
      <c r="S42"/>
    </row>
    <row r="43" spans="1:19">
      <c r="A43" s="90" t="s">
        <v>424</v>
      </c>
      <c r="B43" s="90">
        <v>99</v>
      </c>
      <c r="C43" s="90" t="s">
        <v>48</v>
      </c>
      <c r="D43" s="90">
        <v>396</v>
      </c>
      <c r="E43" s="90">
        <v>1</v>
      </c>
      <c r="F43" s="90">
        <v>80</v>
      </c>
      <c r="G43" s="90">
        <v>28</v>
      </c>
      <c r="H43" s="90">
        <v>21.52</v>
      </c>
      <c r="I43" s="90">
        <v>4</v>
      </c>
      <c r="J43" s="90">
        <v>10</v>
      </c>
      <c r="K43"/>
      <c r="L43"/>
      <c r="M43"/>
      <c r="N43"/>
      <c r="O43"/>
      <c r="P43"/>
      <c r="Q43"/>
      <c r="R43"/>
      <c r="S43"/>
    </row>
    <row r="44" spans="1:19">
      <c r="A44" s="90" t="s">
        <v>425</v>
      </c>
      <c r="B44" s="90">
        <v>99</v>
      </c>
      <c r="C44" s="90" t="s">
        <v>48</v>
      </c>
      <c r="D44" s="90">
        <v>396</v>
      </c>
      <c r="E44" s="90">
        <v>1</v>
      </c>
      <c r="F44" s="90">
        <v>80</v>
      </c>
      <c r="G44" s="90">
        <v>28</v>
      </c>
      <c r="H44" s="90">
        <v>21.52</v>
      </c>
      <c r="I44" s="90">
        <v>4</v>
      </c>
      <c r="J44" s="90">
        <v>10</v>
      </c>
      <c r="K44"/>
      <c r="L44"/>
      <c r="M44"/>
      <c r="N44"/>
      <c r="O44"/>
      <c r="P44"/>
      <c r="Q44"/>
      <c r="R44"/>
      <c r="S44"/>
    </row>
    <row r="45" spans="1:19">
      <c r="A45" s="90" t="s">
        <v>426</v>
      </c>
      <c r="B45" s="90">
        <v>99</v>
      </c>
      <c r="C45" s="90" t="s">
        <v>48</v>
      </c>
      <c r="D45" s="90">
        <v>396</v>
      </c>
      <c r="E45" s="90">
        <v>1</v>
      </c>
      <c r="F45" s="90">
        <v>80</v>
      </c>
      <c r="G45" s="90">
        <v>28</v>
      </c>
      <c r="H45" s="90">
        <v>21.52</v>
      </c>
      <c r="I45" s="90">
        <v>4</v>
      </c>
      <c r="J45" s="90">
        <v>10</v>
      </c>
      <c r="K45"/>
      <c r="L45"/>
      <c r="M45"/>
      <c r="N45"/>
      <c r="O45"/>
      <c r="P45"/>
      <c r="Q45"/>
      <c r="R45"/>
      <c r="S45"/>
    </row>
    <row r="46" spans="1:19">
      <c r="A46" s="90" t="s">
        <v>427</v>
      </c>
      <c r="B46" s="90">
        <v>99</v>
      </c>
      <c r="C46" s="90" t="s">
        <v>48</v>
      </c>
      <c r="D46" s="90">
        <v>396</v>
      </c>
      <c r="E46" s="90">
        <v>1</v>
      </c>
      <c r="F46" s="90">
        <v>80</v>
      </c>
      <c r="G46" s="90">
        <v>28</v>
      </c>
      <c r="H46" s="90">
        <v>21.52</v>
      </c>
      <c r="I46" s="90">
        <v>4</v>
      </c>
      <c r="J46" s="90">
        <v>10</v>
      </c>
      <c r="K46"/>
      <c r="L46"/>
      <c r="M46"/>
      <c r="N46"/>
      <c r="O46"/>
      <c r="P46"/>
      <c r="Q46"/>
      <c r="R46"/>
      <c r="S46"/>
    </row>
    <row r="47" spans="1:19">
      <c r="A47" s="90" t="s">
        <v>428</v>
      </c>
      <c r="B47" s="90">
        <v>99</v>
      </c>
      <c r="C47" s="90" t="s">
        <v>48</v>
      </c>
      <c r="D47" s="90">
        <v>396</v>
      </c>
      <c r="E47" s="90">
        <v>1</v>
      </c>
      <c r="F47" s="90">
        <v>80</v>
      </c>
      <c r="G47" s="90">
        <v>28</v>
      </c>
      <c r="H47" s="90">
        <v>21.52</v>
      </c>
      <c r="I47" s="90">
        <v>4</v>
      </c>
      <c r="J47" s="90">
        <v>10</v>
      </c>
      <c r="K47"/>
      <c r="L47"/>
      <c r="M47"/>
      <c r="N47"/>
      <c r="O47"/>
      <c r="P47"/>
      <c r="Q47"/>
      <c r="R47"/>
      <c r="S47"/>
    </row>
    <row r="48" spans="1:19">
      <c r="A48" s="90" t="s">
        <v>429</v>
      </c>
      <c r="B48" s="90">
        <v>320</v>
      </c>
      <c r="C48" s="90" t="s">
        <v>48</v>
      </c>
      <c r="D48" s="90">
        <v>1280</v>
      </c>
      <c r="E48" s="90">
        <v>1</v>
      </c>
      <c r="F48" s="90">
        <v>20</v>
      </c>
      <c r="G48" s="90">
        <v>7</v>
      </c>
      <c r="H48" s="90">
        <v>14.38</v>
      </c>
      <c r="I48" s="90">
        <v>10</v>
      </c>
      <c r="J48" s="90">
        <v>4</v>
      </c>
      <c r="K48"/>
      <c r="L48"/>
      <c r="M48"/>
      <c r="N48"/>
      <c r="O48"/>
      <c r="P48"/>
      <c r="Q48"/>
      <c r="R48"/>
      <c r="S48"/>
    </row>
    <row r="49" spans="1:19">
      <c r="A49" s="90" t="s">
        <v>430</v>
      </c>
      <c r="B49" s="90">
        <v>320</v>
      </c>
      <c r="C49" s="90" t="s">
        <v>48</v>
      </c>
      <c r="D49" s="90">
        <v>1280</v>
      </c>
      <c r="E49" s="90">
        <v>1</v>
      </c>
      <c r="F49" s="90">
        <v>20</v>
      </c>
      <c r="G49" s="90">
        <v>7</v>
      </c>
      <c r="H49" s="90">
        <v>9.25</v>
      </c>
      <c r="I49" s="90">
        <v>10</v>
      </c>
      <c r="J49" s="90">
        <v>4</v>
      </c>
      <c r="K49"/>
      <c r="L49"/>
      <c r="M49"/>
      <c r="N49"/>
      <c r="O49"/>
      <c r="P49"/>
      <c r="Q49"/>
      <c r="R49"/>
      <c r="S49"/>
    </row>
    <row r="50" spans="1:19">
      <c r="A50" s="90" t="s">
        <v>431</v>
      </c>
      <c r="B50" s="90">
        <v>320</v>
      </c>
      <c r="C50" s="90" t="s">
        <v>48</v>
      </c>
      <c r="D50" s="90">
        <v>1280</v>
      </c>
      <c r="E50" s="90">
        <v>1</v>
      </c>
      <c r="F50" s="90">
        <v>20</v>
      </c>
      <c r="G50" s="90">
        <v>7</v>
      </c>
      <c r="H50" s="90">
        <v>9.25</v>
      </c>
      <c r="I50" s="90">
        <v>10</v>
      </c>
      <c r="J50" s="90">
        <v>4</v>
      </c>
      <c r="K50"/>
      <c r="L50"/>
      <c r="M50"/>
      <c r="N50"/>
      <c r="O50"/>
      <c r="P50"/>
      <c r="Q50"/>
      <c r="R50"/>
      <c r="S50"/>
    </row>
    <row r="51" spans="1:19">
      <c r="A51" s="90" t="s">
        <v>432</v>
      </c>
      <c r="B51" s="90">
        <v>320</v>
      </c>
      <c r="C51" s="90" t="s">
        <v>48</v>
      </c>
      <c r="D51" s="90">
        <v>1280</v>
      </c>
      <c r="E51" s="90">
        <v>1</v>
      </c>
      <c r="F51" s="90">
        <v>20</v>
      </c>
      <c r="G51" s="90">
        <v>7</v>
      </c>
      <c r="H51" s="90">
        <v>9.25</v>
      </c>
      <c r="I51" s="90">
        <v>10</v>
      </c>
      <c r="J51" s="90">
        <v>4</v>
      </c>
      <c r="K51"/>
      <c r="L51"/>
      <c r="M51"/>
      <c r="N51"/>
      <c r="O51"/>
      <c r="P51"/>
      <c r="Q51"/>
      <c r="R51"/>
      <c r="S51"/>
    </row>
    <row r="52" spans="1:19">
      <c r="A52" s="90" t="s">
        <v>433</v>
      </c>
      <c r="B52" s="90">
        <v>320</v>
      </c>
      <c r="C52" s="90" t="s">
        <v>48</v>
      </c>
      <c r="D52" s="90">
        <v>1280</v>
      </c>
      <c r="E52" s="90">
        <v>1</v>
      </c>
      <c r="F52" s="90">
        <v>20</v>
      </c>
      <c r="G52" s="90">
        <v>7</v>
      </c>
      <c r="H52" s="90">
        <v>9.25</v>
      </c>
      <c r="I52" s="90">
        <v>10</v>
      </c>
      <c r="J52" s="90">
        <v>4</v>
      </c>
      <c r="K52"/>
      <c r="L52"/>
      <c r="M52"/>
      <c r="N52"/>
      <c r="O52"/>
      <c r="P52"/>
      <c r="Q52"/>
      <c r="R52"/>
      <c r="S52"/>
    </row>
    <row r="53" spans="1:19">
      <c r="A53" s="90" t="s">
        <v>434</v>
      </c>
      <c r="B53" s="90">
        <v>320</v>
      </c>
      <c r="C53" s="90" t="s">
        <v>48</v>
      </c>
      <c r="D53" s="90">
        <v>1280</v>
      </c>
      <c r="E53" s="90">
        <v>1</v>
      </c>
      <c r="F53" s="90">
        <v>20</v>
      </c>
      <c r="G53" s="90">
        <v>7</v>
      </c>
      <c r="H53" s="90">
        <v>9.25</v>
      </c>
      <c r="I53" s="90">
        <v>10</v>
      </c>
      <c r="J53" s="90">
        <v>4</v>
      </c>
      <c r="K53"/>
      <c r="L53"/>
      <c r="M53"/>
      <c r="N53"/>
      <c r="O53"/>
      <c r="P53"/>
      <c r="Q53"/>
      <c r="R53"/>
      <c r="S53"/>
    </row>
    <row r="54" spans="1:19">
      <c r="A54" s="90" t="s">
        <v>435</v>
      </c>
      <c r="B54" s="90">
        <v>1976</v>
      </c>
      <c r="C54" s="90" t="s">
        <v>48</v>
      </c>
      <c r="D54" s="90">
        <v>15808</v>
      </c>
      <c r="E54" s="90">
        <v>1</v>
      </c>
      <c r="F54" s="90">
        <v>0</v>
      </c>
      <c r="G54" s="90">
        <v>0</v>
      </c>
      <c r="H54" s="90">
        <v>11.38</v>
      </c>
      <c r="I54" s="90">
        <v>1</v>
      </c>
      <c r="J54" s="90">
        <v>5</v>
      </c>
      <c r="K54"/>
      <c r="L54"/>
      <c r="M54"/>
      <c r="N54"/>
      <c r="O54"/>
      <c r="P54"/>
      <c r="Q54"/>
      <c r="R54"/>
      <c r="S54"/>
    </row>
    <row r="55" spans="1:19">
      <c r="A55" s="90" t="s">
        <v>436</v>
      </c>
      <c r="B55" s="90">
        <v>216</v>
      </c>
      <c r="C55" s="90" t="s">
        <v>48</v>
      </c>
      <c r="D55" s="90">
        <v>864</v>
      </c>
      <c r="E55" s="90">
        <v>1</v>
      </c>
      <c r="F55" s="90">
        <v>36</v>
      </c>
      <c r="G55" s="90">
        <v>12.6</v>
      </c>
      <c r="H55" s="90">
        <v>16.760000000000002</v>
      </c>
      <c r="I55" s="90">
        <v>6.67</v>
      </c>
      <c r="J55" s="90">
        <v>1344.4721999999999</v>
      </c>
      <c r="K55"/>
      <c r="L55"/>
      <c r="M55"/>
      <c r="N55"/>
      <c r="O55"/>
      <c r="P55"/>
      <c r="Q55"/>
      <c r="R55"/>
      <c r="S55"/>
    </row>
    <row r="56" spans="1:19">
      <c r="A56" s="90" t="s">
        <v>437</v>
      </c>
      <c r="B56" s="90">
        <v>840</v>
      </c>
      <c r="C56" s="90" t="s">
        <v>48</v>
      </c>
      <c r="D56" s="90">
        <v>3360</v>
      </c>
      <c r="E56" s="90">
        <v>1</v>
      </c>
      <c r="F56" s="90">
        <v>236</v>
      </c>
      <c r="G56" s="90">
        <v>83.01</v>
      </c>
      <c r="H56" s="90">
        <v>16.329999999999998</v>
      </c>
      <c r="I56" s="90">
        <v>4.3499999999999996</v>
      </c>
      <c r="J56" s="90">
        <v>10</v>
      </c>
      <c r="K56"/>
      <c r="L56"/>
      <c r="M56"/>
      <c r="N56"/>
      <c r="O56"/>
      <c r="P56"/>
      <c r="Q56"/>
      <c r="R56"/>
      <c r="S56"/>
    </row>
    <row r="57" spans="1:19">
      <c r="A57" s="90" t="s">
        <v>438</v>
      </c>
      <c r="B57" s="90">
        <v>210</v>
      </c>
      <c r="C57" s="90" t="s">
        <v>48</v>
      </c>
      <c r="D57" s="90">
        <v>840</v>
      </c>
      <c r="E57" s="90">
        <v>1</v>
      </c>
      <c r="F57" s="90">
        <v>60</v>
      </c>
      <c r="G57" s="90">
        <v>21</v>
      </c>
      <c r="H57" s="90">
        <v>12</v>
      </c>
      <c r="I57" s="90"/>
      <c r="J57" s="90">
        <v>4</v>
      </c>
      <c r="K57"/>
      <c r="L57"/>
      <c r="M57"/>
      <c r="N57"/>
      <c r="O57"/>
      <c r="P57"/>
      <c r="Q57"/>
      <c r="R57"/>
      <c r="S57"/>
    </row>
    <row r="58" spans="1:19">
      <c r="A58" s="90" t="s">
        <v>439</v>
      </c>
      <c r="B58" s="90">
        <v>210</v>
      </c>
      <c r="C58" s="90" t="s">
        <v>48</v>
      </c>
      <c r="D58" s="90">
        <v>840</v>
      </c>
      <c r="E58" s="90">
        <v>1</v>
      </c>
      <c r="F58" s="90">
        <v>60</v>
      </c>
      <c r="G58" s="90">
        <v>21</v>
      </c>
      <c r="H58" s="90">
        <v>12</v>
      </c>
      <c r="I58" s="90"/>
      <c r="J58" s="90">
        <v>4</v>
      </c>
      <c r="K58"/>
      <c r="L58"/>
      <c r="M58"/>
      <c r="N58"/>
      <c r="O58"/>
      <c r="P58"/>
      <c r="Q58"/>
      <c r="R58"/>
      <c r="S58"/>
    </row>
    <row r="59" spans="1:19">
      <c r="A59" s="90" t="s">
        <v>440</v>
      </c>
      <c r="B59" s="90">
        <v>1140</v>
      </c>
      <c r="C59" s="90" t="s">
        <v>48</v>
      </c>
      <c r="D59" s="90">
        <v>4560</v>
      </c>
      <c r="E59" s="90">
        <v>1</v>
      </c>
      <c r="F59" s="90">
        <v>200</v>
      </c>
      <c r="G59" s="90">
        <v>49</v>
      </c>
      <c r="H59" s="90">
        <v>10.74</v>
      </c>
      <c r="I59" s="90"/>
      <c r="J59" s="90">
        <v>4</v>
      </c>
      <c r="K59"/>
      <c r="L59"/>
      <c r="M59"/>
      <c r="N59"/>
      <c r="O59"/>
      <c r="P59"/>
      <c r="Q59"/>
      <c r="R59"/>
      <c r="S59"/>
    </row>
    <row r="60" spans="1:19">
      <c r="A60" s="90" t="s">
        <v>441</v>
      </c>
      <c r="B60" s="90">
        <v>1140</v>
      </c>
      <c r="C60" s="90" t="s">
        <v>48</v>
      </c>
      <c r="D60" s="90">
        <v>4560</v>
      </c>
      <c r="E60" s="90">
        <v>1</v>
      </c>
      <c r="F60" s="90">
        <v>200</v>
      </c>
      <c r="G60" s="90">
        <v>49</v>
      </c>
      <c r="H60" s="90">
        <v>10.74</v>
      </c>
      <c r="I60" s="90"/>
      <c r="J60" s="90">
        <v>4</v>
      </c>
      <c r="K60"/>
      <c r="L60"/>
      <c r="M60"/>
      <c r="N60"/>
      <c r="O60"/>
      <c r="P60"/>
      <c r="Q60"/>
      <c r="R60"/>
      <c r="S60"/>
    </row>
    <row r="61" spans="1:19">
      <c r="A61" s="90" t="s">
        <v>442</v>
      </c>
      <c r="B61" s="90">
        <v>342</v>
      </c>
      <c r="C61" s="90" t="s">
        <v>48</v>
      </c>
      <c r="D61" s="90">
        <v>1368</v>
      </c>
      <c r="E61" s="90">
        <v>1</v>
      </c>
      <c r="F61" s="90">
        <v>0</v>
      </c>
      <c r="G61" s="90">
        <v>0</v>
      </c>
      <c r="H61" s="90">
        <v>8.0500000000000007</v>
      </c>
      <c r="I61" s="90">
        <v>100</v>
      </c>
      <c r="J61" s="90">
        <v>97.888599999999997</v>
      </c>
      <c r="K61"/>
      <c r="L61"/>
      <c r="M61"/>
      <c r="N61"/>
      <c r="O61"/>
      <c r="P61"/>
      <c r="Q61"/>
      <c r="R61"/>
      <c r="S61"/>
    </row>
    <row r="62" spans="1:19">
      <c r="A62" s="90" t="s">
        <v>443</v>
      </c>
      <c r="B62" s="90">
        <v>342</v>
      </c>
      <c r="C62" s="90" t="s">
        <v>48</v>
      </c>
      <c r="D62" s="90">
        <v>1368</v>
      </c>
      <c r="E62" s="90">
        <v>1</v>
      </c>
      <c r="F62" s="90">
        <v>0</v>
      </c>
      <c r="G62" s="90">
        <v>0</v>
      </c>
      <c r="H62" s="90">
        <v>8.0500000000000007</v>
      </c>
      <c r="I62" s="90">
        <v>100</v>
      </c>
      <c r="J62" s="90">
        <v>4</v>
      </c>
      <c r="K62"/>
      <c r="L62"/>
      <c r="M62"/>
      <c r="N62"/>
      <c r="O62"/>
      <c r="P62"/>
      <c r="Q62"/>
      <c r="R62"/>
      <c r="S62"/>
    </row>
    <row r="63" spans="1:19">
      <c r="A63" s="90" t="s">
        <v>444</v>
      </c>
      <c r="B63" s="90">
        <v>477</v>
      </c>
      <c r="C63" s="90" t="s">
        <v>48</v>
      </c>
      <c r="D63" s="90">
        <v>1908</v>
      </c>
      <c r="E63" s="90">
        <v>1</v>
      </c>
      <c r="F63" s="90">
        <v>212</v>
      </c>
      <c r="G63" s="90">
        <v>74.2</v>
      </c>
      <c r="H63" s="90">
        <v>14.38</v>
      </c>
      <c r="I63" s="90">
        <v>4</v>
      </c>
      <c r="J63" s="90">
        <v>10</v>
      </c>
      <c r="K63"/>
      <c r="L63"/>
      <c r="M63"/>
      <c r="N63"/>
      <c r="O63"/>
      <c r="P63"/>
      <c r="Q63"/>
      <c r="R63"/>
      <c r="S63"/>
    </row>
    <row r="64" spans="1:19">
      <c r="A64" s="90" t="s">
        <v>445</v>
      </c>
      <c r="B64" s="90">
        <v>477</v>
      </c>
      <c r="C64" s="90" t="s">
        <v>48</v>
      </c>
      <c r="D64" s="90">
        <v>1908</v>
      </c>
      <c r="E64" s="90">
        <v>1</v>
      </c>
      <c r="F64" s="90">
        <v>212</v>
      </c>
      <c r="G64" s="90">
        <v>74.2</v>
      </c>
      <c r="H64" s="90">
        <v>21.52</v>
      </c>
      <c r="I64" s="90">
        <v>4</v>
      </c>
      <c r="J64" s="90">
        <v>10</v>
      </c>
      <c r="K64"/>
      <c r="L64"/>
      <c r="M64"/>
      <c r="N64"/>
      <c r="O64"/>
      <c r="P64"/>
      <c r="Q64"/>
      <c r="R64"/>
      <c r="S64"/>
    </row>
    <row r="65" spans="1:19">
      <c r="A65" s="90" t="s">
        <v>446</v>
      </c>
      <c r="B65" s="90">
        <v>477</v>
      </c>
      <c r="C65" s="90" t="s">
        <v>48</v>
      </c>
      <c r="D65" s="90">
        <v>1908</v>
      </c>
      <c r="E65" s="90">
        <v>1</v>
      </c>
      <c r="F65" s="90">
        <v>212</v>
      </c>
      <c r="G65" s="90">
        <v>74.2</v>
      </c>
      <c r="H65" s="90">
        <v>21.52</v>
      </c>
      <c r="I65" s="90">
        <v>4</v>
      </c>
      <c r="J65" s="90">
        <v>10</v>
      </c>
      <c r="K65"/>
      <c r="L65"/>
      <c r="M65"/>
      <c r="N65"/>
      <c r="O65"/>
      <c r="P65"/>
      <c r="Q65"/>
      <c r="R65"/>
      <c r="S65"/>
    </row>
    <row r="66" spans="1:19">
      <c r="A66" s="90" t="s">
        <v>447</v>
      </c>
      <c r="B66" s="90">
        <v>477</v>
      </c>
      <c r="C66" s="90" t="s">
        <v>48</v>
      </c>
      <c r="D66" s="90">
        <v>1908</v>
      </c>
      <c r="E66" s="90">
        <v>1</v>
      </c>
      <c r="F66" s="90">
        <v>212</v>
      </c>
      <c r="G66" s="90">
        <v>74.2</v>
      </c>
      <c r="H66" s="90">
        <v>21.52</v>
      </c>
      <c r="I66" s="90">
        <v>4</v>
      </c>
      <c r="J66" s="90">
        <v>10</v>
      </c>
      <c r="K66"/>
      <c r="L66"/>
      <c r="M66"/>
      <c r="N66"/>
      <c r="O66"/>
      <c r="P66"/>
      <c r="Q66"/>
      <c r="R66"/>
      <c r="S66"/>
    </row>
    <row r="67" spans="1:19">
      <c r="A67" s="90" t="s">
        <v>448</v>
      </c>
      <c r="B67" s="90">
        <v>477</v>
      </c>
      <c r="C67" s="90" t="s">
        <v>48</v>
      </c>
      <c r="D67" s="90">
        <v>1908</v>
      </c>
      <c r="E67" s="90">
        <v>1</v>
      </c>
      <c r="F67" s="90">
        <v>212</v>
      </c>
      <c r="G67" s="90">
        <v>74.2</v>
      </c>
      <c r="H67" s="90">
        <v>21.52</v>
      </c>
      <c r="I67" s="90">
        <v>4</v>
      </c>
      <c r="J67" s="90">
        <v>10</v>
      </c>
      <c r="K67"/>
      <c r="L67"/>
      <c r="M67"/>
      <c r="N67"/>
      <c r="O67"/>
      <c r="P67"/>
      <c r="Q67"/>
      <c r="R67"/>
      <c r="S67"/>
    </row>
    <row r="68" spans="1:19">
      <c r="A68" s="90" t="s">
        <v>449</v>
      </c>
      <c r="B68" s="90">
        <v>477</v>
      </c>
      <c r="C68" s="90" t="s">
        <v>48</v>
      </c>
      <c r="D68" s="90">
        <v>1908</v>
      </c>
      <c r="E68" s="90">
        <v>1</v>
      </c>
      <c r="F68" s="90">
        <v>212</v>
      </c>
      <c r="G68" s="90">
        <v>74.2</v>
      </c>
      <c r="H68" s="90">
        <v>21.52</v>
      </c>
      <c r="I68" s="90">
        <v>4</v>
      </c>
      <c r="J68" s="90">
        <v>10</v>
      </c>
      <c r="K68"/>
      <c r="L68"/>
      <c r="M68"/>
      <c r="N68"/>
      <c r="O68"/>
      <c r="P68"/>
      <c r="Q68"/>
      <c r="R68"/>
      <c r="S68"/>
    </row>
    <row r="69" spans="1:19">
      <c r="A69" s="90" t="s">
        <v>450</v>
      </c>
      <c r="B69" s="90">
        <v>477</v>
      </c>
      <c r="C69" s="90" t="s">
        <v>48</v>
      </c>
      <c r="D69" s="90">
        <v>1908</v>
      </c>
      <c r="E69" s="90">
        <v>1</v>
      </c>
      <c r="F69" s="90">
        <v>212</v>
      </c>
      <c r="G69" s="90">
        <v>74.2</v>
      </c>
      <c r="H69" s="90">
        <v>21.52</v>
      </c>
      <c r="I69" s="90">
        <v>4</v>
      </c>
      <c r="J69" s="90">
        <v>10</v>
      </c>
      <c r="K69"/>
      <c r="L69"/>
      <c r="M69"/>
      <c r="N69"/>
      <c r="O69"/>
      <c r="P69"/>
      <c r="Q69"/>
      <c r="R69"/>
      <c r="S69"/>
    </row>
    <row r="70" spans="1:19">
      <c r="A70" s="90" t="s">
        <v>451</v>
      </c>
      <c r="B70" s="90">
        <v>477</v>
      </c>
      <c r="C70" s="90" t="s">
        <v>48</v>
      </c>
      <c r="D70" s="90">
        <v>1908</v>
      </c>
      <c r="E70" s="90">
        <v>1</v>
      </c>
      <c r="F70" s="90">
        <v>212</v>
      </c>
      <c r="G70" s="90">
        <v>74.2</v>
      </c>
      <c r="H70" s="90">
        <v>21.52</v>
      </c>
      <c r="I70" s="90">
        <v>4</v>
      </c>
      <c r="J70" s="90">
        <v>10</v>
      </c>
      <c r="K70"/>
      <c r="L70"/>
      <c r="M70"/>
      <c r="N70"/>
      <c r="O70"/>
      <c r="P70"/>
      <c r="Q70"/>
      <c r="R70"/>
      <c r="S70"/>
    </row>
    <row r="71" spans="1:19">
      <c r="A71" s="90" t="s">
        <v>452</v>
      </c>
      <c r="B71" s="90">
        <v>477</v>
      </c>
      <c r="C71" s="90" t="s">
        <v>48</v>
      </c>
      <c r="D71" s="90">
        <v>1908</v>
      </c>
      <c r="E71" s="90">
        <v>1</v>
      </c>
      <c r="F71" s="90">
        <v>212</v>
      </c>
      <c r="G71" s="90">
        <v>74.2</v>
      </c>
      <c r="H71" s="90">
        <v>21.52</v>
      </c>
      <c r="I71" s="90">
        <v>4</v>
      </c>
      <c r="J71" s="90">
        <v>10</v>
      </c>
      <c r="K71"/>
      <c r="L71"/>
      <c r="M71"/>
      <c r="N71"/>
      <c r="O71"/>
      <c r="P71"/>
      <c r="Q71"/>
      <c r="R71"/>
      <c r="S71"/>
    </row>
    <row r="72" spans="1:19">
      <c r="A72" s="90" t="s">
        <v>453</v>
      </c>
      <c r="B72" s="90">
        <v>477</v>
      </c>
      <c r="C72" s="90" t="s">
        <v>48</v>
      </c>
      <c r="D72" s="90">
        <v>1908</v>
      </c>
      <c r="E72" s="90">
        <v>1</v>
      </c>
      <c r="F72" s="90">
        <v>212</v>
      </c>
      <c r="G72" s="90">
        <v>74.2</v>
      </c>
      <c r="H72" s="90">
        <v>21.52</v>
      </c>
      <c r="I72" s="90">
        <v>4</v>
      </c>
      <c r="J72" s="90">
        <v>10</v>
      </c>
      <c r="K72"/>
      <c r="L72"/>
      <c r="M72"/>
      <c r="N72"/>
      <c r="O72"/>
      <c r="P72"/>
      <c r="Q72"/>
      <c r="R72"/>
      <c r="S72"/>
    </row>
    <row r="73" spans="1:19">
      <c r="A73" s="90" t="s">
        <v>454</v>
      </c>
      <c r="B73" s="90">
        <v>477</v>
      </c>
      <c r="C73" s="90" t="s">
        <v>48</v>
      </c>
      <c r="D73" s="90">
        <v>1908</v>
      </c>
      <c r="E73" s="90">
        <v>1</v>
      </c>
      <c r="F73" s="90">
        <v>212</v>
      </c>
      <c r="G73" s="90">
        <v>74.2</v>
      </c>
      <c r="H73" s="90">
        <v>21.52</v>
      </c>
      <c r="I73" s="90">
        <v>4</v>
      </c>
      <c r="J73" s="90">
        <v>10</v>
      </c>
      <c r="K73"/>
      <c r="L73"/>
      <c r="M73"/>
      <c r="N73"/>
      <c r="O73"/>
      <c r="P73"/>
      <c r="Q73"/>
      <c r="R73"/>
      <c r="S73"/>
    </row>
    <row r="74" spans="1:19">
      <c r="A74" s="90" t="s">
        <v>455</v>
      </c>
      <c r="B74" s="90">
        <v>477</v>
      </c>
      <c r="C74" s="90" t="s">
        <v>48</v>
      </c>
      <c r="D74" s="90">
        <v>1908</v>
      </c>
      <c r="E74" s="90">
        <v>1</v>
      </c>
      <c r="F74" s="90">
        <v>212</v>
      </c>
      <c r="G74" s="90">
        <v>74.2</v>
      </c>
      <c r="H74" s="90">
        <v>21.52</v>
      </c>
      <c r="I74" s="90">
        <v>4</v>
      </c>
      <c r="J74" s="90">
        <v>10</v>
      </c>
      <c r="K74"/>
      <c r="L74"/>
      <c r="M74"/>
      <c r="N74"/>
      <c r="O74"/>
      <c r="P74"/>
      <c r="Q74"/>
      <c r="R74"/>
      <c r="S74"/>
    </row>
    <row r="75" spans="1:19">
      <c r="A75" s="90" t="s">
        <v>456</v>
      </c>
      <c r="B75" s="90">
        <v>532</v>
      </c>
      <c r="C75" s="90" t="s">
        <v>48</v>
      </c>
      <c r="D75" s="90">
        <v>2128</v>
      </c>
      <c r="E75" s="90">
        <v>1</v>
      </c>
      <c r="F75" s="90">
        <v>208</v>
      </c>
      <c r="G75" s="90">
        <v>72.8</v>
      </c>
      <c r="H75" s="90">
        <v>20.09</v>
      </c>
      <c r="I75" s="90">
        <v>20</v>
      </c>
      <c r="J75" s="90">
        <v>10.8</v>
      </c>
      <c r="K75"/>
      <c r="L75"/>
      <c r="M75"/>
      <c r="N75"/>
      <c r="O75"/>
      <c r="P75"/>
      <c r="Q75"/>
      <c r="R75"/>
      <c r="S75"/>
    </row>
    <row r="76" spans="1:19">
      <c r="A76" s="90" t="s">
        <v>457</v>
      </c>
      <c r="B76" s="90">
        <v>532</v>
      </c>
      <c r="C76" s="90" t="s">
        <v>48</v>
      </c>
      <c r="D76" s="90">
        <v>2128</v>
      </c>
      <c r="E76" s="90">
        <v>1</v>
      </c>
      <c r="F76" s="90">
        <v>208</v>
      </c>
      <c r="G76" s="90">
        <v>72.8</v>
      </c>
      <c r="H76" s="90">
        <v>20.09</v>
      </c>
      <c r="I76" s="90">
        <v>20</v>
      </c>
      <c r="J76" s="90">
        <v>10.8</v>
      </c>
      <c r="K76"/>
      <c r="L76"/>
      <c r="M76"/>
      <c r="N76"/>
      <c r="O76"/>
      <c r="P76"/>
      <c r="Q76"/>
      <c r="R76"/>
      <c r="S76"/>
    </row>
    <row r="77" spans="1:19">
      <c r="A77" s="90" t="s">
        <v>266</v>
      </c>
      <c r="B77" s="90">
        <v>19592</v>
      </c>
      <c r="C77" s="90"/>
      <c r="D77" s="90">
        <v>95216</v>
      </c>
      <c r="E77" s="90"/>
      <c r="F77" s="90">
        <v>6384</v>
      </c>
      <c r="G77" s="90">
        <v>2089.1799999999998</v>
      </c>
      <c r="H77" s="90">
        <v>15.345800000000001</v>
      </c>
      <c r="I77" s="90">
        <v>3.25</v>
      </c>
      <c r="J77" s="90">
        <v>23.861799999999999</v>
      </c>
      <c r="K77"/>
      <c r="L77"/>
      <c r="M77"/>
      <c r="N77"/>
      <c r="O77"/>
      <c r="P77"/>
      <c r="Q77"/>
      <c r="R77"/>
      <c r="S77"/>
    </row>
    <row r="78" spans="1:19">
      <c r="A78" s="90" t="s">
        <v>458</v>
      </c>
      <c r="B78" s="90">
        <v>19592</v>
      </c>
      <c r="C78" s="90"/>
      <c r="D78" s="90">
        <v>95216</v>
      </c>
      <c r="E78" s="90"/>
      <c r="F78" s="90">
        <v>6384</v>
      </c>
      <c r="G78" s="90">
        <v>2089.1799999999998</v>
      </c>
      <c r="H78" s="90">
        <v>15.345800000000001</v>
      </c>
      <c r="I78" s="90">
        <v>3.25</v>
      </c>
      <c r="J78" s="90">
        <v>23.861799999999999</v>
      </c>
      <c r="K78"/>
      <c r="L78"/>
      <c r="M78"/>
      <c r="N78"/>
      <c r="O78"/>
      <c r="P78"/>
      <c r="Q78"/>
      <c r="R78"/>
      <c r="S78"/>
    </row>
    <row r="79" spans="1:19">
      <c r="A79" s="90" t="s">
        <v>459</v>
      </c>
      <c r="B79" s="90">
        <v>0</v>
      </c>
      <c r="C79" s="90"/>
      <c r="D79" s="90">
        <v>0</v>
      </c>
      <c r="E79" s="90"/>
      <c r="F79" s="90">
        <v>0</v>
      </c>
      <c r="G79" s="90">
        <v>0</v>
      </c>
      <c r="H79" s="90"/>
      <c r="I79" s="90"/>
      <c r="J79" s="90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86"/>
      <c r="B81" s="90" t="s">
        <v>94</v>
      </c>
      <c r="C81" s="90" t="s">
        <v>460</v>
      </c>
      <c r="D81" s="90" t="s">
        <v>461</v>
      </c>
      <c r="E81" s="90" t="s">
        <v>462</v>
      </c>
      <c r="F81" s="90" t="s">
        <v>463</v>
      </c>
      <c r="G81" s="90" t="s">
        <v>464</v>
      </c>
      <c r="H81" s="90" t="s">
        <v>465</v>
      </c>
      <c r="I81" s="90" t="s">
        <v>466</v>
      </c>
      <c r="J81"/>
      <c r="K81"/>
      <c r="L81"/>
      <c r="M81"/>
      <c r="N81"/>
      <c r="O81"/>
      <c r="P81"/>
      <c r="Q81"/>
      <c r="R81"/>
      <c r="S81"/>
    </row>
    <row r="82" spans="1:19">
      <c r="A82" s="90" t="s">
        <v>467</v>
      </c>
      <c r="B82" s="90" t="s">
        <v>468</v>
      </c>
      <c r="C82" s="90">
        <v>0.22</v>
      </c>
      <c r="D82" s="90">
        <v>1.306</v>
      </c>
      <c r="E82" s="90">
        <v>1.623</v>
      </c>
      <c r="F82" s="90">
        <v>152</v>
      </c>
      <c r="G82" s="90">
        <v>0</v>
      </c>
      <c r="H82" s="90">
        <v>90</v>
      </c>
      <c r="I82" s="90" t="s">
        <v>469</v>
      </c>
      <c r="J82"/>
      <c r="K82"/>
      <c r="L82"/>
      <c r="M82"/>
      <c r="N82"/>
      <c r="O82"/>
      <c r="P82"/>
      <c r="Q82"/>
      <c r="R82"/>
      <c r="S82"/>
    </row>
    <row r="83" spans="1:19">
      <c r="A83" s="90" t="s">
        <v>470</v>
      </c>
      <c r="B83" s="90" t="s">
        <v>468</v>
      </c>
      <c r="C83" s="90">
        <v>0.22</v>
      </c>
      <c r="D83" s="90">
        <v>1.306</v>
      </c>
      <c r="E83" s="90">
        <v>1.623</v>
      </c>
      <c r="F83" s="90">
        <v>104</v>
      </c>
      <c r="G83" s="90">
        <v>270</v>
      </c>
      <c r="H83" s="90">
        <v>90</v>
      </c>
      <c r="I83" s="90" t="s">
        <v>471</v>
      </c>
      <c r="J83"/>
      <c r="K83"/>
      <c r="L83"/>
      <c r="M83"/>
      <c r="N83"/>
      <c r="O83"/>
      <c r="P83"/>
      <c r="Q83"/>
      <c r="R83"/>
      <c r="S83"/>
    </row>
    <row r="84" spans="1:19">
      <c r="A84" s="90" t="s">
        <v>472</v>
      </c>
      <c r="B84" s="90" t="s">
        <v>468</v>
      </c>
      <c r="C84" s="90">
        <v>0.22</v>
      </c>
      <c r="D84" s="90">
        <v>1.306</v>
      </c>
      <c r="E84" s="90">
        <v>1.623</v>
      </c>
      <c r="F84" s="90">
        <v>152</v>
      </c>
      <c r="G84" s="90">
        <v>0</v>
      </c>
      <c r="H84" s="90">
        <v>90</v>
      </c>
      <c r="I84" s="90" t="s">
        <v>469</v>
      </c>
      <c r="J84"/>
      <c r="K84"/>
      <c r="L84"/>
      <c r="M84"/>
      <c r="N84"/>
      <c r="O84"/>
      <c r="P84"/>
      <c r="Q84"/>
      <c r="R84"/>
      <c r="S84"/>
    </row>
    <row r="85" spans="1:19">
      <c r="A85" s="90" t="s">
        <v>473</v>
      </c>
      <c r="B85" s="90" t="s">
        <v>468</v>
      </c>
      <c r="C85" s="90">
        <v>0.22</v>
      </c>
      <c r="D85" s="90">
        <v>1.306</v>
      </c>
      <c r="E85" s="90">
        <v>1.623</v>
      </c>
      <c r="F85" s="90">
        <v>104</v>
      </c>
      <c r="G85" s="90">
        <v>270</v>
      </c>
      <c r="H85" s="90">
        <v>90</v>
      </c>
      <c r="I85" s="90" t="s">
        <v>471</v>
      </c>
      <c r="J85"/>
      <c r="K85"/>
      <c r="L85"/>
      <c r="M85"/>
      <c r="N85"/>
      <c r="O85"/>
      <c r="P85"/>
      <c r="Q85"/>
      <c r="R85"/>
      <c r="S85"/>
    </row>
    <row r="86" spans="1:19">
      <c r="A86" s="90" t="s">
        <v>474</v>
      </c>
      <c r="B86" s="90" t="s">
        <v>475</v>
      </c>
      <c r="C86" s="90">
        <v>0.3</v>
      </c>
      <c r="D86" s="90">
        <v>1.8620000000000001</v>
      </c>
      <c r="E86" s="90">
        <v>3.4009999999999998</v>
      </c>
      <c r="F86" s="90">
        <v>988</v>
      </c>
      <c r="G86" s="90">
        <v>270</v>
      </c>
      <c r="H86" s="90">
        <v>180</v>
      </c>
      <c r="I86" s="90"/>
      <c r="J86"/>
      <c r="K86"/>
      <c r="L86"/>
      <c r="M86"/>
      <c r="N86"/>
      <c r="O86"/>
      <c r="P86"/>
      <c r="Q86"/>
      <c r="R86"/>
      <c r="S86"/>
    </row>
    <row r="87" spans="1:19">
      <c r="A87" s="90" t="s">
        <v>476</v>
      </c>
      <c r="B87" s="90" t="s">
        <v>477</v>
      </c>
      <c r="C87" s="90">
        <v>0.3</v>
      </c>
      <c r="D87" s="90">
        <v>0.56899999999999995</v>
      </c>
      <c r="E87" s="90">
        <v>0.63700000000000001</v>
      </c>
      <c r="F87" s="90">
        <v>988</v>
      </c>
      <c r="G87" s="90">
        <v>90</v>
      </c>
      <c r="H87" s="90">
        <v>0</v>
      </c>
      <c r="I87" s="90"/>
      <c r="J87"/>
      <c r="K87"/>
      <c r="L87"/>
      <c r="M87"/>
      <c r="N87"/>
      <c r="O87"/>
      <c r="P87"/>
      <c r="Q87"/>
      <c r="R87"/>
      <c r="S87"/>
    </row>
    <row r="88" spans="1:19">
      <c r="A88" s="90" t="s">
        <v>478</v>
      </c>
      <c r="B88" s="90" t="s">
        <v>468</v>
      </c>
      <c r="C88" s="90">
        <v>0.22</v>
      </c>
      <c r="D88" s="90">
        <v>1.306</v>
      </c>
      <c r="E88" s="90">
        <v>1.623</v>
      </c>
      <c r="F88" s="90">
        <v>96</v>
      </c>
      <c r="G88" s="90">
        <v>180</v>
      </c>
      <c r="H88" s="90">
        <v>90</v>
      </c>
      <c r="I88" s="90" t="s">
        <v>479</v>
      </c>
      <c r="J88"/>
      <c r="K88"/>
      <c r="L88"/>
      <c r="M88"/>
      <c r="N88"/>
      <c r="O88"/>
      <c r="P88"/>
      <c r="Q88"/>
      <c r="R88"/>
      <c r="S88"/>
    </row>
    <row r="89" spans="1:19">
      <c r="A89" s="90" t="s">
        <v>480</v>
      </c>
      <c r="B89" s="90" t="s">
        <v>468</v>
      </c>
      <c r="C89" s="90">
        <v>0.22</v>
      </c>
      <c r="D89" s="90">
        <v>1.306</v>
      </c>
      <c r="E89" s="90">
        <v>1.623</v>
      </c>
      <c r="F89" s="90">
        <v>208</v>
      </c>
      <c r="G89" s="90">
        <v>90</v>
      </c>
      <c r="H89" s="90">
        <v>90</v>
      </c>
      <c r="I89" s="90" t="s">
        <v>481</v>
      </c>
      <c r="J89"/>
      <c r="K89"/>
      <c r="L89"/>
      <c r="M89"/>
      <c r="N89"/>
      <c r="O89"/>
      <c r="P89"/>
      <c r="Q89"/>
      <c r="R89"/>
      <c r="S89"/>
    </row>
    <row r="90" spans="1:19">
      <c r="A90" s="90" t="s">
        <v>482</v>
      </c>
      <c r="B90" s="90" t="s">
        <v>468</v>
      </c>
      <c r="C90" s="90">
        <v>0.22</v>
      </c>
      <c r="D90" s="90">
        <v>1.306</v>
      </c>
      <c r="E90" s="90">
        <v>1.623</v>
      </c>
      <c r="F90" s="90">
        <v>96</v>
      </c>
      <c r="G90" s="90">
        <v>180</v>
      </c>
      <c r="H90" s="90">
        <v>90</v>
      </c>
      <c r="I90" s="90" t="s">
        <v>479</v>
      </c>
      <c r="J90"/>
      <c r="K90"/>
      <c r="L90"/>
      <c r="M90"/>
      <c r="N90"/>
      <c r="O90"/>
      <c r="P90"/>
      <c r="Q90"/>
      <c r="R90"/>
      <c r="S90"/>
    </row>
    <row r="91" spans="1:19">
      <c r="A91" s="90" t="s">
        <v>483</v>
      </c>
      <c r="B91" s="90" t="s">
        <v>468</v>
      </c>
      <c r="C91" s="90">
        <v>0.22</v>
      </c>
      <c r="D91" s="90">
        <v>1.306</v>
      </c>
      <c r="E91" s="90">
        <v>1.623</v>
      </c>
      <c r="F91" s="90">
        <v>208</v>
      </c>
      <c r="G91" s="90">
        <v>90</v>
      </c>
      <c r="H91" s="90">
        <v>90</v>
      </c>
      <c r="I91" s="90" t="s">
        <v>481</v>
      </c>
      <c r="J91"/>
      <c r="K91"/>
      <c r="L91"/>
      <c r="M91"/>
      <c r="N91"/>
      <c r="O91"/>
      <c r="P91"/>
      <c r="Q91"/>
      <c r="R91"/>
      <c r="S91"/>
    </row>
    <row r="92" spans="1:19">
      <c r="A92" s="90" t="s">
        <v>484</v>
      </c>
      <c r="B92" s="90" t="s">
        <v>475</v>
      </c>
      <c r="C92" s="90">
        <v>0.3</v>
      </c>
      <c r="D92" s="90">
        <v>1.8620000000000001</v>
      </c>
      <c r="E92" s="90">
        <v>3.4009999999999998</v>
      </c>
      <c r="F92" s="90">
        <v>1248</v>
      </c>
      <c r="G92" s="90">
        <v>270</v>
      </c>
      <c r="H92" s="90">
        <v>180</v>
      </c>
      <c r="I92" s="90"/>
      <c r="J92"/>
      <c r="K92"/>
      <c r="L92"/>
      <c r="M92"/>
      <c r="N92"/>
      <c r="O92"/>
      <c r="P92"/>
      <c r="Q92"/>
      <c r="R92"/>
      <c r="S92"/>
    </row>
    <row r="93" spans="1:19">
      <c r="A93" s="90" t="s">
        <v>485</v>
      </c>
      <c r="B93" s="90" t="s">
        <v>477</v>
      </c>
      <c r="C93" s="90">
        <v>0.3</v>
      </c>
      <c r="D93" s="90">
        <v>0.56899999999999995</v>
      </c>
      <c r="E93" s="90">
        <v>0.63700000000000001</v>
      </c>
      <c r="F93" s="90">
        <v>1248</v>
      </c>
      <c r="G93" s="90">
        <v>90</v>
      </c>
      <c r="H93" s="90">
        <v>0</v>
      </c>
      <c r="I93" s="90"/>
      <c r="J93"/>
      <c r="K93"/>
      <c r="L93"/>
      <c r="M93"/>
      <c r="N93"/>
      <c r="O93"/>
      <c r="P93"/>
      <c r="Q93"/>
      <c r="R93"/>
      <c r="S93"/>
    </row>
    <row r="94" spans="1:19">
      <c r="A94" s="90" t="s">
        <v>486</v>
      </c>
      <c r="B94" s="90" t="s">
        <v>468</v>
      </c>
      <c r="C94" s="90">
        <v>0.22</v>
      </c>
      <c r="D94" s="90">
        <v>1.306</v>
      </c>
      <c r="E94" s="90">
        <v>1.623</v>
      </c>
      <c r="F94" s="90">
        <v>44</v>
      </c>
      <c r="G94" s="90">
        <v>90</v>
      </c>
      <c r="H94" s="90">
        <v>90</v>
      </c>
      <c r="I94" s="90" t="s">
        <v>481</v>
      </c>
      <c r="J94"/>
      <c r="K94"/>
      <c r="L94"/>
      <c r="M94"/>
      <c r="N94"/>
      <c r="O94"/>
      <c r="P94"/>
      <c r="Q94"/>
      <c r="R94"/>
      <c r="S94"/>
    </row>
    <row r="95" spans="1:19">
      <c r="A95" s="90" t="s">
        <v>487</v>
      </c>
      <c r="B95" s="90" t="s">
        <v>468</v>
      </c>
      <c r="C95" s="90">
        <v>0.22</v>
      </c>
      <c r="D95" s="90">
        <v>1.306</v>
      </c>
      <c r="E95" s="90">
        <v>1.623</v>
      </c>
      <c r="F95" s="90">
        <v>12</v>
      </c>
      <c r="G95" s="90">
        <v>90</v>
      </c>
      <c r="H95" s="90">
        <v>90</v>
      </c>
      <c r="I95" s="90" t="s">
        <v>481</v>
      </c>
      <c r="J95"/>
      <c r="K95"/>
      <c r="L95"/>
      <c r="M95"/>
      <c r="N95"/>
      <c r="O95"/>
      <c r="P95"/>
      <c r="Q95"/>
      <c r="R95"/>
      <c r="S95"/>
    </row>
    <row r="96" spans="1:19">
      <c r="A96" s="90" t="s">
        <v>488</v>
      </c>
      <c r="B96" s="90" t="s">
        <v>468</v>
      </c>
      <c r="C96" s="90">
        <v>0.22</v>
      </c>
      <c r="D96" s="90">
        <v>1.306</v>
      </c>
      <c r="E96" s="90">
        <v>1.623</v>
      </c>
      <c r="F96" s="90">
        <v>60</v>
      </c>
      <c r="G96" s="90">
        <v>0</v>
      </c>
      <c r="H96" s="90">
        <v>90</v>
      </c>
      <c r="I96" s="90" t="s">
        <v>469</v>
      </c>
      <c r="J96"/>
      <c r="K96"/>
      <c r="L96"/>
      <c r="M96"/>
      <c r="N96"/>
      <c r="O96"/>
      <c r="P96"/>
      <c r="Q96"/>
      <c r="R96"/>
      <c r="S96"/>
    </row>
    <row r="97" spans="1:19">
      <c r="A97" s="90" t="s">
        <v>489</v>
      </c>
      <c r="B97" s="90" t="s">
        <v>475</v>
      </c>
      <c r="C97" s="90">
        <v>0.3</v>
      </c>
      <c r="D97" s="90">
        <v>1.8620000000000001</v>
      </c>
      <c r="E97" s="90">
        <v>3.4009999999999998</v>
      </c>
      <c r="F97" s="90">
        <v>210</v>
      </c>
      <c r="G97" s="90">
        <v>270</v>
      </c>
      <c r="H97" s="90">
        <v>180</v>
      </c>
      <c r="I97" s="90"/>
      <c r="J97"/>
      <c r="K97"/>
      <c r="L97"/>
      <c r="M97"/>
      <c r="N97"/>
      <c r="O97"/>
      <c r="P97"/>
      <c r="Q97"/>
      <c r="R97"/>
      <c r="S97"/>
    </row>
    <row r="98" spans="1:19">
      <c r="A98" s="90" t="s">
        <v>490</v>
      </c>
      <c r="B98" s="90" t="s">
        <v>468</v>
      </c>
      <c r="C98" s="90">
        <v>0.22</v>
      </c>
      <c r="D98" s="90">
        <v>1.306</v>
      </c>
      <c r="E98" s="90">
        <v>1.623</v>
      </c>
      <c r="F98" s="90">
        <v>44</v>
      </c>
      <c r="G98" s="90">
        <v>90</v>
      </c>
      <c r="H98" s="90">
        <v>90</v>
      </c>
      <c r="I98" s="90" t="s">
        <v>481</v>
      </c>
      <c r="J98"/>
      <c r="K98"/>
      <c r="L98"/>
      <c r="M98"/>
      <c r="N98"/>
      <c r="O98"/>
      <c r="P98"/>
      <c r="Q98"/>
      <c r="R98"/>
      <c r="S98"/>
    </row>
    <row r="99" spans="1:19">
      <c r="A99" s="90" t="s">
        <v>491</v>
      </c>
      <c r="B99" s="90" t="s">
        <v>468</v>
      </c>
      <c r="C99" s="90">
        <v>0.22</v>
      </c>
      <c r="D99" s="90">
        <v>1.306</v>
      </c>
      <c r="E99" s="90">
        <v>1.623</v>
      </c>
      <c r="F99" s="90">
        <v>12</v>
      </c>
      <c r="G99" s="90">
        <v>90</v>
      </c>
      <c r="H99" s="90">
        <v>90</v>
      </c>
      <c r="I99" s="90" t="s">
        <v>481</v>
      </c>
      <c r="J99"/>
      <c r="K99"/>
      <c r="L99"/>
      <c r="M99"/>
      <c r="N99"/>
      <c r="O99"/>
      <c r="P99"/>
      <c r="Q99"/>
      <c r="R99"/>
      <c r="S99"/>
    </row>
    <row r="100" spans="1:19">
      <c r="A100" s="90" t="s">
        <v>492</v>
      </c>
      <c r="B100" s="90" t="s">
        <v>468</v>
      </c>
      <c r="C100" s="90">
        <v>0.22</v>
      </c>
      <c r="D100" s="90">
        <v>1.306</v>
      </c>
      <c r="E100" s="90">
        <v>1.623</v>
      </c>
      <c r="F100" s="90">
        <v>60</v>
      </c>
      <c r="G100" s="90">
        <v>0</v>
      </c>
      <c r="H100" s="90">
        <v>90</v>
      </c>
      <c r="I100" s="90" t="s">
        <v>469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90" t="s">
        <v>493</v>
      </c>
      <c r="B101" s="90" t="s">
        <v>477</v>
      </c>
      <c r="C101" s="90">
        <v>0.3</v>
      </c>
      <c r="D101" s="90">
        <v>0.56899999999999995</v>
      </c>
      <c r="E101" s="90">
        <v>0.63700000000000001</v>
      </c>
      <c r="F101" s="90">
        <v>210</v>
      </c>
      <c r="G101" s="90">
        <v>90</v>
      </c>
      <c r="H101" s="90">
        <v>0</v>
      </c>
      <c r="I101" s="90"/>
      <c r="J101"/>
      <c r="K101"/>
      <c r="L101"/>
      <c r="M101"/>
      <c r="N101"/>
      <c r="O101"/>
      <c r="P101"/>
      <c r="Q101"/>
      <c r="R101"/>
      <c r="S101"/>
    </row>
    <row r="102" spans="1:19">
      <c r="A102" s="90" t="s">
        <v>494</v>
      </c>
      <c r="B102" s="90" t="s">
        <v>468</v>
      </c>
      <c r="C102" s="90">
        <v>0.22</v>
      </c>
      <c r="D102" s="90">
        <v>1.306</v>
      </c>
      <c r="E102" s="90">
        <v>1.623</v>
      </c>
      <c r="F102" s="90">
        <v>104</v>
      </c>
      <c r="G102" s="90">
        <v>90</v>
      </c>
      <c r="H102" s="90">
        <v>90</v>
      </c>
      <c r="I102" s="90" t="s">
        <v>481</v>
      </c>
      <c r="J102"/>
      <c r="K102"/>
      <c r="L102"/>
      <c r="M102"/>
      <c r="N102"/>
      <c r="O102"/>
      <c r="P102"/>
      <c r="Q102"/>
      <c r="R102"/>
      <c r="S102"/>
    </row>
    <row r="103" spans="1:19">
      <c r="A103" s="90" t="s">
        <v>495</v>
      </c>
      <c r="B103" s="90" t="s">
        <v>468</v>
      </c>
      <c r="C103" s="90">
        <v>0.22</v>
      </c>
      <c r="D103" s="90">
        <v>1.306</v>
      </c>
      <c r="E103" s="90">
        <v>1.623</v>
      </c>
      <c r="F103" s="90">
        <v>96</v>
      </c>
      <c r="G103" s="90">
        <v>0</v>
      </c>
      <c r="H103" s="90">
        <v>90</v>
      </c>
      <c r="I103" s="90" t="s">
        <v>469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90" t="s">
        <v>496</v>
      </c>
      <c r="B104" s="90" t="s">
        <v>475</v>
      </c>
      <c r="C104" s="90">
        <v>0.3</v>
      </c>
      <c r="D104" s="90">
        <v>1.8620000000000001</v>
      </c>
      <c r="E104" s="90">
        <v>3.4009999999999998</v>
      </c>
      <c r="F104" s="90">
        <v>624</v>
      </c>
      <c r="G104" s="90">
        <v>270</v>
      </c>
      <c r="H104" s="90">
        <v>180</v>
      </c>
      <c r="I104" s="90"/>
      <c r="J104"/>
      <c r="K104"/>
      <c r="L104"/>
      <c r="M104"/>
      <c r="N104"/>
      <c r="O104"/>
      <c r="P104"/>
      <c r="Q104"/>
      <c r="R104"/>
      <c r="S104"/>
    </row>
    <row r="105" spans="1:19">
      <c r="A105" s="90" t="s">
        <v>497</v>
      </c>
      <c r="B105" s="90" t="s">
        <v>468</v>
      </c>
      <c r="C105" s="90">
        <v>0.22</v>
      </c>
      <c r="D105" s="90">
        <v>1.306</v>
      </c>
      <c r="E105" s="90">
        <v>1.623</v>
      </c>
      <c r="F105" s="90">
        <v>44</v>
      </c>
      <c r="G105" s="90">
        <v>180</v>
      </c>
      <c r="H105" s="90">
        <v>90</v>
      </c>
      <c r="I105" s="90" t="s">
        <v>479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90" t="s">
        <v>498</v>
      </c>
      <c r="B106" s="90" t="s">
        <v>468</v>
      </c>
      <c r="C106" s="90">
        <v>0.22</v>
      </c>
      <c r="D106" s="90">
        <v>1.306</v>
      </c>
      <c r="E106" s="90">
        <v>1.623</v>
      </c>
      <c r="F106" s="90">
        <v>36</v>
      </c>
      <c r="G106" s="90">
        <v>270</v>
      </c>
      <c r="H106" s="90">
        <v>90</v>
      </c>
      <c r="I106" s="90" t="s">
        <v>471</v>
      </c>
      <c r="J106"/>
      <c r="K106"/>
      <c r="L106"/>
      <c r="M106"/>
      <c r="N106"/>
      <c r="O106"/>
      <c r="P106"/>
      <c r="Q106"/>
      <c r="R106"/>
      <c r="S106"/>
    </row>
    <row r="107" spans="1:19">
      <c r="A107" s="90" t="s">
        <v>499</v>
      </c>
      <c r="B107" s="90" t="s">
        <v>475</v>
      </c>
      <c r="C107" s="90">
        <v>0.3</v>
      </c>
      <c r="D107" s="90">
        <v>1.8620000000000001</v>
      </c>
      <c r="E107" s="90">
        <v>3.4009999999999998</v>
      </c>
      <c r="F107" s="90">
        <v>99</v>
      </c>
      <c r="G107" s="90">
        <v>270</v>
      </c>
      <c r="H107" s="90">
        <v>180</v>
      </c>
      <c r="I107" s="90"/>
      <c r="J107"/>
      <c r="K107"/>
      <c r="L107"/>
      <c r="M107"/>
      <c r="N107"/>
      <c r="O107"/>
      <c r="P107"/>
      <c r="Q107"/>
      <c r="R107"/>
      <c r="S107"/>
    </row>
    <row r="108" spans="1:19">
      <c r="A108" s="90" t="s">
        <v>500</v>
      </c>
      <c r="B108" s="90" t="s">
        <v>468</v>
      </c>
      <c r="C108" s="90">
        <v>0.22</v>
      </c>
      <c r="D108" s="90">
        <v>1.306</v>
      </c>
      <c r="E108" s="90">
        <v>1.623</v>
      </c>
      <c r="F108" s="90">
        <v>44</v>
      </c>
      <c r="G108" s="90">
        <v>180</v>
      </c>
      <c r="H108" s="90">
        <v>90</v>
      </c>
      <c r="I108" s="90" t="s">
        <v>479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90" t="s">
        <v>501</v>
      </c>
      <c r="B109" s="90" t="s">
        <v>468</v>
      </c>
      <c r="C109" s="90">
        <v>0.22</v>
      </c>
      <c r="D109" s="90">
        <v>1.306</v>
      </c>
      <c r="E109" s="90">
        <v>1.623</v>
      </c>
      <c r="F109" s="90">
        <v>36</v>
      </c>
      <c r="G109" s="90">
        <v>270</v>
      </c>
      <c r="H109" s="90">
        <v>90</v>
      </c>
      <c r="I109" s="90" t="s">
        <v>471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90" t="s">
        <v>502</v>
      </c>
      <c r="B110" s="90" t="s">
        <v>477</v>
      </c>
      <c r="C110" s="90">
        <v>0.3</v>
      </c>
      <c r="D110" s="90">
        <v>0.56899999999999995</v>
      </c>
      <c r="E110" s="90">
        <v>0.63700000000000001</v>
      </c>
      <c r="F110" s="90">
        <v>99</v>
      </c>
      <c r="G110" s="90">
        <v>90</v>
      </c>
      <c r="H110" s="90">
        <v>0</v>
      </c>
      <c r="I110" s="90"/>
      <c r="J110"/>
      <c r="K110"/>
      <c r="L110"/>
      <c r="M110"/>
      <c r="N110"/>
      <c r="O110"/>
      <c r="P110"/>
      <c r="Q110"/>
      <c r="R110"/>
      <c r="S110"/>
    </row>
    <row r="111" spans="1:19">
      <c r="A111" s="90" t="s">
        <v>503</v>
      </c>
      <c r="B111" s="90" t="s">
        <v>468</v>
      </c>
      <c r="C111" s="90">
        <v>0.22</v>
      </c>
      <c r="D111" s="90">
        <v>1.306</v>
      </c>
      <c r="E111" s="90">
        <v>1.623</v>
      </c>
      <c r="F111" s="90">
        <v>44</v>
      </c>
      <c r="G111" s="90">
        <v>180</v>
      </c>
      <c r="H111" s="90">
        <v>90</v>
      </c>
      <c r="I111" s="90" t="s">
        <v>479</v>
      </c>
      <c r="J111"/>
      <c r="K111"/>
      <c r="L111"/>
      <c r="M111"/>
      <c r="N111"/>
      <c r="O111"/>
      <c r="P111"/>
      <c r="Q111"/>
      <c r="R111"/>
      <c r="S111"/>
    </row>
    <row r="112" spans="1:19">
      <c r="A112" s="90" t="s">
        <v>504</v>
      </c>
      <c r="B112" s="90" t="s">
        <v>468</v>
      </c>
      <c r="C112" s="90">
        <v>0.22</v>
      </c>
      <c r="D112" s="90">
        <v>1.306</v>
      </c>
      <c r="E112" s="90">
        <v>1.623</v>
      </c>
      <c r="F112" s="90">
        <v>36</v>
      </c>
      <c r="G112" s="90">
        <v>270</v>
      </c>
      <c r="H112" s="90">
        <v>90</v>
      </c>
      <c r="I112" s="90" t="s">
        <v>471</v>
      </c>
      <c r="J112"/>
      <c r="K112"/>
      <c r="L112"/>
      <c r="M112"/>
      <c r="N112"/>
      <c r="O112"/>
      <c r="P112"/>
      <c r="Q112"/>
      <c r="R112"/>
      <c r="S112"/>
    </row>
    <row r="113" spans="1:19">
      <c r="A113" s="90" t="s">
        <v>505</v>
      </c>
      <c r="B113" s="90" t="s">
        <v>475</v>
      </c>
      <c r="C113" s="90">
        <v>0.3</v>
      </c>
      <c r="D113" s="90">
        <v>1.8620000000000001</v>
      </c>
      <c r="E113" s="90">
        <v>3.4009999999999998</v>
      </c>
      <c r="F113" s="90">
        <v>99</v>
      </c>
      <c r="G113" s="90">
        <v>270</v>
      </c>
      <c r="H113" s="90">
        <v>180</v>
      </c>
      <c r="I113" s="90"/>
      <c r="J113"/>
      <c r="K113"/>
      <c r="L113"/>
      <c r="M113"/>
      <c r="N113"/>
      <c r="O113"/>
      <c r="P113"/>
      <c r="Q113"/>
      <c r="R113"/>
      <c r="S113"/>
    </row>
    <row r="114" spans="1:19">
      <c r="A114" s="90" t="s">
        <v>506</v>
      </c>
      <c r="B114" s="90" t="s">
        <v>468</v>
      </c>
      <c r="C114" s="90">
        <v>0.22</v>
      </c>
      <c r="D114" s="90">
        <v>1.306</v>
      </c>
      <c r="E114" s="90">
        <v>1.623</v>
      </c>
      <c r="F114" s="90">
        <v>44</v>
      </c>
      <c r="G114" s="90">
        <v>180</v>
      </c>
      <c r="H114" s="90">
        <v>90</v>
      </c>
      <c r="I114" s="90" t="s">
        <v>479</v>
      </c>
      <c r="J114"/>
      <c r="K114"/>
      <c r="L114"/>
      <c r="M114"/>
      <c r="N114"/>
      <c r="O114"/>
      <c r="P114"/>
      <c r="Q114"/>
      <c r="R114"/>
      <c r="S114"/>
    </row>
    <row r="115" spans="1:19">
      <c r="A115" s="90" t="s">
        <v>507</v>
      </c>
      <c r="B115" s="90" t="s">
        <v>468</v>
      </c>
      <c r="C115" s="90">
        <v>0.22</v>
      </c>
      <c r="D115" s="90">
        <v>1.306</v>
      </c>
      <c r="E115" s="90">
        <v>1.623</v>
      </c>
      <c r="F115" s="90">
        <v>36</v>
      </c>
      <c r="G115" s="90">
        <v>270</v>
      </c>
      <c r="H115" s="90">
        <v>90</v>
      </c>
      <c r="I115" s="90" t="s">
        <v>471</v>
      </c>
      <c r="J115"/>
      <c r="K115"/>
      <c r="L115"/>
      <c r="M115"/>
      <c r="N115"/>
      <c r="O115"/>
      <c r="P115"/>
      <c r="Q115"/>
      <c r="R115"/>
      <c r="S115"/>
    </row>
    <row r="116" spans="1:19">
      <c r="A116" s="90" t="s">
        <v>508</v>
      </c>
      <c r="B116" s="90" t="s">
        <v>477</v>
      </c>
      <c r="C116" s="90">
        <v>0.3</v>
      </c>
      <c r="D116" s="90">
        <v>0.56899999999999995</v>
      </c>
      <c r="E116" s="90">
        <v>0.63700000000000001</v>
      </c>
      <c r="F116" s="90">
        <v>99</v>
      </c>
      <c r="G116" s="90">
        <v>90</v>
      </c>
      <c r="H116" s="90">
        <v>0</v>
      </c>
      <c r="I116" s="90"/>
      <c r="J116"/>
      <c r="K116"/>
      <c r="L116"/>
      <c r="M116"/>
      <c r="N116"/>
      <c r="O116"/>
      <c r="P116"/>
      <c r="Q116"/>
      <c r="R116"/>
      <c r="S116"/>
    </row>
    <row r="117" spans="1:19">
      <c r="A117" s="90" t="s">
        <v>509</v>
      </c>
      <c r="B117" s="90" t="s">
        <v>468</v>
      </c>
      <c r="C117" s="90">
        <v>0.22</v>
      </c>
      <c r="D117" s="90">
        <v>1.306</v>
      </c>
      <c r="E117" s="90">
        <v>1.623</v>
      </c>
      <c r="F117" s="90">
        <v>44</v>
      </c>
      <c r="G117" s="90">
        <v>180</v>
      </c>
      <c r="H117" s="90">
        <v>90</v>
      </c>
      <c r="I117" s="90" t="s">
        <v>479</v>
      </c>
      <c r="J117"/>
      <c r="K117"/>
      <c r="L117"/>
      <c r="M117"/>
      <c r="N117"/>
      <c r="O117"/>
      <c r="P117"/>
      <c r="Q117"/>
      <c r="R117"/>
      <c r="S117"/>
    </row>
    <row r="118" spans="1:19">
      <c r="A118" s="90" t="s">
        <v>510</v>
      </c>
      <c r="B118" s="90" t="s">
        <v>468</v>
      </c>
      <c r="C118" s="90">
        <v>0.22</v>
      </c>
      <c r="D118" s="90">
        <v>1.306</v>
      </c>
      <c r="E118" s="90">
        <v>1.623</v>
      </c>
      <c r="F118" s="90">
        <v>36</v>
      </c>
      <c r="G118" s="90">
        <v>270</v>
      </c>
      <c r="H118" s="90">
        <v>90</v>
      </c>
      <c r="I118" s="90" t="s">
        <v>471</v>
      </c>
      <c r="J118"/>
      <c r="K118"/>
      <c r="L118"/>
      <c r="M118"/>
      <c r="N118"/>
      <c r="O118"/>
      <c r="P118"/>
      <c r="Q118"/>
      <c r="R118"/>
      <c r="S118"/>
    </row>
    <row r="119" spans="1:19">
      <c r="A119" s="90" t="s">
        <v>511</v>
      </c>
      <c r="B119" s="90" t="s">
        <v>475</v>
      </c>
      <c r="C119" s="90">
        <v>0.3</v>
      </c>
      <c r="D119" s="90">
        <v>1.8620000000000001</v>
      </c>
      <c r="E119" s="90">
        <v>3.4009999999999998</v>
      </c>
      <c r="F119" s="90">
        <v>99</v>
      </c>
      <c r="G119" s="90">
        <v>270</v>
      </c>
      <c r="H119" s="90">
        <v>180</v>
      </c>
      <c r="I119" s="90"/>
      <c r="J119"/>
      <c r="K119"/>
      <c r="L119"/>
      <c r="M119"/>
      <c r="N119"/>
      <c r="O119"/>
      <c r="P119"/>
      <c r="Q119"/>
      <c r="R119"/>
      <c r="S119"/>
    </row>
    <row r="120" spans="1:19">
      <c r="A120" s="90" t="s">
        <v>512</v>
      </c>
      <c r="B120" s="90" t="s">
        <v>468</v>
      </c>
      <c r="C120" s="90">
        <v>0.22</v>
      </c>
      <c r="D120" s="90">
        <v>1.306</v>
      </c>
      <c r="E120" s="90">
        <v>1.623</v>
      </c>
      <c r="F120" s="90">
        <v>44</v>
      </c>
      <c r="G120" s="90">
        <v>180</v>
      </c>
      <c r="H120" s="90">
        <v>90</v>
      </c>
      <c r="I120" s="90" t="s">
        <v>479</v>
      </c>
      <c r="J120"/>
      <c r="K120"/>
      <c r="L120"/>
      <c r="M120"/>
      <c r="N120"/>
      <c r="O120"/>
      <c r="P120"/>
      <c r="Q120"/>
      <c r="R120"/>
      <c r="S120"/>
    </row>
    <row r="121" spans="1:19">
      <c r="A121" s="90" t="s">
        <v>513</v>
      </c>
      <c r="B121" s="90" t="s">
        <v>468</v>
      </c>
      <c r="C121" s="90">
        <v>0.22</v>
      </c>
      <c r="D121" s="90">
        <v>1.306</v>
      </c>
      <c r="E121" s="90">
        <v>1.623</v>
      </c>
      <c r="F121" s="90">
        <v>36</v>
      </c>
      <c r="G121" s="90">
        <v>270</v>
      </c>
      <c r="H121" s="90">
        <v>90</v>
      </c>
      <c r="I121" s="90" t="s">
        <v>471</v>
      </c>
      <c r="J121"/>
      <c r="K121"/>
      <c r="L121"/>
      <c r="M121"/>
      <c r="N121"/>
      <c r="O121"/>
      <c r="P121"/>
      <c r="Q121"/>
      <c r="R121"/>
      <c r="S121"/>
    </row>
    <row r="122" spans="1:19">
      <c r="A122" s="90" t="s">
        <v>514</v>
      </c>
      <c r="B122" s="90" t="s">
        <v>477</v>
      </c>
      <c r="C122" s="90">
        <v>0.3</v>
      </c>
      <c r="D122" s="90">
        <v>0.56899999999999995</v>
      </c>
      <c r="E122" s="90">
        <v>0.63700000000000001</v>
      </c>
      <c r="F122" s="90">
        <v>99</v>
      </c>
      <c r="G122" s="90">
        <v>90</v>
      </c>
      <c r="H122" s="90">
        <v>0</v>
      </c>
      <c r="I122" s="90"/>
      <c r="J122"/>
      <c r="K122"/>
      <c r="L122"/>
      <c r="M122"/>
      <c r="N122"/>
      <c r="O122"/>
      <c r="P122"/>
      <c r="Q122"/>
      <c r="R122"/>
      <c r="S122"/>
    </row>
    <row r="123" spans="1:19">
      <c r="A123" s="90" t="s">
        <v>515</v>
      </c>
      <c r="B123" s="90" t="s">
        <v>468</v>
      </c>
      <c r="C123" s="90">
        <v>0.22</v>
      </c>
      <c r="D123" s="90">
        <v>1.306</v>
      </c>
      <c r="E123" s="90">
        <v>1.623</v>
      </c>
      <c r="F123" s="90">
        <v>44</v>
      </c>
      <c r="G123" s="90">
        <v>0</v>
      </c>
      <c r="H123" s="90">
        <v>90</v>
      </c>
      <c r="I123" s="90" t="s">
        <v>469</v>
      </c>
      <c r="J123"/>
      <c r="K123"/>
      <c r="L123"/>
      <c r="M123"/>
      <c r="N123"/>
      <c r="O123"/>
      <c r="P123"/>
      <c r="Q123"/>
      <c r="R123"/>
      <c r="S123"/>
    </row>
    <row r="124" spans="1:19">
      <c r="A124" s="90" t="s">
        <v>516</v>
      </c>
      <c r="B124" s="90" t="s">
        <v>468</v>
      </c>
      <c r="C124" s="90">
        <v>0.22</v>
      </c>
      <c r="D124" s="90">
        <v>1.306</v>
      </c>
      <c r="E124" s="90">
        <v>1.623</v>
      </c>
      <c r="F124" s="90">
        <v>36</v>
      </c>
      <c r="G124" s="90">
        <v>270</v>
      </c>
      <c r="H124" s="90">
        <v>90</v>
      </c>
      <c r="I124" s="90" t="s">
        <v>471</v>
      </c>
      <c r="J124"/>
      <c r="K124"/>
      <c r="L124"/>
      <c r="M124"/>
      <c r="N124"/>
      <c r="O124"/>
      <c r="P124"/>
      <c r="Q124"/>
      <c r="R124"/>
      <c r="S124"/>
    </row>
    <row r="125" spans="1:19">
      <c r="A125" s="90" t="s">
        <v>517</v>
      </c>
      <c r="B125" s="90" t="s">
        <v>475</v>
      </c>
      <c r="C125" s="90">
        <v>0.3</v>
      </c>
      <c r="D125" s="90">
        <v>1.8620000000000001</v>
      </c>
      <c r="E125" s="90">
        <v>3.4009999999999998</v>
      </c>
      <c r="F125" s="90">
        <v>99</v>
      </c>
      <c r="G125" s="90">
        <v>270</v>
      </c>
      <c r="H125" s="90">
        <v>180</v>
      </c>
      <c r="I125" s="90"/>
      <c r="J125"/>
      <c r="K125"/>
      <c r="L125"/>
      <c r="M125"/>
      <c r="N125"/>
      <c r="O125"/>
      <c r="P125"/>
      <c r="Q125"/>
      <c r="R125"/>
      <c r="S125"/>
    </row>
    <row r="126" spans="1:19">
      <c r="A126" s="90" t="s">
        <v>518</v>
      </c>
      <c r="B126" s="90" t="s">
        <v>468</v>
      </c>
      <c r="C126" s="90">
        <v>0.22</v>
      </c>
      <c r="D126" s="90">
        <v>1.306</v>
      </c>
      <c r="E126" s="90">
        <v>1.623</v>
      </c>
      <c r="F126" s="90">
        <v>44</v>
      </c>
      <c r="G126" s="90">
        <v>0</v>
      </c>
      <c r="H126" s="90">
        <v>90</v>
      </c>
      <c r="I126" s="90" t="s">
        <v>469</v>
      </c>
      <c r="J126"/>
      <c r="K126"/>
      <c r="L126"/>
      <c r="M126"/>
      <c r="N126"/>
      <c r="O126"/>
      <c r="P126"/>
      <c r="Q126"/>
      <c r="R126"/>
      <c r="S126"/>
    </row>
    <row r="127" spans="1:19">
      <c r="A127" s="90" t="s">
        <v>519</v>
      </c>
      <c r="B127" s="90" t="s">
        <v>468</v>
      </c>
      <c r="C127" s="90">
        <v>0.22</v>
      </c>
      <c r="D127" s="90">
        <v>1.306</v>
      </c>
      <c r="E127" s="90">
        <v>1.623</v>
      </c>
      <c r="F127" s="90">
        <v>36</v>
      </c>
      <c r="G127" s="90">
        <v>270</v>
      </c>
      <c r="H127" s="90">
        <v>90</v>
      </c>
      <c r="I127" s="90" t="s">
        <v>471</v>
      </c>
      <c r="J127"/>
      <c r="K127"/>
      <c r="L127"/>
      <c r="M127"/>
      <c r="N127"/>
      <c r="O127"/>
      <c r="P127"/>
      <c r="Q127"/>
      <c r="R127"/>
      <c r="S127"/>
    </row>
    <row r="128" spans="1:19">
      <c r="A128" s="90" t="s">
        <v>520</v>
      </c>
      <c r="B128" s="90" t="s">
        <v>477</v>
      </c>
      <c r="C128" s="90">
        <v>0.3</v>
      </c>
      <c r="D128" s="90">
        <v>0.56899999999999995</v>
      </c>
      <c r="E128" s="90">
        <v>0.63700000000000001</v>
      </c>
      <c r="F128" s="90">
        <v>99</v>
      </c>
      <c r="G128" s="90">
        <v>90</v>
      </c>
      <c r="H128" s="90">
        <v>0</v>
      </c>
      <c r="I128" s="90"/>
      <c r="J128"/>
      <c r="K128"/>
      <c r="L128"/>
      <c r="M128"/>
      <c r="N128"/>
      <c r="O128"/>
      <c r="P128"/>
      <c r="Q128"/>
      <c r="R128"/>
      <c r="S128"/>
    </row>
    <row r="129" spans="1:19">
      <c r="A129" s="90" t="s">
        <v>521</v>
      </c>
      <c r="B129" s="90" t="s">
        <v>468</v>
      </c>
      <c r="C129" s="90">
        <v>0.22</v>
      </c>
      <c r="D129" s="90">
        <v>1.306</v>
      </c>
      <c r="E129" s="90">
        <v>1.623</v>
      </c>
      <c r="F129" s="90">
        <v>44</v>
      </c>
      <c r="G129" s="90">
        <v>0</v>
      </c>
      <c r="H129" s="90">
        <v>90</v>
      </c>
      <c r="I129" s="90" t="s">
        <v>469</v>
      </c>
      <c r="J129"/>
      <c r="K129"/>
      <c r="L129"/>
      <c r="M129"/>
      <c r="N129"/>
      <c r="O129"/>
      <c r="P129"/>
      <c r="Q129"/>
      <c r="R129"/>
      <c r="S129"/>
    </row>
    <row r="130" spans="1:19">
      <c r="A130" s="90" t="s">
        <v>522</v>
      </c>
      <c r="B130" s="90" t="s">
        <v>468</v>
      </c>
      <c r="C130" s="90">
        <v>0.22</v>
      </c>
      <c r="D130" s="90">
        <v>1.306</v>
      </c>
      <c r="E130" s="90">
        <v>1.623</v>
      </c>
      <c r="F130" s="90">
        <v>36</v>
      </c>
      <c r="G130" s="90">
        <v>270</v>
      </c>
      <c r="H130" s="90">
        <v>90</v>
      </c>
      <c r="I130" s="90" t="s">
        <v>471</v>
      </c>
      <c r="J130"/>
      <c r="K130"/>
      <c r="L130"/>
      <c r="M130"/>
      <c r="N130"/>
      <c r="O130"/>
      <c r="P130"/>
      <c r="Q130"/>
      <c r="R130"/>
      <c r="S130"/>
    </row>
    <row r="131" spans="1:19">
      <c r="A131" s="90" t="s">
        <v>523</v>
      </c>
      <c r="B131" s="90" t="s">
        <v>475</v>
      </c>
      <c r="C131" s="90">
        <v>0.3</v>
      </c>
      <c r="D131" s="90">
        <v>1.8620000000000001</v>
      </c>
      <c r="E131" s="90">
        <v>3.4009999999999998</v>
      </c>
      <c r="F131" s="90">
        <v>99</v>
      </c>
      <c r="G131" s="90">
        <v>270</v>
      </c>
      <c r="H131" s="90">
        <v>180</v>
      </c>
      <c r="I131" s="90"/>
      <c r="J131"/>
      <c r="K131"/>
      <c r="L131"/>
      <c r="M131"/>
      <c r="N131"/>
      <c r="O131"/>
      <c r="P131"/>
      <c r="Q131"/>
      <c r="R131"/>
      <c r="S131"/>
    </row>
    <row r="132" spans="1:19">
      <c r="A132" s="90" t="s">
        <v>524</v>
      </c>
      <c r="B132" s="90" t="s">
        <v>468</v>
      </c>
      <c r="C132" s="90">
        <v>0.22</v>
      </c>
      <c r="D132" s="90">
        <v>1.306</v>
      </c>
      <c r="E132" s="90">
        <v>1.623</v>
      </c>
      <c r="F132" s="90">
        <v>44</v>
      </c>
      <c r="G132" s="90">
        <v>0</v>
      </c>
      <c r="H132" s="90">
        <v>90</v>
      </c>
      <c r="I132" s="90" t="s">
        <v>469</v>
      </c>
      <c r="J132"/>
      <c r="K132"/>
      <c r="L132"/>
      <c r="M132"/>
      <c r="N132"/>
      <c r="O132"/>
      <c r="P132"/>
      <c r="Q132"/>
      <c r="R132"/>
      <c r="S132"/>
    </row>
    <row r="133" spans="1:19">
      <c r="A133" s="90" t="s">
        <v>525</v>
      </c>
      <c r="B133" s="90" t="s">
        <v>468</v>
      </c>
      <c r="C133" s="90">
        <v>0.22</v>
      </c>
      <c r="D133" s="90">
        <v>1.306</v>
      </c>
      <c r="E133" s="90">
        <v>1.623</v>
      </c>
      <c r="F133" s="90">
        <v>36</v>
      </c>
      <c r="G133" s="90">
        <v>270</v>
      </c>
      <c r="H133" s="90">
        <v>90</v>
      </c>
      <c r="I133" s="90" t="s">
        <v>471</v>
      </c>
      <c r="J133"/>
      <c r="K133"/>
      <c r="L133"/>
      <c r="M133"/>
      <c r="N133"/>
      <c r="O133"/>
      <c r="P133"/>
      <c r="Q133"/>
      <c r="R133"/>
      <c r="S133"/>
    </row>
    <row r="134" spans="1:19">
      <c r="A134" s="90" t="s">
        <v>526</v>
      </c>
      <c r="B134" s="90" t="s">
        <v>477</v>
      </c>
      <c r="C134" s="90">
        <v>0.3</v>
      </c>
      <c r="D134" s="90">
        <v>0.56899999999999995</v>
      </c>
      <c r="E134" s="90">
        <v>0.63700000000000001</v>
      </c>
      <c r="F134" s="90">
        <v>99</v>
      </c>
      <c r="G134" s="90">
        <v>90</v>
      </c>
      <c r="H134" s="90">
        <v>0</v>
      </c>
      <c r="I134" s="90"/>
      <c r="J134"/>
      <c r="K134"/>
      <c r="L134"/>
      <c r="M134"/>
      <c r="N134"/>
      <c r="O134"/>
      <c r="P134"/>
      <c r="Q134"/>
      <c r="R134"/>
      <c r="S134"/>
    </row>
    <row r="135" spans="1:19">
      <c r="A135" s="90" t="s">
        <v>527</v>
      </c>
      <c r="B135" s="90" t="s">
        <v>468</v>
      </c>
      <c r="C135" s="90">
        <v>0.22</v>
      </c>
      <c r="D135" s="90">
        <v>1.306</v>
      </c>
      <c r="E135" s="90">
        <v>1.623</v>
      </c>
      <c r="F135" s="90">
        <v>44</v>
      </c>
      <c r="G135" s="90">
        <v>0</v>
      </c>
      <c r="H135" s="90">
        <v>90</v>
      </c>
      <c r="I135" s="90" t="s">
        <v>469</v>
      </c>
      <c r="J135"/>
      <c r="K135"/>
      <c r="L135"/>
      <c r="M135"/>
      <c r="N135"/>
      <c r="O135"/>
      <c r="P135"/>
      <c r="Q135"/>
      <c r="R135"/>
      <c r="S135"/>
    </row>
    <row r="136" spans="1:19">
      <c r="A136" s="90" t="s">
        <v>528</v>
      </c>
      <c r="B136" s="90" t="s">
        <v>468</v>
      </c>
      <c r="C136" s="90">
        <v>0.22</v>
      </c>
      <c r="D136" s="90">
        <v>1.306</v>
      </c>
      <c r="E136" s="90">
        <v>1.623</v>
      </c>
      <c r="F136" s="90">
        <v>36</v>
      </c>
      <c r="G136" s="90">
        <v>270</v>
      </c>
      <c r="H136" s="90">
        <v>90</v>
      </c>
      <c r="I136" s="90" t="s">
        <v>471</v>
      </c>
      <c r="J136"/>
      <c r="K136"/>
      <c r="L136"/>
      <c r="M136"/>
      <c r="N136"/>
      <c r="O136"/>
      <c r="P136"/>
      <c r="Q136"/>
      <c r="R136"/>
      <c r="S136"/>
    </row>
    <row r="137" spans="1:19">
      <c r="A137" s="90" t="s">
        <v>529</v>
      </c>
      <c r="B137" s="90" t="s">
        <v>475</v>
      </c>
      <c r="C137" s="90">
        <v>0.3</v>
      </c>
      <c r="D137" s="90">
        <v>1.8620000000000001</v>
      </c>
      <c r="E137" s="90">
        <v>3.4009999999999998</v>
      </c>
      <c r="F137" s="90">
        <v>99</v>
      </c>
      <c r="G137" s="90">
        <v>270</v>
      </c>
      <c r="H137" s="90">
        <v>180</v>
      </c>
      <c r="I137" s="90"/>
      <c r="J137"/>
      <c r="K137"/>
      <c r="L137"/>
      <c r="M137"/>
      <c r="N137"/>
      <c r="O137"/>
      <c r="P137"/>
      <c r="Q137"/>
      <c r="R137"/>
      <c r="S137"/>
    </row>
    <row r="138" spans="1:19">
      <c r="A138" s="90" t="s">
        <v>530</v>
      </c>
      <c r="B138" s="90" t="s">
        <v>468</v>
      </c>
      <c r="C138" s="90">
        <v>0.22</v>
      </c>
      <c r="D138" s="90">
        <v>1.306</v>
      </c>
      <c r="E138" s="90">
        <v>1.623</v>
      </c>
      <c r="F138" s="90">
        <v>44</v>
      </c>
      <c r="G138" s="90">
        <v>0</v>
      </c>
      <c r="H138" s="90">
        <v>90</v>
      </c>
      <c r="I138" s="90" t="s">
        <v>469</v>
      </c>
      <c r="J138"/>
      <c r="K138"/>
      <c r="L138"/>
      <c r="M138"/>
      <c r="N138"/>
      <c r="O138"/>
      <c r="P138"/>
      <c r="Q138"/>
      <c r="R138"/>
      <c r="S138"/>
    </row>
    <row r="139" spans="1:19">
      <c r="A139" s="90" t="s">
        <v>531</v>
      </c>
      <c r="B139" s="90" t="s">
        <v>468</v>
      </c>
      <c r="C139" s="90">
        <v>0.22</v>
      </c>
      <c r="D139" s="90">
        <v>1.306</v>
      </c>
      <c r="E139" s="90">
        <v>1.623</v>
      </c>
      <c r="F139" s="90">
        <v>36</v>
      </c>
      <c r="G139" s="90">
        <v>270</v>
      </c>
      <c r="H139" s="90">
        <v>90</v>
      </c>
      <c r="I139" s="90" t="s">
        <v>471</v>
      </c>
      <c r="J139"/>
      <c r="K139"/>
      <c r="L139"/>
      <c r="M139"/>
      <c r="N139"/>
      <c r="O139"/>
      <c r="P139"/>
      <c r="Q139"/>
      <c r="R139"/>
      <c r="S139"/>
    </row>
    <row r="140" spans="1:19">
      <c r="A140" s="90" t="s">
        <v>532</v>
      </c>
      <c r="B140" s="90" t="s">
        <v>477</v>
      </c>
      <c r="C140" s="90">
        <v>0.3</v>
      </c>
      <c r="D140" s="90">
        <v>0.56899999999999995</v>
      </c>
      <c r="E140" s="90">
        <v>0.63700000000000001</v>
      </c>
      <c r="F140" s="90">
        <v>99</v>
      </c>
      <c r="G140" s="90">
        <v>90</v>
      </c>
      <c r="H140" s="90">
        <v>0</v>
      </c>
      <c r="I140" s="90"/>
      <c r="J140"/>
      <c r="K140"/>
      <c r="L140"/>
      <c r="M140"/>
      <c r="N140"/>
      <c r="O140"/>
      <c r="P140"/>
      <c r="Q140"/>
      <c r="R140"/>
      <c r="S140"/>
    </row>
    <row r="141" spans="1:19">
      <c r="A141" s="90" t="s">
        <v>533</v>
      </c>
      <c r="B141" s="90" t="s">
        <v>468</v>
      </c>
      <c r="C141" s="90">
        <v>0.22</v>
      </c>
      <c r="D141" s="90">
        <v>1.306</v>
      </c>
      <c r="E141" s="90">
        <v>1.623</v>
      </c>
      <c r="F141" s="90">
        <v>20</v>
      </c>
      <c r="G141" s="90">
        <v>270</v>
      </c>
      <c r="H141" s="90">
        <v>90</v>
      </c>
      <c r="I141" s="90" t="s">
        <v>471</v>
      </c>
      <c r="J141"/>
      <c r="K141"/>
      <c r="L141"/>
      <c r="M141"/>
      <c r="N141"/>
      <c r="O141"/>
      <c r="P141"/>
      <c r="Q141"/>
      <c r="R141"/>
      <c r="S141"/>
    </row>
    <row r="142" spans="1:19">
      <c r="A142" s="90" t="s">
        <v>534</v>
      </c>
      <c r="B142" s="90" t="s">
        <v>475</v>
      </c>
      <c r="C142" s="90">
        <v>0.3</v>
      </c>
      <c r="D142" s="90">
        <v>1.8620000000000001</v>
      </c>
      <c r="E142" s="90">
        <v>3.4009999999999998</v>
      </c>
      <c r="F142" s="90">
        <v>320</v>
      </c>
      <c r="G142" s="90">
        <v>270</v>
      </c>
      <c r="H142" s="90">
        <v>180</v>
      </c>
      <c r="I142" s="90"/>
      <c r="J142"/>
      <c r="K142"/>
      <c r="L142"/>
      <c r="M142"/>
      <c r="N142"/>
      <c r="O142"/>
      <c r="P142"/>
      <c r="Q142"/>
      <c r="R142"/>
      <c r="S142"/>
    </row>
    <row r="143" spans="1:19">
      <c r="A143" s="90" t="s">
        <v>535</v>
      </c>
      <c r="B143" s="90" t="s">
        <v>468</v>
      </c>
      <c r="C143" s="90">
        <v>0.22</v>
      </c>
      <c r="D143" s="90">
        <v>1.306</v>
      </c>
      <c r="E143" s="90">
        <v>1.623</v>
      </c>
      <c r="F143" s="90">
        <v>20</v>
      </c>
      <c r="G143" s="90">
        <v>270</v>
      </c>
      <c r="H143" s="90">
        <v>90</v>
      </c>
      <c r="I143" s="90" t="s">
        <v>471</v>
      </c>
      <c r="J143"/>
      <c r="K143"/>
      <c r="L143"/>
      <c r="M143"/>
      <c r="N143"/>
      <c r="O143"/>
      <c r="P143"/>
      <c r="Q143"/>
      <c r="R143"/>
      <c r="S143"/>
    </row>
    <row r="144" spans="1:19">
      <c r="A144" s="90" t="s">
        <v>536</v>
      </c>
      <c r="B144" s="90" t="s">
        <v>477</v>
      </c>
      <c r="C144" s="90">
        <v>0.3</v>
      </c>
      <c r="D144" s="90">
        <v>0.56899999999999995</v>
      </c>
      <c r="E144" s="90">
        <v>0.63700000000000001</v>
      </c>
      <c r="F144" s="90">
        <v>320</v>
      </c>
      <c r="G144" s="90">
        <v>90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</row>
    <row r="145" spans="1:19">
      <c r="A145" s="90" t="s">
        <v>537</v>
      </c>
      <c r="B145" s="90" t="s">
        <v>468</v>
      </c>
      <c r="C145" s="90">
        <v>0.22</v>
      </c>
      <c r="D145" s="90">
        <v>1.306</v>
      </c>
      <c r="E145" s="90">
        <v>1.623</v>
      </c>
      <c r="F145" s="90">
        <v>20</v>
      </c>
      <c r="G145" s="90">
        <v>270</v>
      </c>
      <c r="H145" s="90">
        <v>90</v>
      </c>
      <c r="I145" s="90" t="s">
        <v>471</v>
      </c>
      <c r="J145"/>
      <c r="K145"/>
      <c r="L145"/>
      <c r="M145"/>
      <c r="N145"/>
      <c r="O145"/>
      <c r="P145"/>
      <c r="Q145"/>
      <c r="R145"/>
      <c r="S145"/>
    </row>
    <row r="146" spans="1:19">
      <c r="A146" s="90" t="s">
        <v>538</v>
      </c>
      <c r="B146" s="90" t="s">
        <v>475</v>
      </c>
      <c r="C146" s="90">
        <v>0.3</v>
      </c>
      <c r="D146" s="90">
        <v>1.8620000000000001</v>
      </c>
      <c r="E146" s="90">
        <v>3.4009999999999998</v>
      </c>
      <c r="F146" s="90">
        <v>320</v>
      </c>
      <c r="G146" s="90">
        <v>270</v>
      </c>
      <c r="H146" s="90">
        <v>180</v>
      </c>
      <c r="I146" s="90"/>
      <c r="J146"/>
      <c r="K146"/>
      <c r="L146"/>
      <c r="M146"/>
      <c r="N146"/>
      <c r="O146"/>
      <c r="P146"/>
      <c r="Q146"/>
      <c r="R146"/>
      <c r="S146"/>
    </row>
    <row r="147" spans="1:19">
      <c r="A147" s="90" t="s">
        <v>539</v>
      </c>
      <c r="B147" s="90" t="s">
        <v>468</v>
      </c>
      <c r="C147" s="90">
        <v>0.22</v>
      </c>
      <c r="D147" s="90">
        <v>1.306</v>
      </c>
      <c r="E147" s="90">
        <v>1.623</v>
      </c>
      <c r="F147" s="90">
        <v>20</v>
      </c>
      <c r="G147" s="90">
        <v>270</v>
      </c>
      <c r="H147" s="90">
        <v>90</v>
      </c>
      <c r="I147" s="90" t="s">
        <v>471</v>
      </c>
      <c r="J147"/>
      <c r="K147"/>
      <c r="L147"/>
      <c r="M147"/>
      <c r="N147"/>
      <c r="O147"/>
      <c r="P147"/>
      <c r="Q147"/>
      <c r="R147"/>
      <c r="S147"/>
    </row>
    <row r="148" spans="1:19">
      <c r="A148" s="90" t="s">
        <v>540</v>
      </c>
      <c r="B148" s="90" t="s">
        <v>477</v>
      </c>
      <c r="C148" s="90">
        <v>0.3</v>
      </c>
      <c r="D148" s="90">
        <v>0.56899999999999995</v>
      </c>
      <c r="E148" s="90">
        <v>0.63700000000000001</v>
      </c>
      <c r="F148" s="90">
        <v>320</v>
      </c>
      <c r="G148" s="90">
        <v>90</v>
      </c>
      <c r="H148" s="90">
        <v>0</v>
      </c>
      <c r="I148" s="90"/>
      <c r="J148"/>
      <c r="K148"/>
      <c r="L148"/>
      <c r="M148"/>
      <c r="N148"/>
      <c r="O148"/>
      <c r="P148"/>
      <c r="Q148"/>
      <c r="R148"/>
      <c r="S148"/>
    </row>
    <row r="149" spans="1:19">
      <c r="A149" s="90" t="s">
        <v>541</v>
      </c>
      <c r="B149" s="90" t="s">
        <v>468</v>
      </c>
      <c r="C149" s="90">
        <v>0.22</v>
      </c>
      <c r="D149" s="90">
        <v>1.306</v>
      </c>
      <c r="E149" s="90">
        <v>1.623</v>
      </c>
      <c r="F149" s="90">
        <v>20</v>
      </c>
      <c r="G149" s="90">
        <v>270</v>
      </c>
      <c r="H149" s="90">
        <v>90</v>
      </c>
      <c r="I149" s="90" t="s">
        <v>471</v>
      </c>
      <c r="J149"/>
      <c r="K149"/>
      <c r="L149"/>
      <c r="M149"/>
      <c r="N149"/>
      <c r="O149"/>
      <c r="P149"/>
      <c r="Q149"/>
      <c r="R149"/>
      <c r="S149"/>
    </row>
    <row r="150" spans="1:19">
      <c r="A150" s="90" t="s">
        <v>542</v>
      </c>
      <c r="B150" s="90" t="s">
        <v>475</v>
      </c>
      <c r="C150" s="90">
        <v>0.3</v>
      </c>
      <c r="D150" s="90">
        <v>1.8620000000000001</v>
      </c>
      <c r="E150" s="90">
        <v>3.4009999999999998</v>
      </c>
      <c r="F150" s="90">
        <v>320</v>
      </c>
      <c r="G150" s="90">
        <v>270</v>
      </c>
      <c r="H150" s="90">
        <v>180</v>
      </c>
      <c r="I150" s="90"/>
      <c r="J150"/>
      <c r="K150"/>
      <c r="L150"/>
      <c r="M150"/>
      <c r="N150"/>
      <c r="O150"/>
      <c r="P150"/>
      <c r="Q150"/>
      <c r="R150"/>
      <c r="S150"/>
    </row>
    <row r="151" spans="1:19">
      <c r="A151" s="90" t="s">
        <v>543</v>
      </c>
      <c r="B151" s="90" t="s">
        <v>468</v>
      </c>
      <c r="C151" s="90">
        <v>0.22</v>
      </c>
      <c r="D151" s="90">
        <v>1.306</v>
      </c>
      <c r="E151" s="90">
        <v>1.623</v>
      </c>
      <c r="F151" s="90">
        <v>20</v>
      </c>
      <c r="G151" s="90">
        <v>270</v>
      </c>
      <c r="H151" s="90">
        <v>90</v>
      </c>
      <c r="I151" s="90" t="s">
        <v>471</v>
      </c>
      <c r="J151"/>
      <c r="K151"/>
      <c r="L151"/>
      <c r="M151"/>
      <c r="N151"/>
      <c r="O151"/>
      <c r="P151"/>
      <c r="Q151"/>
      <c r="R151"/>
      <c r="S151"/>
    </row>
    <row r="152" spans="1:19">
      <c r="A152" s="90" t="s">
        <v>544</v>
      </c>
      <c r="B152" s="90" t="s">
        <v>477</v>
      </c>
      <c r="C152" s="90">
        <v>0.3</v>
      </c>
      <c r="D152" s="90">
        <v>0.56899999999999995</v>
      </c>
      <c r="E152" s="90">
        <v>0.63700000000000001</v>
      </c>
      <c r="F152" s="90">
        <v>320</v>
      </c>
      <c r="G152" s="90">
        <v>90</v>
      </c>
      <c r="H152" s="90">
        <v>0</v>
      </c>
      <c r="I152" s="90"/>
      <c r="J152"/>
      <c r="K152"/>
      <c r="L152"/>
      <c r="M152"/>
      <c r="N152"/>
      <c r="O152"/>
      <c r="P152"/>
      <c r="Q152"/>
      <c r="R152"/>
      <c r="S152"/>
    </row>
    <row r="153" spans="1:19">
      <c r="A153" s="90" t="s">
        <v>545</v>
      </c>
      <c r="B153" s="90" t="s">
        <v>475</v>
      </c>
      <c r="C153" s="90">
        <v>0.3</v>
      </c>
      <c r="D153" s="90">
        <v>1.8620000000000001</v>
      </c>
      <c r="E153" s="90">
        <v>3.4009999999999998</v>
      </c>
      <c r="F153" s="90">
        <v>1976</v>
      </c>
      <c r="G153" s="90">
        <v>270</v>
      </c>
      <c r="H153" s="90">
        <v>180</v>
      </c>
      <c r="I153" s="90"/>
      <c r="J153"/>
      <c r="K153"/>
      <c r="L153"/>
      <c r="M153"/>
      <c r="N153"/>
      <c r="O153"/>
      <c r="P153"/>
      <c r="Q153"/>
      <c r="R153"/>
      <c r="S153"/>
    </row>
    <row r="154" spans="1:19">
      <c r="A154" s="90" t="s">
        <v>546</v>
      </c>
      <c r="B154" s="90" t="s">
        <v>477</v>
      </c>
      <c r="C154" s="90">
        <v>0.3</v>
      </c>
      <c r="D154" s="90">
        <v>0.56899999999999995</v>
      </c>
      <c r="E154" s="90">
        <v>0.63700000000000001</v>
      </c>
      <c r="F154" s="90">
        <v>1976</v>
      </c>
      <c r="G154" s="90">
        <v>90</v>
      </c>
      <c r="H154" s="90">
        <v>0</v>
      </c>
      <c r="I154" s="90"/>
      <c r="J154"/>
      <c r="K154"/>
      <c r="L154"/>
      <c r="M154"/>
      <c r="N154"/>
      <c r="O154"/>
      <c r="P154"/>
      <c r="Q154"/>
      <c r="R154"/>
      <c r="S154"/>
    </row>
    <row r="155" spans="1:19">
      <c r="A155" s="90" t="s">
        <v>547</v>
      </c>
      <c r="B155" s="90" t="s">
        <v>468</v>
      </c>
      <c r="C155" s="90">
        <v>0.22</v>
      </c>
      <c r="D155" s="90">
        <v>1.306</v>
      </c>
      <c r="E155" s="90">
        <v>1.623</v>
      </c>
      <c r="F155" s="90">
        <v>36</v>
      </c>
      <c r="G155" s="90">
        <v>90</v>
      </c>
      <c r="H155" s="90">
        <v>90</v>
      </c>
      <c r="I155" s="90" t="s">
        <v>481</v>
      </c>
      <c r="J155"/>
      <c r="K155"/>
      <c r="L155"/>
      <c r="M155"/>
      <c r="N155"/>
      <c r="O155"/>
      <c r="P155"/>
      <c r="Q155"/>
      <c r="R155"/>
      <c r="S155"/>
    </row>
    <row r="156" spans="1:19">
      <c r="A156" s="90" t="s">
        <v>548</v>
      </c>
      <c r="B156" s="90" t="s">
        <v>475</v>
      </c>
      <c r="C156" s="90">
        <v>0.3</v>
      </c>
      <c r="D156" s="90">
        <v>1.8620000000000001</v>
      </c>
      <c r="E156" s="90">
        <v>3.4009999999999998</v>
      </c>
      <c r="F156" s="90">
        <v>216</v>
      </c>
      <c r="G156" s="90">
        <v>270</v>
      </c>
      <c r="H156" s="90">
        <v>180</v>
      </c>
      <c r="I156" s="90"/>
      <c r="J156"/>
      <c r="K156"/>
      <c r="L156"/>
      <c r="M156"/>
      <c r="N156"/>
      <c r="O156"/>
      <c r="P156"/>
      <c r="Q156"/>
      <c r="R156"/>
      <c r="S156"/>
    </row>
    <row r="157" spans="1:19">
      <c r="A157" s="90" t="s">
        <v>549</v>
      </c>
      <c r="B157" s="90" t="s">
        <v>468</v>
      </c>
      <c r="C157" s="90">
        <v>0.22</v>
      </c>
      <c r="D157" s="90">
        <v>1.306</v>
      </c>
      <c r="E157" s="90">
        <v>1.623</v>
      </c>
      <c r="F157" s="90">
        <v>140</v>
      </c>
      <c r="G157" s="90">
        <v>90</v>
      </c>
      <c r="H157" s="90">
        <v>90</v>
      </c>
      <c r="I157" s="90" t="s">
        <v>481</v>
      </c>
      <c r="J157"/>
      <c r="K157"/>
      <c r="L157"/>
      <c r="M157"/>
      <c r="N157"/>
      <c r="O157"/>
      <c r="P157"/>
      <c r="Q157"/>
      <c r="R157"/>
      <c r="S157"/>
    </row>
    <row r="158" spans="1:19">
      <c r="A158" s="90" t="s">
        <v>550</v>
      </c>
      <c r="B158" s="90" t="s">
        <v>468</v>
      </c>
      <c r="C158" s="90">
        <v>0.22</v>
      </c>
      <c r="D158" s="90">
        <v>1.306</v>
      </c>
      <c r="E158" s="90">
        <v>1.623</v>
      </c>
      <c r="F158" s="90">
        <v>96</v>
      </c>
      <c r="G158" s="90">
        <v>0</v>
      </c>
      <c r="H158" s="90">
        <v>90</v>
      </c>
      <c r="I158" s="90" t="s">
        <v>469</v>
      </c>
      <c r="J158"/>
      <c r="K158"/>
      <c r="L158"/>
      <c r="M158"/>
      <c r="N158"/>
      <c r="O158"/>
      <c r="P158"/>
      <c r="Q158"/>
      <c r="R158"/>
      <c r="S158"/>
    </row>
    <row r="159" spans="1:19">
      <c r="A159" s="90" t="s">
        <v>551</v>
      </c>
      <c r="B159" s="90" t="s">
        <v>477</v>
      </c>
      <c r="C159" s="90">
        <v>0.3</v>
      </c>
      <c r="D159" s="90">
        <v>0.56899999999999995</v>
      </c>
      <c r="E159" s="90">
        <v>0.63700000000000001</v>
      </c>
      <c r="F159" s="90">
        <v>840</v>
      </c>
      <c r="G159" s="90">
        <v>90</v>
      </c>
      <c r="H159" s="90">
        <v>0</v>
      </c>
      <c r="I159" s="90"/>
      <c r="J159"/>
      <c r="K159"/>
      <c r="L159"/>
      <c r="M159"/>
      <c r="N159"/>
      <c r="O159"/>
      <c r="P159"/>
      <c r="Q159"/>
      <c r="R159"/>
      <c r="S159"/>
    </row>
    <row r="160" spans="1:19">
      <c r="A160" s="90" t="s">
        <v>552</v>
      </c>
      <c r="B160" s="90" t="s">
        <v>468</v>
      </c>
      <c r="C160" s="90">
        <v>0.22</v>
      </c>
      <c r="D160" s="90">
        <v>1.306</v>
      </c>
      <c r="E160" s="90">
        <v>1.623</v>
      </c>
      <c r="F160" s="90">
        <v>60</v>
      </c>
      <c r="G160" s="90">
        <v>180</v>
      </c>
      <c r="H160" s="90">
        <v>90</v>
      </c>
      <c r="I160" s="90" t="s">
        <v>479</v>
      </c>
      <c r="J160"/>
      <c r="K160"/>
      <c r="L160"/>
      <c r="M160"/>
      <c r="N160"/>
      <c r="O160"/>
      <c r="P160"/>
      <c r="Q160"/>
      <c r="R160"/>
      <c r="S160"/>
    </row>
    <row r="161" spans="1:19">
      <c r="A161" s="90" t="s">
        <v>553</v>
      </c>
      <c r="B161" s="90" t="s">
        <v>475</v>
      </c>
      <c r="C161" s="90">
        <v>0.3</v>
      </c>
      <c r="D161" s="90">
        <v>1.8620000000000001</v>
      </c>
      <c r="E161" s="90">
        <v>3.4009999999999998</v>
      </c>
      <c r="F161" s="90">
        <v>210</v>
      </c>
      <c r="G161" s="90">
        <v>270</v>
      </c>
      <c r="H161" s="90">
        <v>180</v>
      </c>
      <c r="I161" s="90"/>
      <c r="J161"/>
      <c r="K161"/>
      <c r="L161"/>
      <c r="M161"/>
      <c r="N161"/>
      <c r="O161"/>
      <c r="P161"/>
      <c r="Q161"/>
      <c r="R161"/>
      <c r="S161"/>
    </row>
    <row r="162" spans="1:19">
      <c r="A162" s="90" t="s">
        <v>554</v>
      </c>
      <c r="B162" s="90" t="s">
        <v>468</v>
      </c>
      <c r="C162" s="90">
        <v>0.22</v>
      </c>
      <c r="D162" s="90">
        <v>1.306</v>
      </c>
      <c r="E162" s="90">
        <v>1.623</v>
      </c>
      <c r="F162" s="90">
        <v>60</v>
      </c>
      <c r="G162" s="90">
        <v>180</v>
      </c>
      <c r="H162" s="90">
        <v>90</v>
      </c>
      <c r="I162" s="90" t="s">
        <v>479</v>
      </c>
      <c r="J162"/>
      <c r="K162"/>
      <c r="L162"/>
      <c r="M162"/>
      <c r="N162"/>
      <c r="O162"/>
      <c r="P162"/>
      <c r="Q162"/>
      <c r="R162"/>
      <c r="S162"/>
    </row>
    <row r="163" spans="1:19">
      <c r="A163" s="90" t="s">
        <v>555</v>
      </c>
      <c r="B163" s="90" t="s">
        <v>477</v>
      </c>
      <c r="C163" s="90">
        <v>0.3</v>
      </c>
      <c r="D163" s="90">
        <v>0.56899999999999995</v>
      </c>
      <c r="E163" s="90">
        <v>0.63700000000000001</v>
      </c>
      <c r="F163" s="90">
        <v>210</v>
      </c>
      <c r="G163" s="90">
        <v>90</v>
      </c>
      <c r="H163" s="90">
        <v>0</v>
      </c>
      <c r="I163" s="90"/>
      <c r="J163"/>
      <c r="K163"/>
      <c r="L163"/>
      <c r="M163"/>
      <c r="N163"/>
      <c r="O163"/>
      <c r="P163"/>
      <c r="Q163"/>
      <c r="R163"/>
      <c r="S163"/>
    </row>
    <row r="164" spans="1:19">
      <c r="A164" s="90" t="s">
        <v>556</v>
      </c>
      <c r="B164" s="90" t="s">
        <v>468</v>
      </c>
      <c r="C164" s="90">
        <v>0.22</v>
      </c>
      <c r="D164" s="90">
        <v>1.306</v>
      </c>
      <c r="E164" s="90">
        <v>1.623</v>
      </c>
      <c r="F164" s="90">
        <v>68</v>
      </c>
      <c r="G164" s="90">
        <v>270</v>
      </c>
      <c r="H164" s="90">
        <v>90</v>
      </c>
      <c r="I164" s="90" t="s">
        <v>471</v>
      </c>
      <c r="J164"/>
      <c r="K164"/>
      <c r="L164"/>
      <c r="M164"/>
      <c r="N164"/>
      <c r="O164"/>
      <c r="P164"/>
      <c r="Q164"/>
      <c r="R164"/>
      <c r="S164"/>
    </row>
    <row r="165" spans="1:19">
      <c r="A165" s="90" t="s">
        <v>557</v>
      </c>
      <c r="B165" s="90" t="s">
        <v>468</v>
      </c>
      <c r="C165" s="90">
        <v>0.22</v>
      </c>
      <c r="D165" s="90">
        <v>1.306</v>
      </c>
      <c r="E165" s="90">
        <v>1.623</v>
      </c>
      <c r="F165" s="90">
        <v>60</v>
      </c>
      <c r="G165" s="90">
        <v>90</v>
      </c>
      <c r="H165" s="90">
        <v>90</v>
      </c>
      <c r="I165" s="90" t="s">
        <v>481</v>
      </c>
      <c r="J165"/>
      <c r="K165"/>
      <c r="L165"/>
      <c r="M165"/>
      <c r="N165"/>
      <c r="O165"/>
      <c r="P165"/>
      <c r="Q165"/>
      <c r="R165"/>
      <c r="S165"/>
    </row>
    <row r="166" spans="1:19">
      <c r="A166" s="90" t="s">
        <v>558</v>
      </c>
      <c r="B166" s="90" t="s">
        <v>468</v>
      </c>
      <c r="C166" s="90">
        <v>0.22</v>
      </c>
      <c r="D166" s="90">
        <v>1.306</v>
      </c>
      <c r="E166" s="90">
        <v>1.623</v>
      </c>
      <c r="F166" s="90">
        <v>72</v>
      </c>
      <c r="G166" s="90">
        <v>270</v>
      </c>
      <c r="H166" s="90">
        <v>90</v>
      </c>
      <c r="I166" s="90" t="s">
        <v>471</v>
      </c>
      <c r="J166"/>
      <c r="K166"/>
      <c r="L166"/>
      <c r="M166"/>
      <c r="N166"/>
      <c r="O166"/>
      <c r="P166"/>
      <c r="Q166"/>
      <c r="R166"/>
      <c r="S166"/>
    </row>
    <row r="167" spans="1:19">
      <c r="A167" s="90" t="s">
        <v>559</v>
      </c>
      <c r="B167" s="90" t="s">
        <v>475</v>
      </c>
      <c r="C167" s="90">
        <v>0.3</v>
      </c>
      <c r="D167" s="90">
        <v>1.8620000000000001</v>
      </c>
      <c r="E167" s="90">
        <v>3.4009999999999998</v>
      </c>
      <c r="F167" s="90">
        <v>1140</v>
      </c>
      <c r="G167" s="90">
        <v>270</v>
      </c>
      <c r="H167" s="90">
        <v>180</v>
      </c>
      <c r="I167" s="90"/>
      <c r="J167"/>
      <c r="K167"/>
      <c r="L167"/>
      <c r="M167"/>
      <c r="N167"/>
      <c r="O167"/>
      <c r="P167"/>
      <c r="Q167"/>
      <c r="R167"/>
      <c r="S167"/>
    </row>
    <row r="168" spans="1:19">
      <c r="A168" s="90" t="s">
        <v>560</v>
      </c>
      <c r="B168" s="90" t="s">
        <v>468</v>
      </c>
      <c r="C168" s="90">
        <v>0.22</v>
      </c>
      <c r="D168" s="90">
        <v>1.306</v>
      </c>
      <c r="E168" s="90">
        <v>1.623</v>
      </c>
      <c r="F168" s="90">
        <v>68</v>
      </c>
      <c r="G168" s="90">
        <v>270</v>
      </c>
      <c r="H168" s="90">
        <v>90</v>
      </c>
      <c r="I168" s="90" t="s">
        <v>471</v>
      </c>
      <c r="J168"/>
      <c r="K168"/>
      <c r="L168"/>
      <c r="M168"/>
      <c r="N168"/>
      <c r="O168"/>
      <c r="P168"/>
      <c r="Q168"/>
      <c r="R168"/>
      <c r="S168"/>
    </row>
    <row r="169" spans="1:19">
      <c r="A169" s="90" t="s">
        <v>561</v>
      </c>
      <c r="B169" s="90" t="s">
        <v>468</v>
      </c>
      <c r="C169" s="90">
        <v>0.22</v>
      </c>
      <c r="D169" s="90">
        <v>1.306</v>
      </c>
      <c r="E169" s="90">
        <v>1.623</v>
      </c>
      <c r="F169" s="90">
        <v>60</v>
      </c>
      <c r="G169" s="90">
        <v>90</v>
      </c>
      <c r="H169" s="90">
        <v>90</v>
      </c>
      <c r="I169" s="90" t="s">
        <v>481</v>
      </c>
      <c r="J169"/>
      <c r="K169"/>
      <c r="L169"/>
      <c r="M169"/>
      <c r="N169"/>
      <c r="O169"/>
      <c r="P169"/>
      <c r="Q169"/>
      <c r="R169"/>
      <c r="S169"/>
    </row>
    <row r="170" spans="1:19">
      <c r="A170" s="90" t="s">
        <v>562</v>
      </c>
      <c r="B170" s="90" t="s">
        <v>468</v>
      </c>
      <c r="C170" s="90">
        <v>0.22</v>
      </c>
      <c r="D170" s="90">
        <v>1.306</v>
      </c>
      <c r="E170" s="90">
        <v>1.623</v>
      </c>
      <c r="F170" s="90">
        <v>72</v>
      </c>
      <c r="G170" s="90">
        <v>270</v>
      </c>
      <c r="H170" s="90">
        <v>90</v>
      </c>
      <c r="I170" s="90" t="s">
        <v>471</v>
      </c>
      <c r="J170"/>
      <c r="K170"/>
      <c r="L170"/>
      <c r="M170"/>
      <c r="N170"/>
      <c r="O170"/>
      <c r="P170"/>
      <c r="Q170"/>
      <c r="R170"/>
      <c r="S170"/>
    </row>
    <row r="171" spans="1:19">
      <c r="A171" s="90" t="s">
        <v>563</v>
      </c>
      <c r="B171" s="90" t="s">
        <v>477</v>
      </c>
      <c r="C171" s="90">
        <v>0.3</v>
      </c>
      <c r="D171" s="90">
        <v>0.56899999999999995</v>
      </c>
      <c r="E171" s="90">
        <v>0.63700000000000001</v>
      </c>
      <c r="F171" s="90">
        <v>1140</v>
      </c>
      <c r="G171" s="90">
        <v>90</v>
      </c>
      <c r="H171" s="90">
        <v>0</v>
      </c>
      <c r="I171" s="90"/>
      <c r="J171"/>
      <c r="K171"/>
      <c r="L171"/>
      <c r="M171"/>
      <c r="N171"/>
      <c r="O171"/>
      <c r="P171"/>
      <c r="Q171"/>
      <c r="R171"/>
      <c r="S171"/>
    </row>
    <row r="172" spans="1:19">
      <c r="A172" s="90" t="s">
        <v>564</v>
      </c>
      <c r="B172" s="90" t="s">
        <v>475</v>
      </c>
      <c r="C172" s="90">
        <v>0.3</v>
      </c>
      <c r="D172" s="90">
        <v>1.8620000000000001</v>
      </c>
      <c r="E172" s="90">
        <v>3.4009999999999998</v>
      </c>
      <c r="F172" s="90">
        <v>342</v>
      </c>
      <c r="G172" s="90">
        <v>270</v>
      </c>
      <c r="H172" s="90">
        <v>180</v>
      </c>
      <c r="I172" s="90"/>
      <c r="J172"/>
      <c r="K172"/>
      <c r="L172"/>
      <c r="M172"/>
      <c r="N172"/>
      <c r="O172"/>
      <c r="P172"/>
      <c r="Q172"/>
      <c r="R172"/>
      <c r="S172"/>
    </row>
    <row r="173" spans="1:19">
      <c r="A173" s="90" t="s">
        <v>565</v>
      </c>
      <c r="B173" s="90" t="s">
        <v>477</v>
      </c>
      <c r="C173" s="90">
        <v>0.3</v>
      </c>
      <c r="D173" s="90">
        <v>0.56899999999999995</v>
      </c>
      <c r="E173" s="90">
        <v>0.63700000000000001</v>
      </c>
      <c r="F173" s="90">
        <v>342</v>
      </c>
      <c r="G173" s="90">
        <v>90</v>
      </c>
      <c r="H173" s="90">
        <v>0</v>
      </c>
      <c r="I173" s="90"/>
      <c r="J173"/>
      <c r="K173"/>
      <c r="L173"/>
      <c r="M173"/>
      <c r="N173"/>
      <c r="O173"/>
      <c r="P173"/>
      <c r="Q173"/>
      <c r="R173"/>
      <c r="S173"/>
    </row>
    <row r="174" spans="1:19">
      <c r="A174" s="90" t="s">
        <v>566</v>
      </c>
      <c r="B174" s="90" t="s">
        <v>468</v>
      </c>
      <c r="C174" s="90">
        <v>0.22</v>
      </c>
      <c r="D174" s="90">
        <v>1.306</v>
      </c>
      <c r="E174" s="90">
        <v>1.623</v>
      </c>
      <c r="F174" s="90">
        <v>212</v>
      </c>
      <c r="G174" s="90">
        <v>180</v>
      </c>
      <c r="H174" s="90">
        <v>90</v>
      </c>
      <c r="I174" s="90" t="s">
        <v>479</v>
      </c>
      <c r="J174"/>
      <c r="K174"/>
      <c r="L174"/>
      <c r="M174"/>
      <c r="N174"/>
      <c r="O174"/>
      <c r="P174"/>
      <c r="Q174"/>
      <c r="R174"/>
      <c r="S174"/>
    </row>
    <row r="175" spans="1:19">
      <c r="A175" s="90" t="s">
        <v>567</v>
      </c>
      <c r="B175" s="90" t="s">
        <v>475</v>
      </c>
      <c r="C175" s="90">
        <v>0.3</v>
      </c>
      <c r="D175" s="90">
        <v>1.8620000000000001</v>
      </c>
      <c r="E175" s="90">
        <v>3.4009999999999998</v>
      </c>
      <c r="F175" s="90">
        <v>477</v>
      </c>
      <c r="G175" s="90">
        <v>270</v>
      </c>
      <c r="H175" s="90">
        <v>180</v>
      </c>
      <c r="I175" s="90"/>
      <c r="J175"/>
      <c r="K175"/>
      <c r="L175"/>
      <c r="M175"/>
      <c r="N175"/>
      <c r="O175"/>
      <c r="P175"/>
      <c r="Q175"/>
      <c r="R175"/>
      <c r="S175"/>
    </row>
    <row r="176" spans="1:19">
      <c r="A176" s="90" t="s">
        <v>568</v>
      </c>
      <c r="B176" s="90" t="s">
        <v>468</v>
      </c>
      <c r="C176" s="90">
        <v>0.22</v>
      </c>
      <c r="D176" s="90">
        <v>1.306</v>
      </c>
      <c r="E176" s="90">
        <v>1.623</v>
      </c>
      <c r="F176" s="90">
        <v>212</v>
      </c>
      <c r="G176" s="90">
        <v>180</v>
      </c>
      <c r="H176" s="90">
        <v>90</v>
      </c>
      <c r="I176" s="90" t="s">
        <v>479</v>
      </c>
      <c r="J176"/>
      <c r="K176"/>
      <c r="L176"/>
      <c r="M176"/>
      <c r="N176"/>
      <c r="O176"/>
      <c r="P176"/>
      <c r="Q176"/>
      <c r="R176"/>
      <c r="S176"/>
    </row>
    <row r="177" spans="1:19">
      <c r="A177" s="90" t="s">
        <v>569</v>
      </c>
      <c r="B177" s="90" t="s">
        <v>477</v>
      </c>
      <c r="C177" s="90">
        <v>0.3</v>
      </c>
      <c r="D177" s="90">
        <v>0.56899999999999995</v>
      </c>
      <c r="E177" s="90">
        <v>0.63700000000000001</v>
      </c>
      <c r="F177" s="90">
        <v>477</v>
      </c>
      <c r="G177" s="90">
        <v>90</v>
      </c>
      <c r="H177" s="90">
        <v>0</v>
      </c>
      <c r="I177" s="90"/>
      <c r="J177"/>
      <c r="K177"/>
      <c r="L177"/>
      <c r="M177"/>
      <c r="N177"/>
      <c r="O177"/>
      <c r="P177"/>
      <c r="Q177"/>
      <c r="R177"/>
      <c r="S177"/>
    </row>
    <row r="178" spans="1:19">
      <c r="A178" s="90" t="s">
        <v>570</v>
      </c>
      <c r="B178" s="90" t="s">
        <v>468</v>
      </c>
      <c r="C178" s="90">
        <v>0.22</v>
      </c>
      <c r="D178" s="90">
        <v>1.306</v>
      </c>
      <c r="E178" s="90">
        <v>1.623</v>
      </c>
      <c r="F178" s="90">
        <v>212</v>
      </c>
      <c r="G178" s="90">
        <v>180</v>
      </c>
      <c r="H178" s="90">
        <v>90</v>
      </c>
      <c r="I178" s="90" t="s">
        <v>479</v>
      </c>
      <c r="J178"/>
      <c r="K178"/>
      <c r="L178"/>
      <c r="M178"/>
      <c r="N178"/>
      <c r="O178"/>
      <c r="P178"/>
      <c r="Q178"/>
      <c r="R178"/>
      <c r="S178"/>
    </row>
    <row r="179" spans="1:19">
      <c r="A179" s="90" t="s">
        <v>571</v>
      </c>
      <c r="B179" s="90" t="s">
        <v>475</v>
      </c>
      <c r="C179" s="90">
        <v>0.3</v>
      </c>
      <c r="D179" s="90">
        <v>1.8620000000000001</v>
      </c>
      <c r="E179" s="90">
        <v>3.4009999999999998</v>
      </c>
      <c r="F179" s="90">
        <v>477</v>
      </c>
      <c r="G179" s="90">
        <v>270</v>
      </c>
      <c r="H179" s="90">
        <v>180</v>
      </c>
      <c r="I179" s="90"/>
      <c r="J179"/>
      <c r="K179"/>
      <c r="L179"/>
      <c r="M179"/>
      <c r="N179"/>
      <c r="O179"/>
      <c r="P179"/>
      <c r="Q179"/>
      <c r="R179"/>
      <c r="S179"/>
    </row>
    <row r="180" spans="1:19">
      <c r="A180" s="90" t="s">
        <v>572</v>
      </c>
      <c r="B180" s="90" t="s">
        <v>468</v>
      </c>
      <c r="C180" s="90">
        <v>0.22</v>
      </c>
      <c r="D180" s="90">
        <v>1.306</v>
      </c>
      <c r="E180" s="90">
        <v>1.623</v>
      </c>
      <c r="F180" s="90">
        <v>212</v>
      </c>
      <c r="G180" s="90">
        <v>180</v>
      </c>
      <c r="H180" s="90">
        <v>90</v>
      </c>
      <c r="I180" s="90" t="s">
        <v>479</v>
      </c>
      <c r="J180"/>
      <c r="K180"/>
      <c r="L180"/>
      <c r="M180"/>
      <c r="N180"/>
      <c r="O180"/>
      <c r="P180"/>
      <c r="Q180"/>
      <c r="R180"/>
      <c r="S180"/>
    </row>
    <row r="181" spans="1:19">
      <c r="A181" s="90" t="s">
        <v>573</v>
      </c>
      <c r="B181" s="90" t="s">
        <v>477</v>
      </c>
      <c r="C181" s="90">
        <v>0.3</v>
      </c>
      <c r="D181" s="90">
        <v>0.56899999999999995</v>
      </c>
      <c r="E181" s="90">
        <v>0.63700000000000001</v>
      </c>
      <c r="F181" s="90">
        <v>477</v>
      </c>
      <c r="G181" s="90">
        <v>90</v>
      </c>
      <c r="H181" s="90">
        <v>0</v>
      </c>
      <c r="I181" s="90"/>
      <c r="J181"/>
      <c r="K181"/>
      <c r="L181"/>
      <c r="M181"/>
      <c r="N181"/>
      <c r="O181"/>
      <c r="P181"/>
      <c r="Q181"/>
      <c r="R181"/>
      <c r="S181"/>
    </row>
    <row r="182" spans="1:19">
      <c r="A182" s="90" t="s">
        <v>574</v>
      </c>
      <c r="B182" s="90" t="s">
        <v>468</v>
      </c>
      <c r="C182" s="90">
        <v>0.22</v>
      </c>
      <c r="D182" s="90">
        <v>1.306</v>
      </c>
      <c r="E182" s="90">
        <v>1.623</v>
      </c>
      <c r="F182" s="90">
        <v>212</v>
      </c>
      <c r="G182" s="90">
        <v>180</v>
      </c>
      <c r="H182" s="90">
        <v>90</v>
      </c>
      <c r="I182" s="90" t="s">
        <v>479</v>
      </c>
      <c r="J182"/>
      <c r="K182"/>
      <c r="L182"/>
      <c r="M182"/>
      <c r="N182"/>
      <c r="O182"/>
      <c r="P182"/>
      <c r="Q182"/>
      <c r="R182"/>
      <c r="S182"/>
    </row>
    <row r="183" spans="1:19">
      <c r="A183" s="90" t="s">
        <v>575</v>
      </c>
      <c r="B183" s="90" t="s">
        <v>475</v>
      </c>
      <c r="C183" s="90">
        <v>0.3</v>
      </c>
      <c r="D183" s="90">
        <v>1.8620000000000001</v>
      </c>
      <c r="E183" s="90">
        <v>3.4009999999999998</v>
      </c>
      <c r="F183" s="90">
        <v>477</v>
      </c>
      <c r="G183" s="90">
        <v>270</v>
      </c>
      <c r="H183" s="90">
        <v>180</v>
      </c>
      <c r="I183" s="90"/>
      <c r="J183"/>
      <c r="K183"/>
      <c r="L183"/>
      <c r="M183"/>
      <c r="N183"/>
      <c r="O183"/>
      <c r="P183"/>
      <c r="Q183"/>
      <c r="R183"/>
      <c r="S183"/>
    </row>
    <row r="184" spans="1:19">
      <c r="A184" s="90" t="s">
        <v>576</v>
      </c>
      <c r="B184" s="90" t="s">
        <v>468</v>
      </c>
      <c r="C184" s="90">
        <v>0.22</v>
      </c>
      <c r="D184" s="90">
        <v>1.306</v>
      </c>
      <c r="E184" s="90">
        <v>1.623</v>
      </c>
      <c r="F184" s="90">
        <v>212</v>
      </c>
      <c r="G184" s="90">
        <v>180</v>
      </c>
      <c r="H184" s="90">
        <v>90</v>
      </c>
      <c r="I184" s="90" t="s">
        <v>479</v>
      </c>
      <c r="J184"/>
      <c r="K184"/>
      <c r="L184"/>
      <c r="M184"/>
      <c r="N184"/>
      <c r="O184"/>
      <c r="P184"/>
      <c r="Q184"/>
      <c r="R184"/>
      <c r="S184"/>
    </row>
    <row r="185" spans="1:19">
      <c r="A185" s="90" t="s">
        <v>577</v>
      </c>
      <c r="B185" s="90" t="s">
        <v>477</v>
      </c>
      <c r="C185" s="90">
        <v>0.3</v>
      </c>
      <c r="D185" s="90">
        <v>0.56899999999999995</v>
      </c>
      <c r="E185" s="90">
        <v>0.63700000000000001</v>
      </c>
      <c r="F185" s="90">
        <v>477</v>
      </c>
      <c r="G185" s="90">
        <v>90</v>
      </c>
      <c r="H185" s="90">
        <v>0</v>
      </c>
      <c r="I185" s="90"/>
      <c r="J185"/>
      <c r="K185"/>
      <c r="L185"/>
      <c r="M185"/>
      <c r="N185"/>
      <c r="O185"/>
      <c r="P185"/>
      <c r="Q185"/>
      <c r="R185"/>
      <c r="S185"/>
    </row>
    <row r="186" spans="1:19">
      <c r="A186" s="90" t="s">
        <v>578</v>
      </c>
      <c r="B186" s="90" t="s">
        <v>468</v>
      </c>
      <c r="C186" s="90">
        <v>0.22</v>
      </c>
      <c r="D186" s="90">
        <v>1.306</v>
      </c>
      <c r="E186" s="90">
        <v>1.623</v>
      </c>
      <c r="F186" s="90">
        <v>212</v>
      </c>
      <c r="G186" s="90">
        <v>0</v>
      </c>
      <c r="H186" s="90">
        <v>90</v>
      </c>
      <c r="I186" s="90" t="s">
        <v>469</v>
      </c>
      <c r="J186"/>
      <c r="K186"/>
      <c r="L186"/>
      <c r="M186"/>
      <c r="N186"/>
      <c r="O186"/>
      <c r="P186"/>
      <c r="Q186"/>
      <c r="R186"/>
      <c r="S186"/>
    </row>
    <row r="187" spans="1:19">
      <c r="A187" s="90" t="s">
        <v>579</v>
      </c>
      <c r="B187" s="90" t="s">
        <v>475</v>
      </c>
      <c r="C187" s="90">
        <v>0.3</v>
      </c>
      <c r="D187" s="90">
        <v>1.8620000000000001</v>
      </c>
      <c r="E187" s="90">
        <v>3.4009999999999998</v>
      </c>
      <c r="F187" s="90">
        <v>477</v>
      </c>
      <c r="G187" s="90">
        <v>270</v>
      </c>
      <c r="H187" s="90">
        <v>180</v>
      </c>
      <c r="I187" s="90"/>
      <c r="J187"/>
      <c r="K187"/>
      <c r="L187"/>
      <c r="M187"/>
      <c r="N187"/>
      <c r="O187"/>
      <c r="P187"/>
      <c r="Q187"/>
      <c r="R187"/>
      <c r="S187"/>
    </row>
    <row r="188" spans="1:19">
      <c r="A188" s="90" t="s">
        <v>580</v>
      </c>
      <c r="B188" s="90" t="s">
        <v>468</v>
      </c>
      <c r="C188" s="90">
        <v>0.22</v>
      </c>
      <c r="D188" s="90">
        <v>1.306</v>
      </c>
      <c r="E188" s="90">
        <v>1.623</v>
      </c>
      <c r="F188" s="90">
        <v>212</v>
      </c>
      <c r="G188" s="90">
        <v>0</v>
      </c>
      <c r="H188" s="90">
        <v>90</v>
      </c>
      <c r="I188" s="90" t="s">
        <v>469</v>
      </c>
      <c r="J188"/>
      <c r="K188"/>
      <c r="L188"/>
      <c r="M188"/>
      <c r="N188"/>
      <c r="O188"/>
      <c r="P188"/>
      <c r="Q188"/>
      <c r="R188"/>
      <c r="S188"/>
    </row>
    <row r="189" spans="1:19">
      <c r="A189" s="90" t="s">
        <v>581</v>
      </c>
      <c r="B189" s="90" t="s">
        <v>477</v>
      </c>
      <c r="C189" s="90">
        <v>0.3</v>
      </c>
      <c r="D189" s="90">
        <v>0.56899999999999995</v>
      </c>
      <c r="E189" s="90">
        <v>0.63700000000000001</v>
      </c>
      <c r="F189" s="90">
        <v>477</v>
      </c>
      <c r="G189" s="90">
        <v>90</v>
      </c>
      <c r="H189" s="90">
        <v>0</v>
      </c>
      <c r="I189" s="90"/>
      <c r="J189"/>
      <c r="K189"/>
      <c r="L189"/>
      <c r="M189"/>
      <c r="N189"/>
      <c r="O189"/>
      <c r="P189"/>
      <c r="Q189"/>
      <c r="R189"/>
      <c r="S189"/>
    </row>
    <row r="190" spans="1:19">
      <c r="A190" s="90" t="s">
        <v>582</v>
      </c>
      <c r="B190" s="90" t="s">
        <v>468</v>
      </c>
      <c r="C190" s="90">
        <v>0.22</v>
      </c>
      <c r="D190" s="90">
        <v>1.306</v>
      </c>
      <c r="E190" s="90">
        <v>1.623</v>
      </c>
      <c r="F190" s="90">
        <v>212</v>
      </c>
      <c r="G190" s="90">
        <v>0</v>
      </c>
      <c r="H190" s="90">
        <v>90</v>
      </c>
      <c r="I190" s="90" t="s">
        <v>469</v>
      </c>
      <c r="J190"/>
      <c r="K190"/>
      <c r="L190"/>
      <c r="M190"/>
      <c r="N190"/>
      <c r="O190"/>
      <c r="P190"/>
      <c r="Q190"/>
      <c r="R190"/>
      <c r="S190"/>
    </row>
    <row r="191" spans="1:19">
      <c r="A191" s="90" t="s">
        <v>583</v>
      </c>
      <c r="B191" s="90" t="s">
        <v>475</v>
      </c>
      <c r="C191" s="90">
        <v>0.3</v>
      </c>
      <c r="D191" s="90">
        <v>1.8620000000000001</v>
      </c>
      <c r="E191" s="90">
        <v>3.4009999999999998</v>
      </c>
      <c r="F191" s="90">
        <v>477</v>
      </c>
      <c r="G191" s="90">
        <v>270</v>
      </c>
      <c r="H191" s="90">
        <v>180</v>
      </c>
      <c r="I191" s="90"/>
      <c r="J191"/>
      <c r="K191"/>
      <c r="L191"/>
      <c r="M191"/>
      <c r="N191"/>
      <c r="O191"/>
      <c r="P191"/>
      <c r="Q191"/>
      <c r="R191"/>
      <c r="S191"/>
    </row>
    <row r="192" spans="1:19">
      <c r="A192" s="90" t="s">
        <v>584</v>
      </c>
      <c r="B192" s="90" t="s">
        <v>468</v>
      </c>
      <c r="C192" s="90">
        <v>0.22</v>
      </c>
      <c r="D192" s="90">
        <v>1.306</v>
      </c>
      <c r="E192" s="90">
        <v>1.623</v>
      </c>
      <c r="F192" s="90">
        <v>212</v>
      </c>
      <c r="G192" s="90">
        <v>0</v>
      </c>
      <c r="H192" s="90">
        <v>90</v>
      </c>
      <c r="I192" s="90" t="s">
        <v>469</v>
      </c>
      <c r="J192"/>
      <c r="K192"/>
      <c r="L192"/>
      <c r="M192"/>
      <c r="N192"/>
      <c r="O192"/>
      <c r="P192"/>
      <c r="Q192"/>
      <c r="R192"/>
      <c r="S192"/>
    </row>
    <row r="193" spans="1:19">
      <c r="A193" s="90" t="s">
        <v>585</v>
      </c>
      <c r="B193" s="90" t="s">
        <v>477</v>
      </c>
      <c r="C193" s="90">
        <v>0.3</v>
      </c>
      <c r="D193" s="90">
        <v>0.56899999999999995</v>
      </c>
      <c r="E193" s="90">
        <v>0.63700000000000001</v>
      </c>
      <c r="F193" s="90">
        <v>477</v>
      </c>
      <c r="G193" s="90">
        <v>90</v>
      </c>
      <c r="H193" s="90">
        <v>0</v>
      </c>
      <c r="I193" s="90"/>
      <c r="J193"/>
      <c r="K193"/>
      <c r="L193"/>
      <c r="M193"/>
      <c r="N193"/>
      <c r="O193"/>
      <c r="P193"/>
      <c r="Q193"/>
      <c r="R193"/>
      <c r="S193"/>
    </row>
    <row r="194" spans="1:19">
      <c r="A194" s="90" t="s">
        <v>586</v>
      </c>
      <c r="B194" s="90" t="s">
        <v>468</v>
      </c>
      <c r="C194" s="90">
        <v>0.22</v>
      </c>
      <c r="D194" s="90">
        <v>1.306</v>
      </c>
      <c r="E194" s="90">
        <v>1.623</v>
      </c>
      <c r="F194" s="90">
        <v>212</v>
      </c>
      <c r="G194" s="90">
        <v>0</v>
      </c>
      <c r="H194" s="90">
        <v>90</v>
      </c>
      <c r="I194" s="90" t="s">
        <v>469</v>
      </c>
      <c r="J194"/>
      <c r="K194"/>
      <c r="L194"/>
      <c r="M194"/>
      <c r="N194"/>
      <c r="O194"/>
      <c r="P194"/>
      <c r="Q194"/>
      <c r="R194"/>
      <c r="S194"/>
    </row>
    <row r="195" spans="1:19">
      <c r="A195" s="90" t="s">
        <v>587</v>
      </c>
      <c r="B195" s="90" t="s">
        <v>475</v>
      </c>
      <c r="C195" s="90">
        <v>0.3</v>
      </c>
      <c r="D195" s="90">
        <v>1.8620000000000001</v>
      </c>
      <c r="E195" s="90">
        <v>3.4009999999999998</v>
      </c>
      <c r="F195" s="90">
        <v>477</v>
      </c>
      <c r="G195" s="90">
        <v>270</v>
      </c>
      <c r="H195" s="90">
        <v>180</v>
      </c>
      <c r="I195" s="90"/>
      <c r="J195"/>
      <c r="K195"/>
      <c r="L195"/>
      <c r="M195"/>
      <c r="N195"/>
      <c r="O195"/>
      <c r="P195"/>
      <c r="Q195"/>
      <c r="R195"/>
      <c r="S195"/>
    </row>
    <row r="196" spans="1:19">
      <c r="A196" s="90" t="s">
        <v>588</v>
      </c>
      <c r="B196" s="90" t="s">
        <v>468</v>
      </c>
      <c r="C196" s="90">
        <v>0.22</v>
      </c>
      <c r="D196" s="90">
        <v>1.306</v>
      </c>
      <c r="E196" s="90">
        <v>1.623</v>
      </c>
      <c r="F196" s="90">
        <v>212</v>
      </c>
      <c r="G196" s="90">
        <v>0</v>
      </c>
      <c r="H196" s="90">
        <v>90</v>
      </c>
      <c r="I196" s="90" t="s">
        <v>469</v>
      </c>
      <c r="J196"/>
      <c r="K196"/>
      <c r="L196"/>
      <c r="M196"/>
      <c r="N196"/>
      <c r="O196"/>
      <c r="P196"/>
      <c r="Q196"/>
      <c r="R196"/>
      <c r="S196"/>
    </row>
    <row r="197" spans="1:19">
      <c r="A197" s="90" t="s">
        <v>589</v>
      </c>
      <c r="B197" s="90" t="s">
        <v>477</v>
      </c>
      <c r="C197" s="90">
        <v>0.3</v>
      </c>
      <c r="D197" s="90">
        <v>0.56899999999999995</v>
      </c>
      <c r="E197" s="90">
        <v>0.63700000000000001</v>
      </c>
      <c r="F197" s="90">
        <v>477</v>
      </c>
      <c r="G197" s="90">
        <v>90</v>
      </c>
      <c r="H197" s="90">
        <v>0</v>
      </c>
      <c r="I197" s="90"/>
      <c r="J197"/>
      <c r="K197"/>
      <c r="L197"/>
      <c r="M197"/>
      <c r="N197"/>
      <c r="O197"/>
      <c r="P197"/>
      <c r="Q197"/>
      <c r="R197"/>
      <c r="S197"/>
    </row>
    <row r="198" spans="1:19">
      <c r="A198" s="90" t="s">
        <v>590</v>
      </c>
      <c r="B198" s="90" t="s">
        <v>468</v>
      </c>
      <c r="C198" s="90">
        <v>0.22</v>
      </c>
      <c r="D198" s="90">
        <v>1.306</v>
      </c>
      <c r="E198" s="90">
        <v>1.623</v>
      </c>
      <c r="F198" s="90">
        <v>152</v>
      </c>
      <c r="G198" s="90">
        <v>180</v>
      </c>
      <c r="H198" s="90">
        <v>90</v>
      </c>
      <c r="I198" s="90" t="s">
        <v>479</v>
      </c>
      <c r="J198"/>
      <c r="K198"/>
      <c r="L198"/>
      <c r="M198"/>
      <c r="N198"/>
      <c r="O198"/>
      <c r="P198"/>
      <c r="Q198"/>
      <c r="R198"/>
      <c r="S198"/>
    </row>
    <row r="199" spans="1:19">
      <c r="A199" s="90" t="s">
        <v>591</v>
      </c>
      <c r="B199" s="90" t="s">
        <v>468</v>
      </c>
      <c r="C199" s="90">
        <v>0.22</v>
      </c>
      <c r="D199" s="90">
        <v>1.306</v>
      </c>
      <c r="E199" s="90">
        <v>1.623</v>
      </c>
      <c r="F199" s="90">
        <v>56</v>
      </c>
      <c r="G199" s="90">
        <v>90</v>
      </c>
      <c r="H199" s="90">
        <v>90</v>
      </c>
      <c r="I199" s="90" t="s">
        <v>481</v>
      </c>
      <c r="J199"/>
      <c r="K199"/>
      <c r="L199"/>
      <c r="M199"/>
      <c r="N199"/>
      <c r="O199"/>
      <c r="P199"/>
      <c r="Q199"/>
      <c r="R199"/>
      <c r="S199"/>
    </row>
    <row r="200" spans="1:19">
      <c r="A200" s="90" t="s">
        <v>592</v>
      </c>
      <c r="B200" s="90" t="s">
        <v>475</v>
      </c>
      <c r="C200" s="90">
        <v>0.3</v>
      </c>
      <c r="D200" s="90">
        <v>1.8620000000000001</v>
      </c>
      <c r="E200" s="90">
        <v>3.4009999999999998</v>
      </c>
      <c r="F200" s="90">
        <v>532</v>
      </c>
      <c r="G200" s="90">
        <v>270</v>
      </c>
      <c r="H200" s="90">
        <v>180</v>
      </c>
      <c r="I200" s="90"/>
      <c r="J200"/>
      <c r="K200"/>
      <c r="L200"/>
      <c r="M200"/>
      <c r="N200"/>
      <c r="O200"/>
      <c r="P200"/>
      <c r="Q200"/>
      <c r="R200"/>
      <c r="S200"/>
    </row>
    <row r="201" spans="1:19">
      <c r="A201" s="90" t="s">
        <v>593</v>
      </c>
      <c r="B201" s="90" t="s">
        <v>468</v>
      </c>
      <c r="C201" s="90">
        <v>0.22</v>
      </c>
      <c r="D201" s="90">
        <v>1.306</v>
      </c>
      <c r="E201" s="90">
        <v>1.623</v>
      </c>
      <c r="F201" s="90">
        <v>152</v>
      </c>
      <c r="G201" s="90">
        <v>180</v>
      </c>
      <c r="H201" s="90">
        <v>90</v>
      </c>
      <c r="I201" s="90" t="s">
        <v>479</v>
      </c>
      <c r="J201"/>
      <c r="K201"/>
      <c r="L201"/>
      <c r="M201"/>
      <c r="N201"/>
      <c r="O201"/>
      <c r="P201"/>
      <c r="Q201"/>
      <c r="R201"/>
      <c r="S201"/>
    </row>
    <row r="202" spans="1:19">
      <c r="A202" s="90" t="s">
        <v>594</v>
      </c>
      <c r="B202" s="90" t="s">
        <v>468</v>
      </c>
      <c r="C202" s="90">
        <v>0.22</v>
      </c>
      <c r="D202" s="90">
        <v>1.306</v>
      </c>
      <c r="E202" s="90">
        <v>1.623</v>
      </c>
      <c r="F202" s="90">
        <v>56</v>
      </c>
      <c r="G202" s="90">
        <v>90</v>
      </c>
      <c r="H202" s="90">
        <v>90</v>
      </c>
      <c r="I202" s="90" t="s">
        <v>481</v>
      </c>
      <c r="J202"/>
      <c r="K202"/>
      <c r="L202"/>
      <c r="M202"/>
      <c r="N202"/>
      <c r="O202"/>
      <c r="P202"/>
      <c r="Q202"/>
      <c r="R202"/>
      <c r="S202"/>
    </row>
    <row r="203" spans="1:19">
      <c r="A203" s="90" t="s">
        <v>595</v>
      </c>
      <c r="B203" s="90" t="s">
        <v>477</v>
      </c>
      <c r="C203" s="90">
        <v>0.3</v>
      </c>
      <c r="D203" s="90">
        <v>0.56899999999999995</v>
      </c>
      <c r="E203" s="90">
        <v>0.63700000000000001</v>
      </c>
      <c r="F203" s="90">
        <v>532</v>
      </c>
      <c r="G203" s="90">
        <v>90</v>
      </c>
      <c r="H203" s="90">
        <v>0</v>
      </c>
      <c r="I203" s="90"/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6"/>
      <c r="B205" s="90" t="s">
        <v>94</v>
      </c>
      <c r="C205" s="90" t="s">
        <v>596</v>
      </c>
      <c r="D205" s="90" t="s">
        <v>597</v>
      </c>
      <c r="E205" s="90" t="s">
        <v>598</v>
      </c>
      <c r="F205" s="90" t="s">
        <v>88</v>
      </c>
      <c r="G205" s="90" t="s">
        <v>599</v>
      </c>
      <c r="H205" s="90" t="s">
        <v>600</v>
      </c>
      <c r="I205" s="90" t="s">
        <v>601</v>
      </c>
      <c r="J205" s="90" t="s">
        <v>464</v>
      </c>
      <c r="K205" s="90" t="s">
        <v>466</v>
      </c>
      <c r="L205"/>
      <c r="M205"/>
      <c r="N205"/>
      <c r="O205"/>
      <c r="P205"/>
      <c r="Q205"/>
      <c r="R205"/>
      <c r="S205"/>
    </row>
    <row r="206" spans="1:19">
      <c r="A206" s="90" t="s">
        <v>602</v>
      </c>
      <c r="B206" s="90" t="s">
        <v>1013</v>
      </c>
      <c r="C206" s="90">
        <v>53.2</v>
      </c>
      <c r="D206" s="90">
        <v>53.2</v>
      </c>
      <c r="E206" s="90">
        <v>5.835</v>
      </c>
      <c r="F206" s="90">
        <v>0.54</v>
      </c>
      <c r="G206" s="90">
        <v>0.38400000000000001</v>
      </c>
      <c r="H206" s="90" t="s">
        <v>603</v>
      </c>
      <c r="I206" s="90" t="s">
        <v>467</v>
      </c>
      <c r="J206" s="90">
        <v>0</v>
      </c>
      <c r="K206" s="90" t="s">
        <v>469</v>
      </c>
      <c r="L206"/>
      <c r="M206"/>
      <c r="N206"/>
      <c r="O206"/>
      <c r="P206"/>
      <c r="Q206"/>
      <c r="R206"/>
      <c r="S206"/>
    </row>
    <row r="207" spans="1:19">
      <c r="A207" s="90" t="s">
        <v>604</v>
      </c>
      <c r="B207" s="90" t="s">
        <v>1013</v>
      </c>
      <c r="C207" s="90">
        <v>53.2</v>
      </c>
      <c r="D207" s="90">
        <v>53.2</v>
      </c>
      <c r="E207" s="90">
        <v>5.835</v>
      </c>
      <c r="F207" s="90">
        <v>0.54</v>
      </c>
      <c r="G207" s="90">
        <v>0.38400000000000001</v>
      </c>
      <c r="H207" s="90" t="s">
        <v>603</v>
      </c>
      <c r="I207" s="90" t="s">
        <v>472</v>
      </c>
      <c r="J207" s="90">
        <v>0</v>
      </c>
      <c r="K207" s="90" t="s">
        <v>469</v>
      </c>
      <c r="L207"/>
      <c r="M207"/>
      <c r="N207"/>
      <c r="O207"/>
      <c r="P207"/>
      <c r="Q207"/>
      <c r="R207"/>
      <c r="S207"/>
    </row>
    <row r="208" spans="1:19">
      <c r="A208" s="90" t="s">
        <v>605</v>
      </c>
      <c r="B208" s="90" t="s">
        <v>1013</v>
      </c>
      <c r="C208" s="90">
        <v>33.6</v>
      </c>
      <c r="D208" s="90">
        <v>33.6</v>
      </c>
      <c r="E208" s="90">
        <v>5.835</v>
      </c>
      <c r="F208" s="90">
        <v>0.54</v>
      </c>
      <c r="G208" s="90">
        <v>0.38400000000000001</v>
      </c>
      <c r="H208" s="90" t="s">
        <v>603</v>
      </c>
      <c r="I208" s="90" t="s">
        <v>478</v>
      </c>
      <c r="J208" s="90">
        <v>180</v>
      </c>
      <c r="K208" s="90" t="s">
        <v>479</v>
      </c>
      <c r="L208"/>
      <c r="M208"/>
      <c r="N208"/>
      <c r="O208"/>
      <c r="P208"/>
      <c r="Q208"/>
      <c r="R208"/>
      <c r="S208"/>
    </row>
    <row r="209" spans="1:19">
      <c r="A209" s="90" t="s">
        <v>606</v>
      </c>
      <c r="B209" s="90" t="s">
        <v>1013</v>
      </c>
      <c r="C209" s="90">
        <v>72.8</v>
      </c>
      <c r="D209" s="90">
        <v>72.8</v>
      </c>
      <c r="E209" s="90">
        <v>5.835</v>
      </c>
      <c r="F209" s="90">
        <v>0.54</v>
      </c>
      <c r="G209" s="90">
        <v>0.38400000000000001</v>
      </c>
      <c r="H209" s="90" t="s">
        <v>603</v>
      </c>
      <c r="I209" s="90" t="s">
        <v>480</v>
      </c>
      <c r="J209" s="90">
        <v>90</v>
      </c>
      <c r="K209" s="90" t="s">
        <v>481</v>
      </c>
      <c r="L209"/>
      <c r="M209"/>
      <c r="N209"/>
      <c r="O209"/>
      <c r="P209"/>
      <c r="Q209"/>
      <c r="R209"/>
      <c r="S209"/>
    </row>
    <row r="210" spans="1:19">
      <c r="A210" s="90" t="s">
        <v>607</v>
      </c>
      <c r="B210" s="90" t="s">
        <v>1013</v>
      </c>
      <c r="C210" s="90">
        <v>33.6</v>
      </c>
      <c r="D210" s="90">
        <v>33.6</v>
      </c>
      <c r="E210" s="90">
        <v>5.835</v>
      </c>
      <c r="F210" s="90">
        <v>0.54</v>
      </c>
      <c r="G210" s="90">
        <v>0.38400000000000001</v>
      </c>
      <c r="H210" s="90" t="s">
        <v>603</v>
      </c>
      <c r="I210" s="90" t="s">
        <v>482</v>
      </c>
      <c r="J210" s="90">
        <v>180</v>
      </c>
      <c r="K210" s="90" t="s">
        <v>479</v>
      </c>
      <c r="L210"/>
      <c r="M210"/>
      <c r="N210"/>
      <c r="O210"/>
      <c r="P210"/>
      <c r="Q210"/>
      <c r="R210"/>
      <c r="S210"/>
    </row>
    <row r="211" spans="1:19">
      <c r="A211" s="90" t="s">
        <v>608</v>
      </c>
      <c r="B211" s="90" t="s">
        <v>1013</v>
      </c>
      <c r="C211" s="90">
        <v>72.8</v>
      </c>
      <c r="D211" s="90">
        <v>72.8</v>
      </c>
      <c r="E211" s="90">
        <v>5.835</v>
      </c>
      <c r="F211" s="90">
        <v>0.54</v>
      </c>
      <c r="G211" s="90">
        <v>0.38400000000000001</v>
      </c>
      <c r="H211" s="90" t="s">
        <v>603</v>
      </c>
      <c r="I211" s="90" t="s">
        <v>483</v>
      </c>
      <c r="J211" s="90">
        <v>90</v>
      </c>
      <c r="K211" s="90" t="s">
        <v>481</v>
      </c>
      <c r="L211"/>
      <c r="M211"/>
      <c r="N211"/>
      <c r="O211"/>
      <c r="P211"/>
      <c r="Q211"/>
      <c r="R211"/>
      <c r="S211"/>
    </row>
    <row r="212" spans="1:19">
      <c r="A212" s="90" t="s">
        <v>609</v>
      </c>
      <c r="B212" s="90" t="s">
        <v>1013</v>
      </c>
      <c r="C212" s="90">
        <v>4.2</v>
      </c>
      <c r="D212" s="90">
        <v>4.2</v>
      </c>
      <c r="E212" s="90">
        <v>5.835</v>
      </c>
      <c r="F212" s="90">
        <v>0.54</v>
      </c>
      <c r="G212" s="90">
        <v>0.38400000000000001</v>
      </c>
      <c r="H212" s="90" t="s">
        <v>603</v>
      </c>
      <c r="I212" s="90" t="s">
        <v>487</v>
      </c>
      <c r="J212" s="90">
        <v>90</v>
      </c>
      <c r="K212" s="90" t="s">
        <v>481</v>
      </c>
      <c r="L212"/>
      <c r="M212"/>
      <c r="N212"/>
      <c r="O212"/>
      <c r="P212"/>
      <c r="Q212"/>
      <c r="R212"/>
      <c r="S212"/>
    </row>
    <row r="213" spans="1:19">
      <c r="A213" s="90" t="s">
        <v>610</v>
      </c>
      <c r="B213" s="90" t="s">
        <v>1013</v>
      </c>
      <c r="C213" s="90">
        <v>21</v>
      </c>
      <c r="D213" s="90">
        <v>21</v>
      </c>
      <c r="E213" s="90">
        <v>5.835</v>
      </c>
      <c r="F213" s="90">
        <v>0.54</v>
      </c>
      <c r="G213" s="90">
        <v>0.38400000000000001</v>
      </c>
      <c r="H213" s="90" t="s">
        <v>603</v>
      </c>
      <c r="I213" s="90" t="s">
        <v>488</v>
      </c>
      <c r="J213" s="90">
        <v>0</v>
      </c>
      <c r="K213" s="90" t="s">
        <v>469</v>
      </c>
      <c r="L213"/>
      <c r="M213"/>
      <c r="N213"/>
      <c r="O213"/>
      <c r="P213"/>
      <c r="Q213"/>
      <c r="R213"/>
      <c r="S213"/>
    </row>
    <row r="214" spans="1:19">
      <c r="A214" s="90" t="s">
        <v>611</v>
      </c>
      <c r="B214" s="90" t="s">
        <v>1013</v>
      </c>
      <c r="C214" s="90">
        <v>4.2</v>
      </c>
      <c r="D214" s="90">
        <v>4.2</v>
      </c>
      <c r="E214" s="90">
        <v>5.835</v>
      </c>
      <c r="F214" s="90">
        <v>0.54</v>
      </c>
      <c r="G214" s="90">
        <v>0.38400000000000001</v>
      </c>
      <c r="H214" s="90" t="s">
        <v>603</v>
      </c>
      <c r="I214" s="90" t="s">
        <v>491</v>
      </c>
      <c r="J214" s="90">
        <v>90</v>
      </c>
      <c r="K214" s="90" t="s">
        <v>481</v>
      </c>
      <c r="L214"/>
      <c r="M214"/>
      <c r="N214"/>
      <c r="O214"/>
      <c r="P214"/>
      <c r="Q214"/>
      <c r="R214"/>
      <c r="S214"/>
    </row>
    <row r="215" spans="1:19">
      <c r="A215" s="90" t="s">
        <v>612</v>
      </c>
      <c r="B215" s="90" t="s">
        <v>1013</v>
      </c>
      <c r="C215" s="90">
        <v>21</v>
      </c>
      <c r="D215" s="90">
        <v>21</v>
      </c>
      <c r="E215" s="90">
        <v>5.835</v>
      </c>
      <c r="F215" s="90">
        <v>0.54</v>
      </c>
      <c r="G215" s="90">
        <v>0.38400000000000001</v>
      </c>
      <c r="H215" s="90" t="s">
        <v>603</v>
      </c>
      <c r="I215" s="90" t="s">
        <v>492</v>
      </c>
      <c r="J215" s="90">
        <v>0</v>
      </c>
      <c r="K215" s="90" t="s">
        <v>469</v>
      </c>
      <c r="L215"/>
      <c r="M215"/>
      <c r="N215"/>
      <c r="O215"/>
      <c r="P215"/>
      <c r="Q215"/>
      <c r="R215"/>
      <c r="S215"/>
    </row>
    <row r="216" spans="1:19">
      <c r="A216" s="90" t="s">
        <v>613</v>
      </c>
      <c r="B216" s="90" t="s">
        <v>1013</v>
      </c>
      <c r="C216" s="90">
        <v>36.4</v>
      </c>
      <c r="D216" s="90">
        <v>36.4</v>
      </c>
      <c r="E216" s="90">
        <v>5.835</v>
      </c>
      <c r="F216" s="90">
        <v>0.54</v>
      </c>
      <c r="G216" s="90">
        <v>0.38400000000000001</v>
      </c>
      <c r="H216" s="90" t="s">
        <v>603</v>
      </c>
      <c r="I216" s="90" t="s">
        <v>494</v>
      </c>
      <c r="J216" s="90">
        <v>90</v>
      </c>
      <c r="K216" s="90" t="s">
        <v>481</v>
      </c>
      <c r="L216"/>
      <c r="M216"/>
      <c r="N216"/>
      <c r="O216"/>
      <c r="P216"/>
      <c r="Q216"/>
      <c r="R216"/>
      <c r="S216"/>
    </row>
    <row r="217" spans="1:19">
      <c r="A217" s="90" t="s">
        <v>614</v>
      </c>
      <c r="B217" s="90" t="s">
        <v>1013</v>
      </c>
      <c r="C217" s="90">
        <v>33.6</v>
      </c>
      <c r="D217" s="90">
        <v>33.6</v>
      </c>
      <c r="E217" s="90">
        <v>5.835</v>
      </c>
      <c r="F217" s="90">
        <v>0.54</v>
      </c>
      <c r="G217" s="90">
        <v>0.38400000000000001</v>
      </c>
      <c r="H217" s="90" t="s">
        <v>603</v>
      </c>
      <c r="I217" s="90" t="s">
        <v>495</v>
      </c>
      <c r="J217" s="90">
        <v>0</v>
      </c>
      <c r="K217" s="90" t="s">
        <v>469</v>
      </c>
      <c r="L217"/>
      <c r="M217"/>
      <c r="N217"/>
      <c r="O217"/>
      <c r="P217"/>
      <c r="Q217"/>
      <c r="R217"/>
      <c r="S217"/>
    </row>
    <row r="218" spans="1:19">
      <c r="A218" s="90" t="s">
        <v>615</v>
      </c>
      <c r="B218" s="90" t="s">
        <v>1013</v>
      </c>
      <c r="C218" s="90">
        <v>15.4</v>
      </c>
      <c r="D218" s="90">
        <v>15.4</v>
      </c>
      <c r="E218" s="90">
        <v>5.835</v>
      </c>
      <c r="F218" s="90">
        <v>0.54</v>
      </c>
      <c r="G218" s="90">
        <v>0.38400000000000001</v>
      </c>
      <c r="H218" s="90" t="s">
        <v>603</v>
      </c>
      <c r="I218" s="90" t="s">
        <v>497</v>
      </c>
      <c r="J218" s="90">
        <v>180</v>
      </c>
      <c r="K218" s="90" t="s">
        <v>479</v>
      </c>
      <c r="L218"/>
      <c r="M218"/>
      <c r="N218"/>
      <c r="O218"/>
      <c r="P218"/>
      <c r="Q218"/>
      <c r="R218"/>
      <c r="S218"/>
    </row>
    <row r="219" spans="1:19">
      <c r="A219" s="90" t="s">
        <v>616</v>
      </c>
      <c r="B219" s="90" t="s">
        <v>1013</v>
      </c>
      <c r="C219" s="90">
        <v>12.6</v>
      </c>
      <c r="D219" s="90">
        <v>12.6</v>
      </c>
      <c r="E219" s="90">
        <v>5.835</v>
      </c>
      <c r="F219" s="90">
        <v>0.54</v>
      </c>
      <c r="G219" s="90">
        <v>0.38400000000000001</v>
      </c>
      <c r="H219" s="90" t="s">
        <v>603</v>
      </c>
      <c r="I219" s="90" t="s">
        <v>498</v>
      </c>
      <c r="J219" s="90">
        <v>270</v>
      </c>
      <c r="K219" s="90" t="s">
        <v>471</v>
      </c>
      <c r="L219"/>
      <c r="M219"/>
      <c r="N219"/>
      <c r="O219"/>
      <c r="P219"/>
      <c r="Q219"/>
      <c r="R219"/>
      <c r="S219"/>
    </row>
    <row r="220" spans="1:19">
      <c r="A220" s="90" t="s">
        <v>617</v>
      </c>
      <c r="B220" s="90" t="s">
        <v>1013</v>
      </c>
      <c r="C220" s="90">
        <v>15.4</v>
      </c>
      <c r="D220" s="90">
        <v>15.4</v>
      </c>
      <c r="E220" s="90">
        <v>5.835</v>
      </c>
      <c r="F220" s="90">
        <v>0.54</v>
      </c>
      <c r="G220" s="90">
        <v>0.38400000000000001</v>
      </c>
      <c r="H220" s="90" t="s">
        <v>603</v>
      </c>
      <c r="I220" s="90" t="s">
        <v>500</v>
      </c>
      <c r="J220" s="90">
        <v>180</v>
      </c>
      <c r="K220" s="90" t="s">
        <v>479</v>
      </c>
      <c r="L220"/>
      <c r="M220"/>
      <c r="N220"/>
      <c r="O220"/>
      <c r="P220"/>
      <c r="Q220"/>
      <c r="R220"/>
      <c r="S220"/>
    </row>
    <row r="221" spans="1:19">
      <c r="A221" s="90" t="s">
        <v>618</v>
      </c>
      <c r="B221" s="90" t="s">
        <v>1013</v>
      </c>
      <c r="C221" s="90">
        <v>12.6</v>
      </c>
      <c r="D221" s="90">
        <v>12.6</v>
      </c>
      <c r="E221" s="90">
        <v>5.835</v>
      </c>
      <c r="F221" s="90">
        <v>0.54</v>
      </c>
      <c r="G221" s="90">
        <v>0.38400000000000001</v>
      </c>
      <c r="H221" s="90" t="s">
        <v>603</v>
      </c>
      <c r="I221" s="90" t="s">
        <v>501</v>
      </c>
      <c r="J221" s="90">
        <v>270</v>
      </c>
      <c r="K221" s="90" t="s">
        <v>471</v>
      </c>
      <c r="L221"/>
      <c r="M221"/>
      <c r="N221"/>
      <c r="O221"/>
      <c r="P221"/>
      <c r="Q221"/>
      <c r="R221"/>
      <c r="S221"/>
    </row>
    <row r="222" spans="1:19">
      <c r="A222" s="90" t="s">
        <v>619</v>
      </c>
      <c r="B222" s="90" t="s">
        <v>1013</v>
      </c>
      <c r="C222" s="90">
        <v>15.4</v>
      </c>
      <c r="D222" s="90">
        <v>15.4</v>
      </c>
      <c r="E222" s="90">
        <v>5.835</v>
      </c>
      <c r="F222" s="90">
        <v>0.54</v>
      </c>
      <c r="G222" s="90">
        <v>0.38400000000000001</v>
      </c>
      <c r="H222" s="90" t="s">
        <v>603</v>
      </c>
      <c r="I222" s="90" t="s">
        <v>503</v>
      </c>
      <c r="J222" s="90">
        <v>180</v>
      </c>
      <c r="K222" s="90" t="s">
        <v>479</v>
      </c>
      <c r="L222"/>
      <c r="M222"/>
      <c r="N222"/>
      <c r="O222"/>
      <c r="P222"/>
      <c r="Q222"/>
      <c r="R222"/>
      <c r="S222"/>
    </row>
    <row r="223" spans="1:19">
      <c r="A223" s="90" t="s">
        <v>620</v>
      </c>
      <c r="B223" s="90" t="s">
        <v>1013</v>
      </c>
      <c r="C223" s="90">
        <v>12.6</v>
      </c>
      <c r="D223" s="90">
        <v>12.6</v>
      </c>
      <c r="E223" s="90">
        <v>5.835</v>
      </c>
      <c r="F223" s="90">
        <v>0.54</v>
      </c>
      <c r="G223" s="90">
        <v>0.38400000000000001</v>
      </c>
      <c r="H223" s="90" t="s">
        <v>603</v>
      </c>
      <c r="I223" s="90" t="s">
        <v>504</v>
      </c>
      <c r="J223" s="90">
        <v>270</v>
      </c>
      <c r="K223" s="90" t="s">
        <v>471</v>
      </c>
      <c r="L223"/>
      <c r="M223"/>
      <c r="N223"/>
      <c r="O223"/>
      <c r="P223"/>
      <c r="Q223"/>
      <c r="R223"/>
      <c r="S223"/>
    </row>
    <row r="224" spans="1:19">
      <c r="A224" s="90" t="s">
        <v>621</v>
      </c>
      <c r="B224" s="90" t="s">
        <v>1013</v>
      </c>
      <c r="C224" s="90">
        <v>15.4</v>
      </c>
      <c r="D224" s="90">
        <v>15.4</v>
      </c>
      <c r="E224" s="90">
        <v>5.835</v>
      </c>
      <c r="F224" s="90">
        <v>0.54</v>
      </c>
      <c r="G224" s="90">
        <v>0.38400000000000001</v>
      </c>
      <c r="H224" s="90" t="s">
        <v>603</v>
      </c>
      <c r="I224" s="90" t="s">
        <v>506</v>
      </c>
      <c r="J224" s="90">
        <v>180</v>
      </c>
      <c r="K224" s="90" t="s">
        <v>479</v>
      </c>
      <c r="L224"/>
      <c r="M224"/>
      <c r="N224"/>
      <c r="O224"/>
      <c r="P224"/>
      <c r="Q224"/>
      <c r="R224"/>
      <c r="S224"/>
    </row>
    <row r="225" spans="1:19">
      <c r="A225" s="90" t="s">
        <v>622</v>
      </c>
      <c r="B225" s="90" t="s">
        <v>1013</v>
      </c>
      <c r="C225" s="90">
        <v>12.6</v>
      </c>
      <c r="D225" s="90">
        <v>12.6</v>
      </c>
      <c r="E225" s="90">
        <v>5.835</v>
      </c>
      <c r="F225" s="90">
        <v>0.54</v>
      </c>
      <c r="G225" s="90">
        <v>0.38400000000000001</v>
      </c>
      <c r="H225" s="90" t="s">
        <v>603</v>
      </c>
      <c r="I225" s="90" t="s">
        <v>507</v>
      </c>
      <c r="J225" s="90">
        <v>270</v>
      </c>
      <c r="K225" s="90" t="s">
        <v>471</v>
      </c>
      <c r="L225"/>
      <c r="M225"/>
      <c r="N225"/>
      <c r="O225"/>
      <c r="P225"/>
      <c r="Q225"/>
      <c r="R225"/>
      <c r="S225"/>
    </row>
    <row r="226" spans="1:19">
      <c r="A226" s="90" t="s">
        <v>623</v>
      </c>
      <c r="B226" s="90" t="s">
        <v>1013</v>
      </c>
      <c r="C226" s="90">
        <v>15.4</v>
      </c>
      <c r="D226" s="90">
        <v>15.4</v>
      </c>
      <c r="E226" s="90">
        <v>5.835</v>
      </c>
      <c r="F226" s="90">
        <v>0.54</v>
      </c>
      <c r="G226" s="90">
        <v>0.38400000000000001</v>
      </c>
      <c r="H226" s="90" t="s">
        <v>603</v>
      </c>
      <c r="I226" s="90" t="s">
        <v>509</v>
      </c>
      <c r="J226" s="90">
        <v>180</v>
      </c>
      <c r="K226" s="90" t="s">
        <v>479</v>
      </c>
      <c r="L226"/>
      <c r="M226"/>
      <c r="N226"/>
      <c r="O226"/>
      <c r="P226"/>
      <c r="Q226"/>
      <c r="R226"/>
      <c r="S226"/>
    </row>
    <row r="227" spans="1:19">
      <c r="A227" s="90" t="s">
        <v>624</v>
      </c>
      <c r="B227" s="90" t="s">
        <v>1013</v>
      </c>
      <c r="C227" s="90">
        <v>12.6</v>
      </c>
      <c r="D227" s="90">
        <v>12.6</v>
      </c>
      <c r="E227" s="90">
        <v>5.835</v>
      </c>
      <c r="F227" s="90">
        <v>0.54</v>
      </c>
      <c r="G227" s="90">
        <v>0.38400000000000001</v>
      </c>
      <c r="H227" s="90" t="s">
        <v>603</v>
      </c>
      <c r="I227" s="90" t="s">
        <v>510</v>
      </c>
      <c r="J227" s="90">
        <v>270</v>
      </c>
      <c r="K227" s="90" t="s">
        <v>471</v>
      </c>
      <c r="L227"/>
      <c r="M227"/>
      <c r="N227"/>
      <c r="O227"/>
      <c r="P227"/>
      <c r="Q227"/>
      <c r="R227"/>
      <c r="S227"/>
    </row>
    <row r="228" spans="1:19">
      <c r="A228" s="90" t="s">
        <v>625</v>
      </c>
      <c r="B228" s="90" t="s">
        <v>1013</v>
      </c>
      <c r="C228" s="90">
        <v>15.4</v>
      </c>
      <c r="D228" s="90">
        <v>15.4</v>
      </c>
      <c r="E228" s="90">
        <v>5.835</v>
      </c>
      <c r="F228" s="90">
        <v>0.54</v>
      </c>
      <c r="G228" s="90">
        <v>0.38400000000000001</v>
      </c>
      <c r="H228" s="90" t="s">
        <v>603</v>
      </c>
      <c r="I228" s="90" t="s">
        <v>512</v>
      </c>
      <c r="J228" s="90">
        <v>180</v>
      </c>
      <c r="K228" s="90" t="s">
        <v>479</v>
      </c>
      <c r="L228"/>
      <c r="M228"/>
      <c r="N228"/>
      <c r="O228"/>
      <c r="P228"/>
      <c r="Q228"/>
      <c r="R228"/>
      <c r="S228"/>
    </row>
    <row r="229" spans="1:19">
      <c r="A229" s="90" t="s">
        <v>626</v>
      </c>
      <c r="B229" s="90" t="s">
        <v>1013</v>
      </c>
      <c r="C229" s="90">
        <v>12.6</v>
      </c>
      <c r="D229" s="90">
        <v>12.6</v>
      </c>
      <c r="E229" s="90">
        <v>5.835</v>
      </c>
      <c r="F229" s="90">
        <v>0.54</v>
      </c>
      <c r="G229" s="90">
        <v>0.38400000000000001</v>
      </c>
      <c r="H229" s="90" t="s">
        <v>603</v>
      </c>
      <c r="I229" s="90" t="s">
        <v>513</v>
      </c>
      <c r="J229" s="90">
        <v>270</v>
      </c>
      <c r="K229" s="90" t="s">
        <v>471</v>
      </c>
      <c r="L229"/>
      <c r="M229"/>
      <c r="N229"/>
      <c r="O229"/>
      <c r="P229"/>
      <c r="Q229"/>
      <c r="R229"/>
      <c r="S229"/>
    </row>
    <row r="230" spans="1:19">
      <c r="A230" s="90" t="s">
        <v>627</v>
      </c>
      <c r="B230" s="90" t="s">
        <v>1013</v>
      </c>
      <c r="C230" s="90">
        <v>15.4</v>
      </c>
      <c r="D230" s="90">
        <v>15.4</v>
      </c>
      <c r="E230" s="90">
        <v>5.835</v>
      </c>
      <c r="F230" s="90">
        <v>0.54</v>
      </c>
      <c r="G230" s="90">
        <v>0.38400000000000001</v>
      </c>
      <c r="H230" s="90" t="s">
        <v>603</v>
      </c>
      <c r="I230" s="90" t="s">
        <v>515</v>
      </c>
      <c r="J230" s="90">
        <v>0</v>
      </c>
      <c r="K230" s="90" t="s">
        <v>469</v>
      </c>
      <c r="L230"/>
      <c r="M230"/>
      <c r="N230"/>
      <c r="O230"/>
      <c r="P230"/>
      <c r="Q230"/>
      <c r="R230"/>
      <c r="S230"/>
    </row>
    <row r="231" spans="1:19">
      <c r="A231" s="90" t="s">
        <v>628</v>
      </c>
      <c r="B231" s="90" t="s">
        <v>1013</v>
      </c>
      <c r="C231" s="90">
        <v>12.6</v>
      </c>
      <c r="D231" s="90">
        <v>12.6</v>
      </c>
      <c r="E231" s="90">
        <v>5.835</v>
      </c>
      <c r="F231" s="90">
        <v>0.54</v>
      </c>
      <c r="G231" s="90">
        <v>0.38400000000000001</v>
      </c>
      <c r="H231" s="90" t="s">
        <v>603</v>
      </c>
      <c r="I231" s="90" t="s">
        <v>516</v>
      </c>
      <c r="J231" s="90">
        <v>270</v>
      </c>
      <c r="K231" s="90" t="s">
        <v>471</v>
      </c>
      <c r="L231"/>
      <c r="M231"/>
      <c r="N231"/>
      <c r="O231"/>
      <c r="P231"/>
      <c r="Q231"/>
      <c r="R231"/>
      <c r="S231"/>
    </row>
    <row r="232" spans="1:19">
      <c r="A232" s="90" t="s">
        <v>629</v>
      </c>
      <c r="B232" s="90" t="s">
        <v>1013</v>
      </c>
      <c r="C232" s="90">
        <v>15.4</v>
      </c>
      <c r="D232" s="90">
        <v>15.4</v>
      </c>
      <c r="E232" s="90">
        <v>5.835</v>
      </c>
      <c r="F232" s="90">
        <v>0.54</v>
      </c>
      <c r="G232" s="90">
        <v>0.38400000000000001</v>
      </c>
      <c r="H232" s="90" t="s">
        <v>603</v>
      </c>
      <c r="I232" s="90" t="s">
        <v>518</v>
      </c>
      <c r="J232" s="90">
        <v>0</v>
      </c>
      <c r="K232" s="90" t="s">
        <v>469</v>
      </c>
      <c r="L232"/>
      <c r="M232"/>
      <c r="N232"/>
      <c r="O232"/>
      <c r="P232"/>
      <c r="Q232"/>
      <c r="R232"/>
      <c r="S232"/>
    </row>
    <row r="233" spans="1:19">
      <c r="A233" s="90" t="s">
        <v>630</v>
      </c>
      <c r="B233" s="90" t="s">
        <v>1013</v>
      </c>
      <c r="C233" s="90">
        <v>12.6</v>
      </c>
      <c r="D233" s="90">
        <v>12.6</v>
      </c>
      <c r="E233" s="90">
        <v>5.835</v>
      </c>
      <c r="F233" s="90">
        <v>0.54</v>
      </c>
      <c r="G233" s="90">
        <v>0.38400000000000001</v>
      </c>
      <c r="H233" s="90" t="s">
        <v>603</v>
      </c>
      <c r="I233" s="90" t="s">
        <v>519</v>
      </c>
      <c r="J233" s="90">
        <v>270</v>
      </c>
      <c r="K233" s="90" t="s">
        <v>471</v>
      </c>
      <c r="L233"/>
      <c r="M233"/>
      <c r="N233"/>
      <c r="O233"/>
      <c r="P233"/>
      <c r="Q233"/>
      <c r="R233"/>
      <c r="S233"/>
    </row>
    <row r="234" spans="1:19">
      <c r="A234" s="90" t="s">
        <v>631</v>
      </c>
      <c r="B234" s="90" t="s">
        <v>1013</v>
      </c>
      <c r="C234" s="90">
        <v>15.4</v>
      </c>
      <c r="D234" s="90">
        <v>15.4</v>
      </c>
      <c r="E234" s="90">
        <v>5.835</v>
      </c>
      <c r="F234" s="90">
        <v>0.54</v>
      </c>
      <c r="G234" s="90">
        <v>0.38400000000000001</v>
      </c>
      <c r="H234" s="90" t="s">
        <v>603</v>
      </c>
      <c r="I234" s="90" t="s">
        <v>521</v>
      </c>
      <c r="J234" s="90">
        <v>0</v>
      </c>
      <c r="K234" s="90" t="s">
        <v>469</v>
      </c>
      <c r="L234"/>
      <c r="M234"/>
      <c r="N234"/>
      <c r="O234"/>
      <c r="P234"/>
      <c r="Q234"/>
      <c r="R234"/>
      <c r="S234"/>
    </row>
    <row r="235" spans="1:19">
      <c r="A235" s="90" t="s">
        <v>632</v>
      </c>
      <c r="B235" s="90" t="s">
        <v>1013</v>
      </c>
      <c r="C235" s="90">
        <v>12.6</v>
      </c>
      <c r="D235" s="90">
        <v>12.6</v>
      </c>
      <c r="E235" s="90">
        <v>5.835</v>
      </c>
      <c r="F235" s="90">
        <v>0.54</v>
      </c>
      <c r="G235" s="90">
        <v>0.38400000000000001</v>
      </c>
      <c r="H235" s="90" t="s">
        <v>603</v>
      </c>
      <c r="I235" s="90" t="s">
        <v>522</v>
      </c>
      <c r="J235" s="90">
        <v>270</v>
      </c>
      <c r="K235" s="90" t="s">
        <v>471</v>
      </c>
      <c r="L235"/>
      <c r="M235"/>
      <c r="N235"/>
      <c r="O235"/>
      <c r="P235"/>
      <c r="Q235"/>
      <c r="R235"/>
      <c r="S235"/>
    </row>
    <row r="236" spans="1:19">
      <c r="A236" s="90" t="s">
        <v>633</v>
      </c>
      <c r="B236" s="90" t="s">
        <v>1013</v>
      </c>
      <c r="C236" s="90">
        <v>15.4</v>
      </c>
      <c r="D236" s="90">
        <v>15.4</v>
      </c>
      <c r="E236" s="90">
        <v>5.835</v>
      </c>
      <c r="F236" s="90">
        <v>0.54</v>
      </c>
      <c r="G236" s="90">
        <v>0.38400000000000001</v>
      </c>
      <c r="H236" s="90" t="s">
        <v>603</v>
      </c>
      <c r="I236" s="90" t="s">
        <v>524</v>
      </c>
      <c r="J236" s="90">
        <v>0</v>
      </c>
      <c r="K236" s="90" t="s">
        <v>469</v>
      </c>
      <c r="L236"/>
      <c r="M236"/>
      <c r="N236"/>
      <c r="O236"/>
      <c r="P236"/>
      <c r="Q236"/>
      <c r="R236"/>
      <c r="S236"/>
    </row>
    <row r="237" spans="1:19">
      <c r="A237" s="90" t="s">
        <v>634</v>
      </c>
      <c r="B237" s="90" t="s">
        <v>1013</v>
      </c>
      <c r="C237" s="90">
        <v>12.6</v>
      </c>
      <c r="D237" s="90">
        <v>12.6</v>
      </c>
      <c r="E237" s="90">
        <v>5.835</v>
      </c>
      <c r="F237" s="90">
        <v>0.54</v>
      </c>
      <c r="G237" s="90">
        <v>0.38400000000000001</v>
      </c>
      <c r="H237" s="90" t="s">
        <v>603</v>
      </c>
      <c r="I237" s="90" t="s">
        <v>525</v>
      </c>
      <c r="J237" s="90">
        <v>270</v>
      </c>
      <c r="K237" s="90" t="s">
        <v>471</v>
      </c>
      <c r="L237"/>
      <c r="M237"/>
      <c r="N237"/>
      <c r="O237"/>
      <c r="P237"/>
      <c r="Q237"/>
      <c r="R237"/>
      <c r="S237"/>
    </row>
    <row r="238" spans="1:19">
      <c r="A238" s="90" t="s">
        <v>635</v>
      </c>
      <c r="B238" s="90" t="s">
        <v>1013</v>
      </c>
      <c r="C238" s="90">
        <v>15.4</v>
      </c>
      <c r="D238" s="90">
        <v>15.4</v>
      </c>
      <c r="E238" s="90">
        <v>5.835</v>
      </c>
      <c r="F238" s="90">
        <v>0.54</v>
      </c>
      <c r="G238" s="90">
        <v>0.38400000000000001</v>
      </c>
      <c r="H238" s="90" t="s">
        <v>603</v>
      </c>
      <c r="I238" s="90" t="s">
        <v>527</v>
      </c>
      <c r="J238" s="90">
        <v>0</v>
      </c>
      <c r="K238" s="90" t="s">
        <v>469</v>
      </c>
      <c r="L238"/>
      <c r="M238"/>
      <c r="N238"/>
      <c r="O238"/>
      <c r="P238"/>
      <c r="Q238"/>
      <c r="R238"/>
      <c r="S238"/>
    </row>
    <row r="239" spans="1:19">
      <c r="A239" s="90" t="s">
        <v>636</v>
      </c>
      <c r="B239" s="90" t="s">
        <v>1013</v>
      </c>
      <c r="C239" s="90">
        <v>12.6</v>
      </c>
      <c r="D239" s="90">
        <v>12.6</v>
      </c>
      <c r="E239" s="90">
        <v>5.835</v>
      </c>
      <c r="F239" s="90">
        <v>0.54</v>
      </c>
      <c r="G239" s="90">
        <v>0.38400000000000001</v>
      </c>
      <c r="H239" s="90" t="s">
        <v>603</v>
      </c>
      <c r="I239" s="90" t="s">
        <v>528</v>
      </c>
      <c r="J239" s="90">
        <v>270</v>
      </c>
      <c r="K239" s="90" t="s">
        <v>471</v>
      </c>
      <c r="L239"/>
      <c r="M239"/>
      <c r="N239"/>
      <c r="O239"/>
      <c r="P239"/>
      <c r="Q239"/>
      <c r="R239"/>
      <c r="S239"/>
    </row>
    <row r="240" spans="1:19">
      <c r="A240" s="90" t="s">
        <v>637</v>
      </c>
      <c r="B240" s="90" t="s">
        <v>1013</v>
      </c>
      <c r="C240" s="90">
        <v>15.4</v>
      </c>
      <c r="D240" s="90">
        <v>15.4</v>
      </c>
      <c r="E240" s="90">
        <v>5.835</v>
      </c>
      <c r="F240" s="90">
        <v>0.54</v>
      </c>
      <c r="G240" s="90">
        <v>0.38400000000000001</v>
      </c>
      <c r="H240" s="90" t="s">
        <v>603</v>
      </c>
      <c r="I240" s="90" t="s">
        <v>530</v>
      </c>
      <c r="J240" s="90">
        <v>0</v>
      </c>
      <c r="K240" s="90" t="s">
        <v>469</v>
      </c>
      <c r="L240"/>
      <c r="M240"/>
      <c r="N240"/>
      <c r="O240"/>
      <c r="P240"/>
      <c r="Q240"/>
      <c r="R240"/>
      <c r="S240"/>
    </row>
    <row r="241" spans="1:19">
      <c r="A241" s="90" t="s">
        <v>638</v>
      </c>
      <c r="B241" s="90" t="s">
        <v>1013</v>
      </c>
      <c r="C241" s="90">
        <v>12.6</v>
      </c>
      <c r="D241" s="90">
        <v>12.6</v>
      </c>
      <c r="E241" s="90">
        <v>5.835</v>
      </c>
      <c r="F241" s="90">
        <v>0.54</v>
      </c>
      <c r="G241" s="90">
        <v>0.38400000000000001</v>
      </c>
      <c r="H241" s="90" t="s">
        <v>603</v>
      </c>
      <c r="I241" s="90" t="s">
        <v>531</v>
      </c>
      <c r="J241" s="90">
        <v>270</v>
      </c>
      <c r="K241" s="90" t="s">
        <v>471</v>
      </c>
      <c r="L241"/>
      <c r="M241"/>
      <c r="N241"/>
      <c r="O241"/>
      <c r="P241"/>
      <c r="Q241"/>
      <c r="R241"/>
      <c r="S241"/>
    </row>
    <row r="242" spans="1:19">
      <c r="A242" s="90" t="s">
        <v>639</v>
      </c>
      <c r="B242" s="90" t="s">
        <v>1013</v>
      </c>
      <c r="C242" s="90">
        <v>7</v>
      </c>
      <c r="D242" s="90">
        <v>7</v>
      </c>
      <c r="E242" s="90">
        <v>5.835</v>
      </c>
      <c r="F242" s="90">
        <v>0.54</v>
      </c>
      <c r="G242" s="90">
        <v>0.38400000000000001</v>
      </c>
      <c r="H242" s="90" t="s">
        <v>603</v>
      </c>
      <c r="I242" s="90" t="s">
        <v>533</v>
      </c>
      <c r="J242" s="90">
        <v>270</v>
      </c>
      <c r="K242" s="90" t="s">
        <v>471</v>
      </c>
      <c r="L242"/>
      <c r="M242"/>
      <c r="N242"/>
      <c r="O242"/>
      <c r="P242"/>
      <c r="Q242"/>
      <c r="R242"/>
      <c r="S242"/>
    </row>
    <row r="243" spans="1:19">
      <c r="A243" s="90" t="s">
        <v>640</v>
      </c>
      <c r="B243" s="90" t="s">
        <v>1013</v>
      </c>
      <c r="C243" s="90">
        <v>7</v>
      </c>
      <c r="D243" s="90">
        <v>7</v>
      </c>
      <c r="E243" s="90">
        <v>5.835</v>
      </c>
      <c r="F243" s="90">
        <v>0.54</v>
      </c>
      <c r="G243" s="90">
        <v>0.38400000000000001</v>
      </c>
      <c r="H243" s="90" t="s">
        <v>603</v>
      </c>
      <c r="I243" s="90" t="s">
        <v>535</v>
      </c>
      <c r="J243" s="90">
        <v>270</v>
      </c>
      <c r="K243" s="90" t="s">
        <v>471</v>
      </c>
      <c r="L243"/>
      <c r="M243"/>
      <c r="N243"/>
      <c r="O243"/>
      <c r="P243"/>
      <c r="Q243"/>
      <c r="R243"/>
      <c r="S243"/>
    </row>
    <row r="244" spans="1:19">
      <c r="A244" s="90" t="s">
        <v>641</v>
      </c>
      <c r="B244" s="90" t="s">
        <v>1013</v>
      </c>
      <c r="C244" s="90">
        <v>7</v>
      </c>
      <c r="D244" s="90">
        <v>7</v>
      </c>
      <c r="E244" s="90">
        <v>5.835</v>
      </c>
      <c r="F244" s="90">
        <v>0.54</v>
      </c>
      <c r="G244" s="90">
        <v>0.38400000000000001</v>
      </c>
      <c r="H244" s="90" t="s">
        <v>603</v>
      </c>
      <c r="I244" s="90" t="s">
        <v>537</v>
      </c>
      <c r="J244" s="90">
        <v>270</v>
      </c>
      <c r="K244" s="90" t="s">
        <v>471</v>
      </c>
      <c r="L244"/>
      <c r="M244"/>
      <c r="N244"/>
      <c r="O244"/>
      <c r="P244"/>
      <c r="Q244"/>
      <c r="R244"/>
      <c r="S244"/>
    </row>
    <row r="245" spans="1:19">
      <c r="A245" s="90" t="s">
        <v>642</v>
      </c>
      <c r="B245" s="90" t="s">
        <v>1013</v>
      </c>
      <c r="C245" s="90">
        <v>7</v>
      </c>
      <c r="D245" s="90">
        <v>7</v>
      </c>
      <c r="E245" s="90">
        <v>5.835</v>
      </c>
      <c r="F245" s="90">
        <v>0.54</v>
      </c>
      <c r="G245" s="90">
        <v>0.38400000000000001</v>
      </c>
      <c r="H245" s="90" t="s">
        <v>603</v>
      </c>
      <c r="I245" s="90" t="s">
        <v>539</v>
      </c>
      <c r="J245" s="90">
        <v>270</v>
      </c>
      <c r="K245" s="90" t="s">
        <v>471</v>
      </c>
      <c r="L245"/>
      <c r="M245"/>
      <c r="N245"/>
      <c r="O245"/>
      <c r="P245"/>
      <c r="Q245"/>
      <c r="R245"/>
      <c r="S245"/>
    </row>
    <row r="246" spans="1:19">
      <c r="A246" s="90" t="s">
        <v>643</v>
      </c>
      <c r="B246" s="90" t="s">
        <v>1013</v>
      </c>
      <c r="C246" s="90">
        <v>7</v>
      </c>
      <c r="D246" s="90">
        <v>7</v>
      </c>
      <c r="E246" s="90">
        <v>5.835</v>
      </c>
      <c r="F246" s="90">
        <v>0.54</v>
      </c>
      <c r="G246" s="90">
        <v>0.38400000000000001</v>
      </c>
      <c r="H246" s="90" t="s">
        <v>603</v>
      </c>
      <c r="I246" s="90" t="s">
        <v>541</v>
      </c>
      <c r="J246" s="90">
        <v>270</v>
      </c>
      <c r="K246" s="90" t="s">
        <v>471</v>
      </c>
      <c r="L246"/>
      <c r="M246"/>
      <c r="N246"/>
      <c r="O246"/>
      <c r="P246"/>
      <c r="Q246"/>
      <c r="R246"/>
      <c r="S246"/>
    </row>
    <row r="247" spans="1:19">
      <c r="A247" s="90" t="s">
        <v>644</v>
      </c>
      <c r="B247" s="90" t="s">
        <v>1013</v>
      </c>
      <c r="C247" s="90">
        <v>7</v>
      </c>
      <c r="D247" s="90">
        <v>7</v>
      </c>
      <c r="E247" s="90">
        <v>5.835</v>
      </c>
      <c r="F247" s="90">
        <v>0.54</v>
      </c>
      <c r="G247" s="90">
        <v>0.38400000000000001</v>
      </c>
      <c r="H247" s="90" t="s">
        <v>603</v>
      </c>
      <c r="I247" s="90" t="s">
        <v>543</v>
      </c>
      <c r="J247" s="90">
        <v>270</v>
      </c>
      <c r="K247" s="90" t="s">
        <v>471</v>
      </c>
      <c r="L247"/>
      <c r="M247"/>
      <c r="N247"/>
      <c r="O247"/>
      <c r="P247"/>
      <c r="Q247"/>
      <c r="R247"/>
      <c r="S247"/>
    </row>
    <row r="248" spans="1:19">
      <c r="A248" s="90" t="s">
        <v>645</v>
      </c>
      <c r="B248" s="90" t="s">
        <v>1013</v>
      </c>
      <c r="C248" s="90">
        <v>12.6</v>
      </c>
      <c r="D248" s="90">
        <v>12.6</v>
      </c>
      <c r="E248" s="90">
        <v>5.835</v>
      </c>
      <c r="F248" s="90">
        <v>0.54</v>
      </c>
      <c r="G248" s="90">
        <v>0.38400000000000001</v>
      </c>
      <c r="H248" s="90" t="s">
        <v>603</v>
      </c>
      <c r="I248" s="90" t="s">
        <v>547</v>
      </c>
      <c r="J248" s="90">
        <v>90</v>
      </c>
      <c r="K248" s="90" t="s">
        <v>481</v>
      </c>
      <c r="L248"/>
      <c r="M248"/>
      <c r="N248"/>
      <c r="O248"/>
      <c r="P248"/>
      <c r="Q248"/>
      <c r="R248"/>
      <c r="S248"/>
    </row>
    <row r="249" spans="1:19">
      <c r="A249" s="90" t="s">
        <v>646</v>
      </c>
      <c r="B249" s="90" t="s">
        <v>1013</v>
      </c>
      <c r="C249" s="90">
        <v>49.41</v>
      </c>
      <c r="D249" s="90">
        <v>49.41</v>
      </c>
      <c r="E249" s="90">
        <v>5.835</v>
      </c>
      <c r="F249" s="90">
        <v>0.54</v>
      </c>
      <c r="G249" s="90">
        <v>0.38400000000000001</v>
      </c>
      <c r="H249" s="90" t="s">
        <v>603</v>
      </c>
      <c r="I249" s="90" t="s">
        <v>549</v>
      </c>
      <c r="J249" s="90">
        <v>90</v>
      </c>
      <c r="K249" s="90" t="s">
        <v>481</v>
      </c>
      <c r="L249"/>
      <c r="M249"/>
      <c r="N249"/>
      <c r="O249"/>
      <c r="P249"/>
      <c r="Q249"/>
      <c r="R249"/>
      <c r="S249"/>
    </row>
    <row r="250" spans="1:19">
      <c r="A250" s="90" t="s">
        <v>647</v>
      </c>
      <c r="B250" s="90" t="s">
        <v>1013</v>
      </c>
      <c r="C250" s="90">
        <v>33.6</v>
      </c>
      <c r="D250" s="90">
        <v>33.6</v>
      </c>
      <c r="E250" s="90">
        <v>5.835</v>
      </c>
      <c r="F250" s="90">
        <v>0.54</v>
      </c>
      <c r="G250" s="90">
        <v>0.38400000000000001</v>
      </c>
      <c r="H250" s="90" t="s">
        <v>603</v>
      </c>
      <c r="I250" s="90" t="s">
        <v>550</v>
      </c>
      <c r="J250" s="90">
        <v>0</v>
      </c>
      <c r="K250" s="90" t="s">
        <v>469</v>
      </c>
      <c r="L250"/>
      <c r="M250"/>
      <c r="N250"/>
      <c r="O250"/>
      <c r="P250"/>
      <c r="Q250"/>
      <c r="R250"/>
      <c r="S250"/>
    </row>
    <row r="251" spans="1:19">
      <c r="A251" s="90" t="s">
        <v>648</v>
      </c>
      <c r="B251" s="90" t="s">
        <v>1013</v>
      </c>
      <c r="C251" s="90">
        <v>21</v>
      </c>
      <c r="D251" s="90">
        <v>21</v>
      </c>
      <c r="E251" s="90">
        <v>5.835</v>
      </c>
      <c r="F251" s="90">
        <v>0.54</v>
      </c>
      <c r="G251" s="90">
        <v>0.38400000000000001</v>
      </c>
      <c r="H251" s="90" t="s">
        <v>603</v>
      </c>
      <c r="I251" s="90" t="s">
        <v>552</v>
      </c>
      <c r="J251" s="90">
        <v>180</v>
      </c>
      <c r="K251" s="90" t="s">
        <v>479</v>
      </c>
      <c r="L251"/>
      <c r="M251"/>
      <c r="N251"/>
      <c r="O251"/>
      <c r="P251"/>
      <c r="Q251"/>
      <c r="R251"/>
      <c r="S251"/>
    </row>
    <row r="252" spans="1:19">
      <c r="A252" s="90" t="s">
        <v>649</v>
      </c>
      <c r="B252" s="90" t="s">
        <v>1013</v>
      </c>
      <c r="C252" s="90">
        <v>21</v>
      </c>
      <c r="D252" s="90">
        <v>21</v>
      </c>
      <c r="E252" s="90">
        <v>5.835</v>
      </c>
      <c r="F252" s="90">
        <v>0.54</v>
      </c>
      <c r="G252" s="90">
        <v>0.38400000000000001</v>
      </c>
      <c r="H252" s="90" t="s">
        <v>603</v>
      </c>
      <c r="I252" s="90" t="s">
        <v>554</v>
      </c>
      <c r="J252" s="90">
        <v>180</v>
      </c>
      <c r="K252" s="90" t="s">
        <v>479</v>
      </c>
      <c r="L252"/>
      <c r="M252"/>
      <c r="N252"/>
      <c r="O252"/>
      <c r="P252"/>
      <c r="Q252"/>
      <c r="R252"/>
      <c r="S252"/>
    </row>
    <row r="253" spans="1:19">
      <c r="A253" s="90" t="s">
        <v>650</v>
      </c>
      <c r="B253" s="90" t="s">
        <v>1013</v>
      </c>
      <c r="C253" s="90">
        <v>23.8</v>
      </c>
      <c r="D253" s="90">
        <v>23.8</v>
      </c>
      <c r="E253" s="90">
        <v>5.835</v>
      </c>
      <c r="F253" s="90">
        <v>0.54</v>
      </c>
      <c r="G253" s="90">
        <v>0.38400000000000001</v>
      </c>
      <c r="H253" s="90" t="s">
        <v>603</v>
      </c>
      <c r="I253" s="90" t="s">
        <v>556</v>
      </c>
      <c r="J253" s="90">
        <v>270</v>
      </c>
      <c r="K253" s="90" t="s">
        <v>471</v>
      </c>
      <c r="L253"/>
      <c r="M253"/>
      <c r="N253"/>
      <c r="O253"/>
      <c r="P253"/>
      <c r="Q253"/>
      <c r="R253"/>
      <c r="S253"/>
    </row>
    <row r="254" spans="1:19">
      <c r="A254" s="90" t="s">
        <v>651</v>
      </c>
      <c r="B254" s="90" t="s">
        <v>1013</v>
      </c>
      <c r="C254" s="90">
        <v>25.2</v>
      </c>
      <c r="D254" s="90">
        <v>25.2</v>
      </c>
      <c r="E254" s="90">
        <v>5.835</v>
      </c>
      <c r="F254" s="90">
        <v>0.54</v>
      </c>
      <c r="G254" s="90">
        <v>0.38400000000000001</v>
      </c>
      <c r="H254" s="90" t="s">
        <v>603</v>
      </c>
      <c r="I254" s="90" t="s">
        <v>558</v>
      </c>
      <c r="J254" s="90">
        <v>270</v>
      </c>
      <c r="K254" s="90" t="s">
        <v>471</v>
      </c>
      <c r="L254"/>
      <c r="M254"/>
      <c r="N254"/>
      <c r="O254"/>
      <c r="P254"/>
      <c r="Q254"/>
      <c r="R254"/>
      <c r="S254"/>
    </row>
    <row r="255" spans="1:19">
      <c r="A255" s="90" t="s">
        <v>652</v>
      </c>
      <c r="B255" s="90" t="s">
        <v>1013</v>
      </c>
      <c r="C255" s="90">
        <v>23.8</v>
      </c>
      <c r="D255" s="90">
        <v>23.8</v>
      </c>
      <c r="E255" s="90">
        <v>5.835</v>
      </c>
      <c r="F255" s="90">
        <v>0.54</v>
      </c>
      <c r="G255" s="90">
        <v>0.38400000000000001</v>
      </c>
      <c r="H255" s="90" t="s">
        <v>603</v>
      </c>
      <c r="I255" s="90" t="s">
        <v>560</v>
      </c>
      <c r="J255" s="90">
        <v>270</v>
      </c>
      <c r="K255" s="90" t="s">
        <v>471</v>
      </c>
      <c r="L255"/>
      <c r="M255"/>
      <c r="N255"/>
      <c r="O255"/>
      <c r="P255"/>
      <c r="Q255"/>
      <c r="R255"/>
      <c r="S255"/>
    </row>
    <row r="256" spans="1:19">
      <c r="A256" s="90" t="s">
        <v>653</v>
      </c>
      <c r="B256" s="90" t="s">
        <v>1013</v>
      </c>
      <c r="C256" s="90">
        <v>25.2</v>
      </c>
      <c r="D256" s="90">
        <v>25.2</v>
      </c>
      <c r="E256" s="90">
        <v>5.835</v>
      </c>
      <c r="F256" s="90">
        <v>0.54</v>
      </c>
      <c r="G256" s="90">
        <v>0.38400000000000001</v>
      </c>
      <c r="H256" s="90" t="s">
        <v>603</v>
      </c>
      <c r="I256" s="90" t="s">
        <v>562</v>
      </c>
      <c r="J256" s="90">
        <v>270</v>
      </c>
      <c r="K256" s="90" t="s">
        <v>471</v>
      </c>
      <c r="L256"/>
      <c r="M256"/>
      <c r="N256"/>
      <c r="O256"/>
      <c r="P256"/>
      <c r="Q256"/>
      <c r="R256"/>
      <c r="S256"/>
    </row>
    <row r="257" spans="1:19">
      <c r="A257" s="90" t="s">
        <v>654</v>
      </c>
      <c r="B257" s="90" t="s">
        <v>1013</v>
      </c>
      <c r="C257" s="90">
        <v>74.2</v>
      </c>
      <c r="D257" s="90">
        <v>74.2</v>
      </c>
      <c r="E257" s="90">
        <v>5.835</v>
      </c>
      <c r="F257" s="90">
        <v>0.54</v>
      </c>
      <c r="G257" s="90">
        <v>0.38400000000000001</v>
      </c>
      <c r="H257" s="90" t="s">
        <v>603</v>
      </c>
      <c r="I257" s="90" t="s">
        <v>566</v>
      </c>
      <c r="J257" s="90">
        <v>180</v>
      </c>
      <c r="K257" s="90" t="s">
        <v>479</v>
      </c>
      <c r="L257"/>
      <c r="M257"/>
      <c r="N257"/>
      <c r="O257"/>
      <c r="P257"/>
      <c r="Q257"/>
      <c r="R257"/>
      <c r="S257"/>
    </row>
    <row r="258" spans="1:19">
      <c r="A258" s="90" t="s">
        <v>655</v>
      </c>
      <c r="B258" s="90" t="s">
        <v>1013</v>
      </c>
      <c r="C258" s="90">
        <v>74.2</v>
      </c>
      <c r="D258" s="90">
        <v>74.2</v>
      </c>
      <c r="E258" s="90">
        <v>5.835</v>
      </c>
      <c r="F258" s="90">
        <v>0.54</v>
      </c>
      <c r="G258" s="90">
        <v>0.38400000000000001</v>
      </c>
      <c r="H258" s="90" t="s">
        <v>603</v>
      </c>
      <c r="I258" s="90" t="s">
        <v>568</v>
      </c>
      <c r="J258" s="90">
        <v>180</v>
      </c>
      <c r="K258" s="90" t="s">
        <v>479</v>
      </c>
      <c r="L258"/>
      <c r="M258"/>
      <c r="N258"/>
      <c r="O258"/>
      <c r="P258"/>
      <c r="Q258"/>
      <c r="R258"/>
      <c r="S258"/>
    </row>
    <row r="259" spans="1:19">
      <c r="A259" s="90" t="s">
        <v>656</v>
      </c>
      <c r="B259" s="90" t="s">
        <v>1013</v>
      </c>
      <c r="C259" s="90">
        <v>74.2</v>
      </c>
      <c r="D259" s="90">
        <v>74.2</v>
      </c>
      <c r="E259" s="90">
        <v>5.835</v>
      </c>
      <c r="F259" s="90">
        <v>0.54</v>
      </c>
      <c r="G259" s="90">
        <v>0.38400000000000001</v>
      </c>
      <c r="H259" s="90" t="s">
        <v>603</v>
      </c>
      <c r="I259" s="90" t="s">
        <v>570</v>
      </c>
      <c r="J259" s="90">
        <v>180</v>
      </c>
      <c r="K259" s="90" t="s">
        <v>479</v>
      </c>
      <c r="L259"/>
      <c r="M259"/>
      <c r="N259"/>
      <c r="O259"/>
      <c r="P259"/>
      <c r="Q259"/>
      <c r="R259"/>
      <c r="S259"/>
    </row>
    <row r="260" spans="1:19">
      <c r="A260" s="90" t="s">
        <v>657</v>
      </c>
      <c r="B260" s="90" t="s">
        <v>1013</v>
      </c>
      <c r="C260" s="90">
        <v>74.2</v>
      </c>
      <c r="D260" s="90">
        <v>74.2</v>
      </c>
      <c r="E260" s="90">
        <v>5.835</v>
      </c>
      <c r="F260" s="90">
        <v>0.54</v>
      </c>
      <c r="G260" s="90">
        <v>0.38400000000000001</v>
      </c>
      <c r="H260" s="90" t="s">
        <v>603</v>
      </c>
      <c r="I260" s="90" t="s">
        <v>572</v>
      </c>
      <c r="J260" s="90">
        <v>180</v>
      </c>
      <c r="K260" s="90" t="s">
        <v>479</v>
      </c>
      <c r="L260"/>
      <c r="M260"/>
      <c r="N260"/>
      <c r="O260"/>
      <c r="P260"/>
      <c r="Q260"/>
      <c r="R260"/>
      <c r="S260"/>
    </row>
    <row r="261" spans="1:19">
      <c r="A261" s="90" t="s">
        <v>658</v>
      </c>
      <c r="B261" s="90" t="s">
        <v>1013</v>
      </c>
      <c r="C261" s="90">
        <v>74.2</v>
      </c>
      <c r="D261" s="90">
        <v>74.2</v>
      </c>
      <c r="E261" s="90">
        <v>5.835</v>
      </c>
      <c r="F261" s="90">
        <v>0.54</v>
      </c>
      <c r="G261" s="90">
        <v>0.38400000000000001</v>
      </c>
      <c r="H261" s="90" t="s">
        <v>603</v>
      </c>
      <c r="I261" s="90" t="s">
        <v>574</v>
      </c>
      <c r="J261" s="90">
        <v>180</v>
      </c>
      <c r="K261" s="90" t="s">
        <v>479</v>
      </c>
      <c r="L261"/>
      <c r="M261"/>
      <c r="N261"/>
      <c r="O261"/>
      <c r="P261"/>
      <c r="Q261"/>
      <c r="R261"/>
      <c r="S261"/>
    </row>
    <row r="262" spans="1:19">
      <c r="A262" s="90" t="s">
        <v>659</v>
      </c>
      <c r="B262" s="90" t="s">
        <v>1013</v>
      </c>
      <c r="C262" s="90">
        <v>74.2</v>
      </c>
      <c r="D262" s="90">
        <v>74.2</v>
      </c>
      <c r="E262" s="90">
        <v>5.835</v>
      </c>
      <c r="F262" s="90">
        <v>0.54</v>
      </c>
      <c r="G262" s="90">
        <v>0.38400000000000001</v>
      </c>
      <c r="H262" s="90" t="s">
        <v>603</v>
      </c>
      <c r="I262" s="90" t="s">
        <v>576</v>
      </c>
      <c r="J262" s="90">
        <v>180</v>
      </c>
      <c r="K262" s="90" t="s">
        <v>479</v>
      </c>
      <c r="L262"/>
      <c r="M262"/>
      <c r="N262"/>
      <c r="O262"/>
      <c r="P262"/>
      <c r="Q262"/>
      <c r="R262"/>
      <c r="S262"/>
    </row>
    <row r="263" spans="1:19">
      <c r="A263" s="90" t="s">
        <v>660</v>
      </c>
      <c r="B263" s="90" t="s">
        <v>1013</v>
      </c>
      <c r="C263" s="90">
        <v>74.2</v>
      </c>
      <c r="D263" s="90">
        <v>74.2</v>
      </c>
      <c r="E263" s="90">
        <v>5.835</v>
      </c>
      <c r="F263" s="90">
        <v>0.54</v>
      </c>
      <c r="G263" s="90">
        <v>0.38400000000000001</v>
      </c>
      <c r="H263" s="90" t="s">
        <v>603</v>
      </c>
      <c r="I263" s="90" t="s">
        <v>578</v>
      </c>
      <c r="J263" s="90">
        <v>0</v>
      </c>
      <c r="K263" s="90" t="s">
        <v>469</v>
      </c>
      <c r="L263"/>
      <c r="M263"/>
      <c r="N263"/>
      <c r="O263"/>
      <c r="P263"/>
      <c r="Q263"/>
      <c r="R263"/>
      <c r="S263"/>
    </row>
    <row r="264" spans="1:19">
      <c r="A264" s="90" t="s">
        <v>661</v>
      </c>
      <c r="B264" s="90" t="s">
        <v>1013</v>
      </c>
      <c r="C264" s="90">
        <v>74.2</v>
      </c>
      <c r="D264" s="90">
        <v>74.2</v>
      </c>
      <c r="E264" s="90">
        <v>5.835</v>
      </c>
      <c r="F264" s="90">
        <v>0.54</v>
      </c>
      <c r="G264" s="90">
        <v>0.38400000000000001</v>
      </c>
      <c r="H264" s="90" t="s">
        <v>603</v>
      </c>
      <c r="I264" s="90" t="s">
        <v>580</v>
      </c>
      <c r="J264" s="90">
        <v>0</v>
      </c>
      <c r="K264" s="90" t="s">
        <v>469</v>
      </c>
      <c r="L264"/>
      <c r="M264"/>
      <c r="N264"/>
      <c r="O264"/>
      <c r="P264"/>
      <c r="Q264"/>
      <c r="R264"/>
      <c r="S264"/>
    </row>
    <row r="265" spans="1:19">
      <c r="A265" s="90" t="s">
        <v>662</v>
      </c>
      <c r="B265" s="90" t="s">
        <v>1013</v>
      </c>
      <c r="C265" s="90">
        <v>74.2</v>
      </c>
      <c r="D265" s="90">
        <v>74.2</v>
      </c>
      <c r="E265" s="90">
        <v>5.835</v>
      </c>
      <c r="F265" s="90">
        <v>0.54</v>
      </c>
      <c r="G265" s="90">
        <v>0.38400000000000001</v>
      </c>
      <c r="H265" s="90" t="s">
        <v>603</v>
      </c>
      <c r="I265" s="90" t="s">
        <v>582</v>
      </c>
      <c r="J265" s="90">
        <v>0</v>
      </c>
      <c r="K265" s="90" t="s">
        <v>469</v>
      </c>
      <c r="L265"/>
      <c r="M265"/>
      <c r="N265"/>
      <c r="O265"/>
      <c r="P265"/>
      <c r="Q265"/>
      <c r="R265"/>
      <c r="S265"/>
    </row>
    <row r="266" spans="1:19">
      <c r="A266" s="90" t="s">
        <v>663</v>
      </c>
      <c r="B266" s="90" t="s">
        <v>1013</v>
      </c>
      <c r="C266" s="90">
        <v>74.2</v>
      </c>
      <c r="D266" s="90">
        <v>74.2</v>
      </c>
      <c r="E266" s="90">
        <v>5.835</v>
      </c>
      <c r="F266" s="90">
        <v>0.54</v>
      </c>
      <c r="G266" s="90">
        <v>0.38400000000000001</v>
      </c>
      <c r="H266" s="90" t="s">
        <v>603</v>
      </c>
      <c r="I266" s="90" t="s">
        <v>584</v>
      </c>
      <c r="J266" s="90">
        <v>0</v>
      </c>
      <c r="K266" s="90" t="s">
        <v>469</v>
      </c>
      <c r="L266"/>
      <c r="M266"/>
      <c r="N266"/>
      <c r="O266"/>
      <c r="P266"/>
      <c r="Q266"/>
      <c r="R266"/>
      <c r="S266"/>
    </row>
    <row r="267" spans="1:19">
      <c r="A267" s="90" t="s">
        <v>664</v>
      </c>
      <c r="B267" s="90" t="s">
        <v>1013</v>
      </c>
      <c r="C267" s="90">
        <v>74.2</v>
      </c>
      <c r="D267" s="90">
        <v>74.2</v>
      </c>
      <c r="E267" s="90">
        <v>5.835</v>
      </c>
      <c r="F267" s="90">
        <v>0.54</v>
      </c>
      <c r="G267" s="90">
        <v>0.38400000000000001</v>
      </c>
      <c r="H267" s="90" t="s">
        <v>603</v>
      </c>
      <c r="I267" s="90" t="s">
        <v>586</v>
      </c>
      <c r="J267" s="90">
        <v>0</v>
      </c>
      <c r="K267" s="90" t="s">
        <v>469</v>
      </c>
      <c r="L267"/>
      <c r="M267"/>
      <c r="N267"/>
      <c r="O267"/>
      <c r="P267"/>
      <c r="Q267"/>
      <c r="R267"/>
      <c r="S267"/>
    </row>
    <row r="268" spans="1:19">
      <c r="A268" s="90" t="s">
        <v>665</v>
      </c>
      <c r="B268" s="90" t="s">
        <v>1013</v>
      </c>
      <c r="C268" s="90">
        <v>74.2</v>
      </c>
      <c r="D268" s="90">
        <v>74.2</v>
      </c>
      <c r="E268" s="90">
        <v>5.835</v>
      </c>
      <c r="F268" s="90">
        <v>0.54</v>
      </c>
      <c r="G268" s="90">
        <v>0.38400000000000001</v>
      </c>
      <c r="H268" s="90" t="s">
        <v>603</v>
      </c>
      <c r="I268" s="90" t="s">
        <v>588</v>
      </c>
      <c r="J268" s="90">
        <v>0</v>
      </c>
      <c r="K268" s="90" t="s">
        <v>469</v>
      </c>
      <c r="L268"/>
      <c r="M268"/>
      <c r="N268"/>
      <c r="O268"/>
      <c r="P268"/>
      <c r="Q268"/>
      <c r="R268"/>
      <c r="S268"/>
    </row>
    <row r="269" spans="1:19">
      <c r="A269" s="90" t="s">
        <v>666</v>
      </c>
      <c r="B269" s="90" t="s">
        <v>1013</v>
      </c>
      <c r="C269" s="90">
        <v>53.2</v>
      </c>
      <c r="D269" s="90">
        <v>53.2</v>
      </c>
      <c r="E269" s="90">
        <v>5.835</v>
      </c>
      <c r="F269" s="90">
        <v>0.54</v>
      </c>
      <c r="G269" s="90">
        <v>0.38400000000000001</v>
      </c>
      <c r="H269" s="90" t="s">
        <v>603</v>
      </c>
      <c r="I269" s="90" t="s">
        <v>590</v>
      </c>
      <c r="J269" s="90">
        <v>180</v>
      </c>
      <c r="K269" s="90" t="s">
        <v>479</v>
      </c>
      <c r="L269"/>
      <c r="M269"/>
      <c r="N269"/>
      <c r="O269"/>
      <c r="P269"/>
      <c r="Q269"/>
      <c r="R269"/>
      <c r="S269"/>
    </row>
    <row r="270" spans="1:19">
      <c r="A270" s="90" t="s">
        <v>667</v>
      </c>
      <c r="B270" s="90" t="s">
        <v>1013</v>
      </c>
      <c r="C270" s="90">
        <v>19.600000000000001</v>
      </c>
      <c r="D270" s="90">
        <v>19.600000000000001</v>
      </c>
      <c r="E270" s="90">
        <v>5.835</v>
      </c>
      <c r="F270" s="90">
        <v>0.54</v>
      </c>
      <c r="G270" s="90">
        <v>0.38400000000000001</v>
      </c>
      <c r="H270" s="90" t="s">
        <v>603</v>
      </c>
      <c r="I270" s="90" t="s">
        <v>591</v>
      </c>
      <c r="J270" s="90">
        <v>90</v>
      </c>
      <c r="K270" s="90" t="s">
        <v>481</v>
      </c>
      <c r="L270"/>
      <c r="M270"/>
      <c r="N270"/>
      <c r="O270"/>
      <c r="P270"/>
      <c r="Q270"/>
      <c r="R270"/>
      <c r="S270"/>
    </row>
    <row r="271" spans="1:19">
      <c r="A271" s="90" t="s">
        <v>668</v>
      </c>
      <c r="B271" s="90" t="s">
        <v>1013</v>
      </c>
      <c r="C271" s="90">
        <v>53.2</v>
      </c>
      <c r="D271" s="90">
        <v>53.2</v>
      </c>
      <c r="E271" s="90">
        <v>5.835</v>
      </c>
      <c r="F271" s="90">
        <v>0.54</v>
      </c>
      <c r="G271" s="90">
        <v>0.38400000000000001</v>
      </c>
      <c r="H271" s="90" t="s">
        <v>603</v>
      </c>
      <c r="I271" s="90" t="s">
        <v>593</v>
      </c>
      <c r="J271" s="90">
        <v>180</v>
      </c>
      <c r="K271" s="90" t="s">
        <v>479</v>
      </c>
      <c r="L271"/>
      <c r="M271"/>
      <c r="N271"/>
      <c r="O271"/>
      <c r="P271"/>
      <c r="Q271"/>
      <c r="R271"/>
      <c r="S271"/>
    </row>
    <row r="272" spans="1:19">
      <c r="A272" s="90" t="s">
        <v>669</v>
      </c>
      <c r="B272" s="90" t="s">
        <v>1013</v>
      </c>
      <c r="C272" s="90">
        <v>19.600000000000001</v>
      </c>
      <c r="D272" s="90">
        <v>19.600000000000001</v>
      </c>
      <c r="E272" s="90">
        <v>5.835</v>
      </c>
      <c r="F272" s="90">
        <v>0.54</v>
      </c>
      <c r="G272" s="90">
        <v>0.38400000000000001</v>
      </c>
      <c r="H272" s="90" t="s">
        <v>603</v>
      </c>
      <c r="I272" s="90" t="s">
        <v>594</v>
      </c>
      <c r="J272" s="90">
        <v>90</v>
      </c>
      <c r="K272" s="90" t="s">
        <v>481</v>
      </c>
      <c r="L272"/>
      <c r="M272"/>
      <c r="N272"/>
      <c r="O272"/>
      <c r="P272"/>
      <c r="Q272"/>
      <c r="R272"/>
      <c r="S272"/>
    </row>
    <row r="273" spans="1:19">
      <c r="A273" s="90" t="s">
        <v>670</v>
      </c>
      <c r="B273" s="90"/>
      <c r="C273" s="90"/>
      <c r="D273" s="90">
        <v>2089.1799999999998</v>
      </c>
      <c r="E273" s="90">
        <v>5.83</v>
      </c>
      <c r="F273" s="90">
        <v>0.54</v>
      </c>
      <c r="G273" s="90">
        <v>0.38400000000000001</v>
      </c>
      <c r="H273" s="90"/>
      <c r="I273" s="90"/>
      <c r="J273" s="90"/>
      <c r="K273" s="90"/>
      <c r="L273"/>
      <c r="M273"/>
      <c r="N273"/>
      <c r="O273"/>
      <c r="P273"/>
      <c r="Q273"/>
      <c r="R273"/>
      <c r="S273"/>
    </row>
    <row r="274" spans="1:19">
      <c r="A274" s="90" t="s">
        <v>671</v>
      </c>
      <c r="B274" s="90"/>
      <c r="C274" s="90"/>
      <c r="D274" s="90">
        <v>753.18</v>
      </c>
      <c r="E274" s="90">
        <v>5.83</v>
      </c>
      <c r="F274" s="90">
        <v>0.54</v>
      </c>
      <c r="G274" s="90">
        <v>0.38400000000000001</v>
      </c>
      <c r="H274" s="90"/>
      <c r="I274" s="90"/>
      <c r="J274" s="90"/>
      <c r="K274" s="90"/>
      <c r="L274"/>
      <c r="M274"/>
      <c r="N274"/>
      <c r="O274"/>
      <c r="P274"/>
      <c r="Q274"/>
      <c r="R274"/>
      <c r="S274"/>
    </row>
    <row r="275" spans="1:19">
      <c r="A275" s="90" t="s">
        <v>672</v>
      </c>
      <c r="B275" s="90"/>
      <c r="C275" s="90"/>
      <c r="D275" s="90">
        <v>1335.99</v>
      </c>
      <c r="E275" s="90">
        <v>5.83</v>
      </c>
      <c r="F275" s="90">
        <v>0.54</v>
      </c>
      <c r="G275" s="90">
        <v>0.38400000000000001</v>
      </c>
      <c r="H275" s="90"/>
      <c r="I275" s="90"/>
      <c r="J275" s="90"/>
      <c r="K275" s="90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86"/>
      <c r="B277" s="90" t="s">
        <v>161</v>
      </c>
      <c r="C277" s="90" t="s">
        <v>673</v>
      </c>
      <c r="D277" s="90" t="s">
        <v>674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90" t="s">
        <v>675</v>
      </c>
      <c r="B278" s="90" t="s">
        <v>676</v>
      </c>
      <c r="C278" s="90">
        <v>962815.11</v>
      </c>
      <c r="D278" s="90">
        <v>0.78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86"/>
      <c r="B280" s="90" t="s">
        <v>161</v>
      </c>
      <c r="C280" s="90" t="s">
        <v>677</v>
      </c>
      <c r="D280" s="90" t="s">
        <v>678</v>
      </c>
      <c r="E280" s="90" t="s">
        <v>679</v>
      </c>
      <c r="F280" s="90" t="s">
        <v>680</v>
      </c>
      <c r="G280" s="90" t="s">
        <v>674</v>
      </c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0" t="s">
        <v>681</v>
      </c>
      <c r="B281" s="90" t="s">
        <v>682</v>
      </c>
      <c r="C281" s="90">
        <v>490687.86</v>
      </c>
      <c r="D281" s="90">
        <v>331745.83</v>
      </c>
      <c r="E281" s="90">
        <v>158942.03</v>
      </c>
      <c r="F281" s="90">
        <v>0.68</v>
      </c>
      <c r="G281" s="90">
        <v>3.09</v>
      </c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90" t="s">
        <v>683</v>
      </c>
      <c r="B282" s="90" t="s">
        <v>682</v>
      </c>
      <c r="C282" s="90">
        <v>158421.22</v>
      </c>
      <c r="D282" s="90">
        <v>110167.05</v>
      </c>
      <c r="E282" s="90">
        <v>48254.17</v>
      </c>
      <c r="F282" s="90">
        <v>0.7</v>
      </c>
      <c r="G282" s="90">
        <v>3.39</v>
      </c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90" t="s">
        <v>684</v>
      </c>
      <c r="B283" s="90" t="s">
        <v>682</v>
      </c>
      <c r="C283" s="90">
        <v>196275.14</v>
      </c>
      <c r="D283" s="90">
        <v>132698.32999999999</v>
      </c>
      <c r="E283" s="90">
        <v>63576.81</v>
      </c>
      <c r="F283" s="90">
        <v>0.68</v>
      </c>
      <c r="G283" s="90">
        <v>3.31</v>
      </c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90" t="s">
        <v>685</v>
      </c>
      <c r="B284" s="90" t="s">
        <v>682</v>
      </c>
      <c r="C284" s="90">
        <v>16317.45</v>
      </c>
      <c r="D284" s="90">
        <v>11031.95</v>
      </c>
      <c r="E284" s="90">
        <v>5285.5</v>
      </c>
      <c r="F284" s="90">
        <v>0.68</v>
      </c>
      <c r="G284" s="90">
        <v>3.32</v>
      </c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90" t="s">
        <v>686</v>
      </c>
      <c r="B285" s="90" t="s">
        <v>682</v>
      </c>
      <c r="C285" s="90">
        <v>111477.74</v>
      </c>
      <c r="D285" s="90">
        <v>75368.23</v>
      </c>
      <c r="E285" s="90">
        <v>36109.51</v>
      </c>
      <c r="F285" s="90">
        <v>0.68</v>
      </c>
      <c r="G285" s="90">
        <v>3.33</v>
      </c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>
      <c r="A286" s="90" t="s">
        <v>914</v>
      </c>
      <c r="B286" s="90" t="s">
        <v>682</v>
      </c>
      <c r="C286" s="90">
        <v>413013.89</v>
      </c>
      <c r="D286" s="90">
        <v>315343.32</v>
      </c>
      <c r="E286" s="90">
        <v>97670.57</v>
      </c>
      <c r="F286" s="90">
        <v>0.76</v>
      </c>
      <c r="G286" s="90">
        <v>3.38</v>
      </c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>
      <c r="A287" s="90" t="s">
        <v>915</v>
      </c>
      <c r="B287" s="90" t="s">
        <v>682</v>
      </c>
      <c r="C287" s="90">
        <v>318825.5</v>
      </c>
      <c r="D287" s="90">
        <v>233069.79</v>
      </c>
      <c r="E287" s="90">
        <v>85755.71</v>
      </c>
      <c r="F287" s="90">
        <v>0.73</v>
      </c>
      <c r="G287" s="90">
        <v>3.27</v>
      </c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>
      <c r="A288" s="90" t="s">
        <v>916</v>
      </c>
      <c r="B288" s="90" t="s">
        <v>682</v>
      </c>
      <c r="C288" s="90">
        <v>318403.99</v>
      </c>
      <c r="D288" s="90">
        <v>232680.95</v>
      </c>
      <c r="E288" s="90">
        <v>85723.04</v>
      </c>
      <c r="F288" s="90">
        <v>0.73</v>
      </c>
      <c r="G288" s="90">
        <v>3.27</v>
      </c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>
      <c r="A289" s="90" t="s">
        <v>917</v>
      </c>
      <c r="B289" s="90" t="s">
        <v>682</v>
      </c>
      <c r="C289" s="90">
        <v>333011.59999999998</v>
      </c>
      <c r="D289" s="90">
        <v>243678.05</v>
      </c>
      <c r="E289" s="90">
        <v>89333.55</v>
      </c>
      <c r="F289" s="90">
        <v>0.73</v>
      </c>
      <c r="G289" s="90">
        <v>3.27</v>
      </c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86"/>
      <c r="B291" s="90" t="s">
        <v>161</v>
      </c>
      <c r="C291" s="90" t="s">
        <v>677</v>
      </c>
      <c r="D291" s="90" t="s">
        <v>674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90" t="s">
        <v>688</v>
      </c>
      <c r="B292" s="90" t="s">
        <v>689</v>
      </c>
      <c r="C292" s="90">
        <v>6837.91</v>
      </c>
      <c r="D292" s="90" t="s">
        <v>687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90" t="s">
        <v>690</v>
      </c>
      <c r="B293" s="90" t="s">
        <v>689</v>
      </c>
      <c r="C293" s="90">
        <v>12428.4</v>
      </c>
      <c r="D293" s="90" t="s">
        <v>687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90" t="s">
        <v>691</v>
      </c>
      <c r="B294" s="90" t="s">
        <v>689</v>
      </c>
      <c r="C294" s="90">
        <v>9890.35</v>
      </c>
      <c r="D294" s="90" t="s">
        <v>687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>
      <c r="A295" s="90" t="s">
        <v>692</v>
      </c>
      <c r="B295" s="90" t="s">
        <v>689</v>
      </c>
      <c r="C295" s="90">
        <v>14279.05</v>
      </c>
      <c r="D295" s="90" t="s">
        <v>687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>
      <c r="A296" s="90" t="s">
        <v>693</v>
      </c>
      <c r="B296" s="90" t="s">
        <v>689</v>
      </c>
      <c r="C296" s="90">
        <v>9740.39</v>
      </c>
      <c r="D296" s="90" t="s">
        <v>687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>
      <c r="A297" s="90" t="s">
        <v>694</v>
      </c>
      <c r="B297" s="90" t="s">
        <v>689</v>
      </c>
      <c r="C297" s="90">
        <v>14216.2</v>
      </c>
      <c r="D297" s="90" t="s">
        <v>687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>
      <c r="A298" s="90" t="s">
        <v>695</v>
      </c>
      <c r="B298" s="90" t="s">
        <v>689</v>
      </c>
      <c r="C298" s="90">
        <v>9746.08</v>
      </c>
      <c r="D298" s="90" t="s">
        <v>687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>
      <c r="A299" s="90" t="s">
        <v>696</v>
      </c>
      <c r="B299" s="90" t="s">
        <v>689</v>
      </c>
      <c r="C299" s="90">
        <v>14240.44</v>
      </c>
      <c r="D299" s="90" t="s">
        <v>687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90" t="s">
        <v>697</v>
      </c>
      <c r="B300" s="90" t="s">
        <v>689</v>
      </c>
      <c r="C300" s="90">
        <v>9643.57</v>
      </c>
      <c r="D300" s="90" t="s">
        <v>687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90" t="s">
        <v>698</v>
      </c>
      <c r="B301" s="90" t="s">
        <v>689</v>
      </c>
      <c r="C301" s="90">
        <v>14042.02</v>
      </c>
      <c r="D301" s="90" t="s">
        <v>687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90" t="s">
        <v>699</v>
      </c>
      <c r="B302" s="90" t="s">
        <v>689</v>
      </c>
      <c r="C302" s="90">
        <v>9634.66</v>
      </c>
      <c r="D302" s="90" t="s">
        <v>687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90" t="s">
        <v>700</v>
      </c>
      <c r="B303" s="90" t="s">
        <v>689</v>
      </c>
      <c r="C303" s="90">
        <v>14050.31</v>
      </c>
      <c r="D303" s="90" t="s">
        <v>687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>
      <c r="A304" s="90" t="s">
        <v>701</v>
      </c>
      <c r="B304" s="90" t="s">
        <v>689</v>
      </c>
      <c r="C304" s="90">
        <v>9775.84</v>
      </c>
      <c r="D304" s="90" t="s">
        <v>687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>
      <c r="A305" s="90" t="s">
        <v>702</v>
      </c>
      <c r="B305" s="90" t="s">
        <v>689</v>
      </c>
      <c r="C305" s="90">
        <v>14116.22</v>
      </c>
      <c r="D305" s="90" t="s">
        <v>687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>
      <c r="A306" s="90" t="s">
        <v>703</v>
      </c>
      <c r="B306" s="90" t="s">
        <v>689</v>
      </c>
      <c r="C306" s="90">
        <v>6374.05</v>
      </c>
      <c r="D306" s="90" t="s">
        <v>687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>
      <c r="A307" s="90" t="s">
        <v>704</v>
      </c>
      <c r="B307" s="90" t="s">
        <v>689</v>
      </c>
      <c r="C307" s="90">
        <v>16597.52</v>
      </c>
      <c r="D307" s="90" t="s">
        <v>687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>
      <c r="A308" s="90" t="s">
        <v>705</v>
      </c>
      <c r="B308" s="90" t="s">
        <v>689</v>
      </c>
      <c r="C308" s="90">
        <v>5615.36</v>
      </c>
      <c r="D308" s="90" t="s">
        <v>687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>
      <c r="A309" s="90" t="s">
        <v>706</v>
      </c>
      <c r="B309" s="90" t="s">
        <v>689</v>
      </c>
      <c r="C309" s="90">
        <v>16514.490000000002</v>
      </c>
      <c r="D309" s="90" t="s">
        <v>687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>
      <c r="A310" s="90" t="s">
        <v>707</v>
      </c>
      <c r="B310" s="90" t="s">
        <v>689</v>
      </c>
      <c r="C310" s="90">
        <v>5706.61</v>
      </c>
      <c r="D310" s="90" t="s">
        <v>687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>
      <c r="A311" s="90" t="s">
        <v>708</v>
      </c>
      <c r="B311" s="90" t="s">
        <v>689</v>
      </c>
      <c r="C311" s="90">
        <v>16679.78</v>
      </c>
      <c r="D311" s="90" t="s">
        <v>687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>
      <c r="A312" s="90" t="s">
        <v>709</v>
      </c>
      <c r="B312" s="90" t="s">
        <v>689</v>
      </c>
      <c r="C312" s="90">
        <v>49852.07</v>
      </c>
      <c r="D312" s="90" t="s">
        <v>687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>
      <c r="A313" s="90" t="s">
        <v>710</v>
      </c>
      <c r="B313" s="90" t="s">
        <v>689</v>
      </c>
      <c r="C313" s="90">
        <v>5053.12</v>
      </c>
      <c r="D313" s="90" t="s">
        <v>687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>
      <c r="A314" s="90" t="s">
        <v>711</v>
      </c>
      <c r="B314" s="90" t="s">
        <v>689</v>
      </c>
      <c r="C314" s="90">
        <v>12089.69</v>
      </c>
      <c r="D314" s="90" t="s">
        <v>687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>
      <c r="A315" s="90" t="s">
        <v>712</v>
      </c>
      <c r="B315" s="90" t="s">
        <v>689</v>
      </c>
      <c r="C315" s="90">
        <v>25436.39</v>
      </c>
      <c r="D315" s="90" t="s">
        <v>687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>
      <c r="A316" s="90" t="s">
        <v>713</v>
      </c>
      <c r="B316" s="90" t="s">
        <v>689</v>
      </c>
      <c r="C316" s="90">
        <v>64096.33</v>
      </c>
      <c r="D316" s="90" t="s">
        <v>687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>
      <c r="A317" s="90" t="s">
        <v>714</v>
      </c>
      <c r="B317" s="90" t="s">
        <v>689</v>
      </c>
      <c r="C317" s="90">
        <v>10180.200000000001</v>
      </c>
      <c r="D317" s="90" t="s">
        <v>687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>
      <c r="A318" s="90" t="s">
        <v>715</v>
      </c>
      <c r="B318" s="90" t="s">
        <v>689</v>
      </c>
      <c r="C318" s="90">
        <v>10901.61</v>
      </c>
      <c r="D318" s="90" t="s">
        <v>687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>
      <c r="A319" s="90" t="s">
        <v>716</v>
      </c>
      <c r="B319" s="90" t="s">
        <v>689</v>
      </c>
      <c r="C319" s="90">
        <v>20318.61</v>
      </c>
      <c r="D319" s="90" t="s">
        <v>687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>
      <c r="A320" s="90" t="s">
        <v>717</v>
      </c>
      <c r="B320" s="90" t="s">
        <v>689</v>
      </c>
      <c r="C320" s="90">
        <v>39012.21</v>
      </c>
      <c r="D320" s="90" t="s">
        <v>687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>
      <c r="A321" s="90" t="s">
        <v>718</v>
      </c>
      <c r="B321" s="90" t="s">
        <v>689</v>
      </c>
      <c r="C321" s="90">
        <v>21234.29</v>
      </c>
      <c r="D321" s="90" t="s">
        <v>687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>
      <c r="A322" s="90" t="s">
        <v>719</v>
      </c>
      <c r="B322" s="90" t="s">
        <v>689</v>
      </c>
      <c r="C322" s="90">
        <v>38730.54</v>
      </c>
      <c r="D322" s="90" t="s">
        <v>687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>
      <c r="A323" s="90" t="s">
        <v>720</v>
      </c>
      <c r="B323" s="90" t="s">
        <v>689</v>
      </c>
      <c r="C323" s="90">
        <v>21296.77</v>
      </c>
      <c r="D323" s="90" t="s">
        <v>687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>
      <c r="A324" s="90" t="s">
        <v>721</v>
      </c>
      <c r="B324" s="90" t="s">
        <v>689</v>
      </c>
      <c r="C324" s="90">
        <v>42241.97</v>
      </c>
      <c r="D324" s="90" t="s">
        <v>687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>
      <c r="A325" s="90" t="s">
        <v>722</v>
      </c>
      <c r="B325" s="90" t="s">
        <v>689</v>
      </c>
      <c r="C325" s="90">
        <v>15946.4</v>
      </c>
      <c r="D325" s="90" t="s">
        <v>687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>
      <c r="A326" s="90" t="s">
        <v>723</v>
      </c>
      <c r="B326" s="90" t="s">
        <v>689</v>
      </c>
      <c r="C326" s="90">
        <v>32140.1</v>
      </c>
      <c r="D326" s="90" t="s">
        <v>687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>
      <c r="A327" s="90" t="s">
        <v>724</v>
      </c>
      <c r="B327" s="90" t="s">
        <v>689</v>
      </c>
      <c r="C327" s="90">
        <v>15936.89</v>
      </c>
      <c r="D327" s="90" t="s">
        <v>687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>
      <c r="A328" s="90" t="s">
        <v>725</v>
      </c>
      <c r="B328" s="90" t="s">
        <v>689</v>
      </c>
      <c r="C328" s="90">
        <v>32184.7</v>
      </c>
      <c r="D328" s="90" t="s">
        <v>687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>
      <c r="A329" s="90" t="s">
        <v>726</v>
      </c>
      <c r="B329" s="90" t="s">
        <v>689</v>
      </c>
      <c r="C329" s="90">
        <v>16732.45</v>
      </c>
      <c r="D329" s="90" t="s">
        <v>687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>
      <c r="A330" s="90" t="s">
        <v>727</v>
      </c>
      <c r="B330" s="90" t="s">
        <v>689</v>
      </c>
      <c r="C330" s="90">
        <v>36081.870000000003</v>
      </c>
      <c r="D330" s="90" t="s">
        <v>687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>
      <c r="A331" s="90" t="s">
        <v>728</v>
      </c>
      <c r="B331" s="90" t="s">
        <v>689</v>
      </c>
      <c r="C331" s="90">
        <v>20924.29</v>
      </c>
      <c r="D331" s="90" t="s">
        <v>687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>
      <c r="A332" s="90" t="s">
        <v>729</v>
      </c>
      <c r="B332" s="90" t="s">
        <v>689</v>
      </c>
      <c r="C332" s="90">
        <v>38990.76</v>
      </c>
      <c r="D332" s="90" t="s">
        <v>687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>
      <c r="A333" s="90" t="s">
        <v>730</v>
      </c>
      <c r="B333" s="90" t="s">
        <v>731</v>
      </c>
      <c r="C333" s="90">
        <v>921122.77</v>
      </c>
      <c r="D333" s="90">
        <v>0.78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>
      <c r="A334" s="90" t="s">
        <v>732</v>
      </c>
      <c r="B334" s="90" t="s">
        <v>731</v>
      </c>
      <c r="C334" s="90">
        <v>241295.03</v>
      </c>
      <c r="D334" s="90">
        <v>0.78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>
      <c r="A335" s="90" t="s">
        <v>733</v>
      </c>
      <c r="B335" s="90" t="s">
        <v>731</v>
      </c>
      <c r="C335" s="90">
        <v>368449.11</v>
      </c>
      <c r="D335" s="90">
        <v>0.78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>
      <c r="A336" s="90" t="s">
        <v>734</v>
      </c>
      <c r="B336" s="90" t="s">
        <v>731</v>
      </c>
      <c r="C336" s="90">
        <v>30631.23</v>
      </c>
      <c r="D336" s="90">
        <v>0.78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>
      <c r="A337" s="90" t="s">
        <v>735</v>
      </c>
      <c r="B337" s="90" t="s">
        <v>731</v>
      </c>
      <c r="C337" s="90">
        <v>209266.82</v>
      </c>
      <c r="D337" s="90">
        <v>0.78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>
      <c r="A338" s="90" t="s">
        <v>918</v>
      </c>
      <c r="B338" s="90" t="s">
        <v>689</v>
      </c>
      <c r="C338" s="90">
        <v>16013.26</v>
      </c>
      <c r="D338" s="90" t="s">
        <v>687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>
      <c r="A339" s="90" t="s">
        <v>919</v>
      </c>
      <c r="B339" s="90" t="s">
        <v>689</v>
      </c>
      <c r="C339" s="90">
        <v>48299.43</v>
      </c>
      <c r="D339" s="90" t="s">
        <v>687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>
      <c r="A340" s="90" t="s">
        <v>920</v>
      </c>
      <c r="B340" s="90" t="s">
        <v>689</v>
      </c>
      <c r="C340" s="90">
        <v>48464.03</v>
      </c>
      <c r="D340" s="90" t="s">
        <v>687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>
      <c r="A341" s="90" t="s">
        <v>921</v>
      </c>
      <c r="B341" s="90" t="s">
        <v>689</v>
      </c>
      <c r="C341" s="90">
        <v>45195.6</v>
      </c>
      <c r="D341" s="90" t="s">
        <v>687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>
      <c r="A343" s="86"/>
      <c r="B343" s="90" t="s">
        <v>161</v>
      </c>
      <c r="C343" s="90" t="s">
        <v>736</v>
      </c>
      <c r="D343" s="90" t="s">
        <v>737</v>
      </c>
      <c r="E343" s="90" t="s">
        <v>738</v>
      </c>
      <c r="F343" s="90" t="s">
        <v>739</v>
      </c>
      <c r="G343" s="90" t="s">
        <v>740</v>
      </c>
      <c r="H343" s="90" t="s">
        <v>741</v>
      </c>
      <c r="I343"/>
      <c r="J343"/>
      <c r="K343"/>
      <c r="L343"/>
      <c r="M343"/>
      <c r="N343"/>
      <c r="O343"/>
      <c r="P343"/>
      <c r="Q343"/>
      <c r="R343"/>
      <c r="S343"/>
    </row>
    <row r="344" spans="1:19">
      <c r="A344" s="90" t="s">
        <v>742</v>
      </c>
      <c r="B344" s="90" t="s">
        <v>743</v>
      </c>
      <c r="C344" s="90">
        <v>0.34</v>
      </c>
      <c r="D344" s="90">
        <v>125</v>
      </c>
      <c r="E344" s="90">
        <v>0.3</v>
      </c>
      <c r="F344" s="90">
        <v>110.95</v>
      </c>
      <c r="G344" s="90">
        <v>1</v>
      </c>
      <c r="H344" s="90" t="s">
        <v>744</v>
      </c>
      <c r="I344"/>
      <c r="J344"/>
      <c r="K344"/>
      <c r="L344"/>
      <c r="M344"/>
      <c r="N344"/>
      <c r="O344"/>
      <c r="P344"/>
      <c r="Q344"/>
      <c r="R344"/>
      <c r="S344"/>
    </row>
    <row r="345" spans="1:19">
      <c r="A345" s="90" t="s">
        <v>745</v>
      </c>
      <c r="B345" s="90" t="s">
        <v>743</v>
      </c>
      <c r="C345" s="90">
        <v>0.34</v>
      </c>
      <c r="D345" s="90">
        <v>125</v>
      </c>
      <c r="E345" s="90">
        <v>0.3</v>
      </c>
      <c r="F345" s="90">
        <v>110.95</v>
      </c>
      <c r="G345" s="90">
        <v>1</v>
      </c>
      <c r="H345" s="90" t="s">
        <v>744</v>
      </c>
      <c r="I345"/>
      <c r="J345"/>
      <c r="K345"/>
      <c r="L345"/>
      <c r="M345"/>
      <c r="N345"/>
      <c r="O345"/>
      <c r="P345"/>
      <c r="Q345"/>
      <c r="R345"/>
      <c r="S345"/>
    </row>
    <row r="346" spans="1:19">
      <c r="A346" s="90" t="s">
        <v>746</v>
      </c>
      <c r="B346" s="90" t="s">
        <v>743</v>
      </c>
      <c r="C346" s="90">
        <v>1</v>
      </c>
      <c r="D346" s="90">
        <v>0</v>
      </c>
      <c r="E346" s="90">
        <v>1.63</v>
      </c>
      <c r="F346" s="90">
        <v>0</v>
      </c>
      <c r="G346" s="90">
        <v>1</v>
      </c>
      <c r="H346" s="90" t="s">
        <v>744</v>
      </c>
      <c r="I346"/>
      <c r="J346"/>
      <c r="K346"/>
      <c r="L346"/>
      <c r="M346"/>
      <c r="N346"/>
      <c r="O346"/>
      <c r="P346"/>
      <c r="Q346"/>
      <c r="R346"/>
      <c r="S346"/>
    </row>
    <row r="347" spans="1:19">
      <c r="A347" s="90" t="s">
        <v>747</v>
      </c>
      <c r="B347" s="90" t="s">
        <v>743</v>
      </c>
      <c r="C347" s="90">
        <v>1</v>
      </c>
      <c r="D347" s="90">
        <v>0</v>
      </c>
      <c r="E347" s="90">
        <v>0.26</v>
      </c>
      <c r="F347" s="90">
        <v>0</v>
      </c>
      <c r="G347" s="90">
        <v>1</v>
      </c>
      <c r="H347" s="90" t="s">
        <v>744</v>
      </c>
      <c r="I347"/>
      <c r="J347"/>
      <c r="K347"/>
      <c r="L347"/>
      <c r="M347"/>
      <c r="N347"/>
      <c r="O347"/>
      <c r="P347"/>
      <c r="Q347"/>
      <c r="R347"/>
      <c r="S347"/>
    </row>
    <row r="348" spans="1:19">
      <c r="A348" s="90" t="s">
        <v>748</v>
      </c>
      <c r="B348" s="90" t="s">
        <v>749</v>
      </c>
      <c r="C348" s="90">
        <v>0.6</v>
      </c>
      <c r="D348" s="90">
        <v>1017.59</v>
      </c>
      <c r="E348" s="90">
        <v>19.760000000000002</v>
      </c>
      <c r="F348" s="90">
        <v>33263.22</v>
      </c>
      <c r="G348" s="90">
        <v>1</v>
      </c>
      <c r="H348" s="90" t="s">
        <v>750</v>
      </c>
      <c r="I348"/>
      <c r="J348"/>
      <c r="K348"/>
      <c r="L348"/>
      <c r="M348"/>
      <c r="N348"/>
      <c r="O348"/>
      <c r="P348"/>
      <c r="Q348"/>
      <c r="R348"/>
      <c r="S348"/>
    </row>
    <row r="349" spans="1:19">
      <c r="A349" s="90" t="s">
        <v>751</v>
      </c>
      <c r="B349" s="90" t="s">
        <v>749</v>
      </c>
      <c r="C349" s="90">
        <v>0.59</v>
      </c>
      <c r="D349" s="90">
        <v>1109.6500000000001</v>
      </c>
      <c r="E349" s="90">
        <v>6.88</v>
      </c>
      <c r="F349" s="90">
        <v>12911.69</v>
      </c>
      <c r="G349" s="90">
        <v>1</v>
      </c>
      <c r="H349" s="90" t="s">
        <v>750</v>
      </c>
      <c r="I349"/>
      <c r="J349"/>
      <c r="K349"/>
      <c r="L349"/>
      <c r="M349"/>
      <c r="N349"/>
      <c r="O349"/>
      <c r="P349"/>
      <c r="Q349"/>
      <c r="R349"/>
      <c r="S349"/>
    </row>
    <row r="350" spans="1:19">
      <c r="A350" s="90" t="s">
        <v>752</v>
      </c>
      <c r="B350" s="90" t="s">
        <v>749</v>
      </c>
      <c r="C350" s="90">
        <v>0.59</v>
      </c>
      <c r="D350" s="90">
        <v>1109.6500000000001</v>
      </c>
      <c r="E350" s="90">
        <v>7.9</v>
      </c>
      <c r="F350" s="90">
        <v>14827.82</v>
      </c>
      <c r="G350" s="90">
        <v>1</v>
      </c>
      <c r="H350" s="90" t="s">
        <v>750</v>
      </c>
      <c r="I350"/>
      <c r="J350"/>
      <c r="K350"/>
      <c r="L350"/>
      <c r="M350"/>
      <c r="N350"/>
      <c r="O350"/>
      <c r="P350"/>
      <c r="Q350"/>
      <c r="R350"/>
      <c r="S350"/>
    </row>
    <row r="351" spans="1:19">
      <c r="A351" s="90" t="s">
        <v>753</v>
      </c>
      <c r="B351" s="90" t="s">
        <v>749</v>
      </c>
      <c r="C351" s="90">
        <v>0.54</v>
      </c>
      <c r="D351" s="90">
        <v>622</v>
      </c>
      <c r="E351" s="90">
        <v>0.66</v>
      </c>
      <c r="F351" s="90">
        <v>762.18</v>
      </c>
      <c r="G351" s="90">
        <v>1</v>
      </c>
      <c r="H351" s="90" t="s">
        <v>750</v>
      </c>
      <c r="I351"/>
      <c r="J351"/>
      <c r="K351"/>
      <c r="L351"/>
      <c r="M351"/>
      <c r="N351"/>
      <c r="O351"/>
      <c r="P351"/>
      <c r="Q351"/>
      <c r="R351"/>
      <c r="S351"/>
    </row>
    <row r="352" spans="1:19">
      <c r="A352" s="90" t="s">
        <v>754</v>
      </c>
      <c r="B352" s="90" t="s">
        <v>749</v>
      </c>
      <c r="C352" s="90">
        <v>0.57999999999999996</v>
      </c>
      <c r="D352" s="90">
        <v>1109.6500000000001</v>
      </c>
      <c r="E352" s="90">
        <v>4.49</v>
      </c>
      <c r="F352" s="90">
        <v>8562.86</v>
      </c>
      <c r="G352" s="90">
        <v>1</v>
      </c>
      <c r="H352" s="90" t="s">
        <v>750</v>
      </c>
      <c r="I352"/>
      <c r="J352"/>
      <c r="K352"/>
      <c r="L352"/>
      <c r="M352"/>
      <c r="N352"/>
      <c r="O352"/>
      <c r="P352"/>
      <c r="Q352"/>
      <c r="R352"/>
      <c r="S352"/>
    </row>
    <row r="353" spans="1:19">
      <c r="A353" s="90" t="s">
        <v>922</v>
      </c>
      <c r="B353" s="90" t="s">
        <v>749</v>
      </c>
      <c r="C353" s="90">
        <v>0.6</v>
      </c>
      <c r="D353" s="90">
        <v>1017.59</v>
      </c>
      <c r="E353" s="90">
        <v>22.57</v>
      </c>
      <c r="F353" s="90">
        <v>37986.089999999997</v>
      </c>
      <c r="G353" s="90">
        <v>1</v>
      </c>
      <c r="H353" s="90" t="s">
        <v>750</v>
      </c>
      <c r="I353"/>
      <c r="J353"/>
      <c r="K353"/>
      <c r="L353"/>
      <c r="M353"/>
      <c r="N353"/>
      <c r="O353"/>
      <c r="P353"/>
      <c r="Q353"/>
      <c r="R353"/>
      <c r="S353"/>
    </row>
    <row r="354" spans="1:19">
      <c r="A354" s="90" t="s">
        <v>923</v>
      </c>
      <c r="B354" s="90" t="s">
        <v>749</v>
      </c>
      <c r="C354" s="90">
        <v>0.6</v>
      </c>
      <c r="D354" s="90">
        <v>1017.59</v>
      </c>
      <c r="E354" s="90">
        <v>15.72</v>
      </c>
      <c r="F354" s="90">
        <v>26629.84</v>
      </c>
      <c r="G354" s="90">
        <v>1</v>
      </c>
      <c r="H354" s="90" t="s">
        <v>750</v>
      </c>
      <c r="I354"/>
      <c r="J354"/>
      <c r="K354"/>
      <c r="L354"/>
      <c r="M354"/>
      <c r="N354"/>
      <c r="O354"/>
      <c r="P354"/>
      <c r="Q354"/>
      <c r="R354"/>
      <c r="S354"/>
    </row>
    <row r="355" spans="1:19">
      <c r="A355" s="90" t="s">
        <v>924</v>
      </c>
      <c r="B355" s="90" t="s">
        <v>749</v>
      </c>
      <c r="C355" s="90">
        <v>0.6</v>
      </c>
      <c r="D355" s="90">
        <v>1017.59</v>
      </c>
      <c r="E355" s="90">
        <v>15.68</v>
      </c>
      <c r="F355" s="90">
        <v>26572.17</v>
      </c>
      <c r="G355" s="90">
        <v>1</v>
      </c>
      <c r="H355" s="90" t="s">
        <v>750</v>
      </c>
      <c r="I355"/>
      <c r="J355"/>
      <c r="K355"/>
      <c r="L355"/>
      <c r="M355"/>
      <c r="N355"/>
      <c r="O355"/>
      <c r="P355"/>
      <c r="Q355"/>
      <c r="R355"/>
      <c r="S355"/>
    </row>
    <row r="356" spans="1:19">
      <c r="A356" s="90" t="s">
        <v>925</v>
      </c>
      <c r="B356" s="90" t="s">
        <v>749</v>
      </c>
      <c r="C356" s="90">
        <v>0.6</v>
      </c>
      <c r="D356" s="90">
        <v>1017.59</v>
      </c>
      <c r="E356" s="90">
        <v>16.46</v>
      </c>
      <c r="F356" s="90">
        <v>27701.07</v>
      </c>
      <c r="G356" s="90">
        <v>1</v>
      </c>
      <c r="H356" s="90" t="s">
        <v>750</v>
      </c>
      <c r="I356"/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>
      <c r="A358" s="86"/>
      <c r="B358" s="90" t="s">
        <v>161</v>
      </c>
      <c r="C358" s="90" t="s">
        <v>755</v>
      </c>
      <c r="D358" s="90" t="s">
        <v>756</v>
      </c>
      <c r="E358" s="90" t="s">
        <v>757</v>
      </c>
      <c r="F358" s="90" t="s">
        <v>758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>
      <c r="A359" s="90" t="s">
        <v>761</v>
      </c>
      <c r="B359" s="90" t="s">
        <v>759</v>
      </c>
      <c r="C359" s="90" t="s">
        <v>760</v>
      </c>
      <c r="D359" s="90">
        <v>179352</v>
      </c>
      <c r="E359" s="90">
        <v>5301.67</v>
      </c>
      <c r="F359" s="90">
        <v>0.9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>
      <c r="A360" s="90" t="s">
        <v>762</v>
      </c>
      <c r="B360" s="90" t="s">
        <v>759</v>
      </c>
      <c r="C360" s="90" t="s">
        <v>760</v>
      </c>
      <c r="D360" s="90">
        <v>179352</v>
      </c>
      <c r="E360" s="90">
        <v>114.67</v>
      </c>
      <c r="F360" s="90">
        <v>0.9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>
      <c r="A362" s="86"/>
      <c r="B362" s="90" t="s">
        <v>161</v>
      </c>
      <c r="C362" s="90" t="s">
        <v>763</v>
      </c>
      <c r="D362" s="90" t="s">
        <v>764</v>
      </c>
      <c r="E362" s="90" t="s">
        <v>765</v>
      </c>
      <c r="F362" s="90" t="s">
        <v>766</v>
      </c>
      <c r="G362" s="90" t="s">
        <v>767</v>
      </c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>
      <c r="A363" s="90" t="s">
        <v>768</v>
      </c>
      <c r="B363" s="90" t="s">
        <v>769</v>
      </c>
      <c r="C363" s="90">
        <v>3</v>
      </c>
      <c r="D363" s="90">
        <v>845000</v>
      </c>
      <c r="E363" s="90">
        <v>0.8</v>
      </c>
      <c r="F363" s="90">
        <v>0.23</v>
      </c>
      <c r="G363" s="90">
        <v>0.67</v>
      </c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>
      <c r="A365" s="86"/>
      <c r="B365" s="90" t="s">
        <v>770</v>
      </c>
      <c r="C365" s="90" t="s">
        <v>771</v>
      </c>
      <c r="D365" s="90" t="s">
        <v>772</v>
      </c>
      <c r="E365" s="90" t="s">
        <v>773</v>
      </c>
      <c r="F365" s="90" t="s">
        <v>774</v>
      </c>
      <c r="G365" s="90" t="s">
        <v>775</v>
      </c>
      <c r="H365" s="90" t="s">
        <v>776</v>
      </c>
      <c r="I365"/>
      <c r="J365"/>
      <c r="K365"/>
      <c r="L365"/>
      <c r="M365"/>
      <c r="N365"/>
      <c r="O365"/>
      <c r="P365"/>
      <c r="Q365"/>
      <c r="R365"/>
      <c r="S365"/>
    </row>
    <row r="366" spans="1:19">
      <c r="A366" s="90" t="s">
        <v>777</v>
      </c>
      <c r="B366" s="90">
        <v>219259.52410000001</v>
      </c>
      <c r="C366" s="90">
        <v>327.46319999999997</v>
      </c>
      <c r="D366" s="90">
        <v>1208.0377000000001</v>
      </c>
      <c r="E366" s="90">
        <v>0</v>
      </c>
      <c r="F366" s="90">
        <v>2.3999999999999998E-3</v>
      </c>
      <c r="G366" s="92">
        <v>6023690</v>
      </c>
      <c r="H366" s="90">
        <v>89235.585800000001</v>
      </c>
      <c r="I366"/>
      <c r="J366"/>
      <c r="K366"/>
      <c r="L366"/>
      <c r="M366"/>
      <c r="N366"/>
      <c r="O366"/>
      <c r="P366"/>
      <c r="Q366"/>
      <c r="R366"/>
      <c r="S366"/>
    </row>
    <row r="367" spans="1:19">
      <c r="A367" s="90" t="s">
        <v>778</v>
      </c>
      <c r="B367" s="90">
        <v>180851.1428</v>
      </c>
      <c r="C367" s="90">
        <v>281.12729999999999</v>
      </c>
      <c r="D367" s="90">
        <v>1100.067</v>
      </c>
      <c r="E367" s="90">
        <v>0</v>
      </c>
      <c r="F367" s="90">
        <v>2.0999999999999999E-3</v>
      </c>
      <c r="G367" s="92">
        <v>5485790</v>
      </c>
      <c r="H367" s="90">
        <v>74750.018599999996</v>
      </c>
      <c r="I367"/>
      <c r="J367"/>
      <c r="K367"/>
      <c r="L367"/>
      <c r="M367"/>
      <c r="N367"/>
      <c r="O367"/>
      <c r="P367"/>
      <c r="Q367"/>
      <c r="R367"/>
      <c r="S367"/>
    </row>
    <row r="368" spans="1:19">
      <c r="A368" s="90" t="s">
        <v>779</v>
      </c>
      <c r="B368" s="90">
        <v>211742.17370000001</v>
      </c>
      <c r="C368" s="90">
        <v>331.51440000000002</v>
      </c>
      <c r="D368" s="90">
        <v>1310.2257999999999</v>
      </c>
      <c r="E368" s="90">
        <v>0</v>
      </c>
      <c r="F368" s="90">
        <v>2.5000000000000001E-3</v>
      </c>
      <c r="G368" s="92">
        <v>6533900</v>
      </c>
      <c r="H368" s="90">
        <v>87764.127299999993</v>
      </c>
      <c r="I368"/>
      <c r="J368"/>
      <c r="K368"/>
      <c r="L368"/>
      <c r="M368"/>
      <c r="N368"/>
      <c r="O368"/>
      <c r="P368"/>
      <c r="Q368"/>
      <c r="R368"/>
      <c r="S368"/>
    </row>
    <row r="369" spans="1:19">
      <c r="A369" s="90" t="s">
        <v>780</v>
      </c>
      <c r="B369" s="90">
        <v>214380.12400000001</v>
      </c>
      <c r="C369" s="90">
        <v>346.56450000000001</v>
      </c>
      <c r="D369" s="90">
        <v>1429.1894</v>
      </c>
      <c r="E369" s="90">
        <v>0</v>
      </c>
      <c r="F369" s="90">
        <v>2.7000000000000001E-3</v>
      </c>
      <c r="G369" s="92">
        <v>7127580</v>
      </c>
      <c r="H369" s="90">
        <v>89992.521399999998</v>
      </c>
      <c r="I369"/>
      <c r="J369"/>
      <c r="K369"/>
      <c r="L369"/>
      <c r="M369"/>
      <c r="N369"/>
      <c r="O369"/>
      <c r="P369"/>
      <c r="Q369"/>
      <c r="R369"/>
      <c r="S369"/>
    </row>
    <row r="370" spans="1:19">
      <c r="A370" s="90" t="s">
        <v>341</v>
      </c>
      <c r="B370" s="90">
        <v>264396.08039999998</v>
      </c>
      <c r="C370" s="90">
        <v>430.66480000000001</v>
      </c>
      <c r="D370" s="90">
        <v>1793.1276</v>
      </c>
      <c r="E370" s="90">
        <v>0</v>
      </c>
      <c r="F370" s="90">
        <v>3.3999999999999998E-3</v>
      </c>
      <c r="G370" s="92">
        <v>8942720</v>
      </c>
      <c r="H370" s="90">
        <v>111325.51089999999</v>
      </c>
      <c r="I370"/>
      <c r="J370"/>
      <c r="K370"/>
      <c r="L370"/>
      <c r="M370"/>
      <c r="N370"/>
      <c r="O370"/>
      <c r="P370"/>
      <c r="Q370"/>
      <c r="R370"/>
      <c r="S370"/>
    </row>
    <row r="371" spans="1:19">
      <c r="A371" s="90" t="s">
        <v>781</v>
      </c>
      <c r="B371" s="90">
        <v>339776.46769999998</v>
      </c>
      <c r="C371" s="90">
        <v>555.38</v>
      </c>
      <c r="D371" s="90">
        <v>2322.5047</v>
      </c>
      <c r="E371" s="90">
        <v>0</v>
      </c>
      <c r="F371" s="90">
        <v>4.4000000000000003E-3</v>
      </c>
      <c r="G371" s="92">
        <v>11582900</v>
      </c>
      <c r="H371" s="90">
        <v>143265.55679999999</v>
      </c>
      <c r="I371"/>
      <c r="J371"/>
      <c r="K371"/>
      <c r="L371"/>
      <c r="M371"/>
      <c r="N371"/>
      <c r="O371"/>
      <c r="P371"/>
      <c r="Q371"/>
      <c r="R371"/>
      <c r="S371"/>
    </row>
    <row r="372" spans="1:19">
      <c r="A372" s="90" t="s">
        <v>782</v>
      </c>
      <c r="B372" s="90">
        <v>294559.25170000002</v>
      </c>
      <c r="C372" s="90">
        <v>481.84010000000001</v>
      </c>
      <c r="D372" s="90">
        <v>2016.9021</v>
      </c>
      <c r="E372" s="90">
        <v>0</v>
      </c>
      <c r="F372" s="90">
        <v>3.8E-3</v>
      </c>
      <c r="G372" s="92">
        <v>10058800</v>
      </c>
      <c r="H372" s="90">
        <v>124238.29979999999</v>
      </c>
      <c r="I372"/>
      <c r="J372"/>
      <c r="K372"/>
      <c r="L372"/>
      <c r="M372"/>
      <c r="N372"/>
      <c r="O372"/>
      <c r="P372"/>
      <c r="Q372"/>
      <c r="R372"/>
      <c r="S372"/>
    </row>
    <row r="373" spans="1:19">
      <c r="A373" s="90" t="s">
        <v>783</v>
      </c>
      <c r="B373" s="90">
        <v>296915.46269999997</v>
      </c>
      <c r="C373" s="90">
        <v>485.53660000000002</v>
      </c>
      <c r="D373" s="90">
        <v>2031.5530000000001</v>
      </c>
      <c r="E373" s="90">
        <v>0</v>
      </c>
      <c r="F373" s="90">
        <v>3.8E-3</v>
      </c>
      <c r="G373" s="92">
        <v>10131900</v>
      </c>
      <c r="H373" s="90">
        <v>125215.70170000001</v>
      </c>
      <c r="I373"/>
      <c r="J373"/>
      <c r="K373"/>
      <c r="L373"/>
      <c r="M373"/>
      <c r="N373"/>
      <c r="O373"/>
      <c r="P373"/>
      <c r="Q373"/>
      <c r="R373"/>
      <c r="S373"/>
    </row>
    <row r="374" spans="1:19">
      <c r="A374" s="90" t="s">
        <v>784</v>
      </c>
      <c r="B374" s="90">
        <v>288978.32630000002</v>
      </c>
      <c r="C374" s="90">
        <v>472.16559999999998</v>
      </c>
      <c r="D374" s="90">
        <v>1973.5644</v>
      </c>
      <c r="E374" s="90">
        <v>0</v>
      </c>
      <c r="F374" s="90">
        <v>3.7000000000000002E-3</v>
      </c>
      <c r="G374" s="92">
        <v>9842650</v>
      </c>
      <c r="H374" s="90">
        <v>121827.7317</v>
      </c>
      <c r="I374"/>
      <c r="J374"/>
      <c r="K374"/>
      <c r="L374"/>
      <c r="M374"/>
      <c r="N374"/>
      <c r="O374"/>
      <c r="P374"/>
      <c r="Q374"/>
      <c r="R374"/>
      <c r="S374"/>
    </row>
    <row r="375" spans="1:19">
      <c r="A375" s="90" t="s">
        <v>785</v>
      </c>
      <c r="B375" s="90">
        <v>233919.20629999999</v>
      </c>
      <c r="C375" s="90">
        <v>378.91570000000002</v>
      </c>
      <c r="D375" s="90">
        <v>1566.6352999999999</v>
      </c>
      <c r="E375" s="90">
        <v>0</v>
      </c>
      <c r="F375" s="90">
        <v>2.8999999999999998E-3</v>
      </c>
      <c r="G375" s="92">
        <v>7813080</v>
      </c>
      <c r="H375" s="90">
        <v>98274.108900000007</v>
      </c>
      <c r="I375"/>
      <c r="J375"/>
      <c r="K375"/>
      <c r="L375"/>
      <c r="M375"/>
      <c r="N375"/>
      <c r="O375"/>
      <c r="P375"/>
      <c r="Q375"/>
      <c r="R375"/>
      <c r="S375"/>
    </row>
    <row r="376" spans="1:19">
      <c r="A376" s="90" t="s">
        <v>786</v>
      </c>
      <c r="B376" s="90">
        <v>195376.61540000001</v>
      </c>
      <c r="C376" s="90">
        <v>307.02390000000003</v>
      </c>
      <c r="D376" s="90">
        <v>1219.6005</v>
      </c>
      <c r="E376" s="90">
        <v>0</v>
      </c>
      <c r="F376" s="90">
        <v>2.3E-3</v>
      </c>
      <c r="G376" s="92">
        <v>6082010</v>
      </c>
      <c r="H376" s="90">
        <v>81098.516199999998</v>
      </c>
      <c r="I376"/>
      <c r="J376"/>
      <c r="K376"/>
      <c r="L376"/>
      <c r="M376"/>
      <c r="N376"/>
      <c r="O376"/>
      <c r="P376"/>
      <c r="Q376"/>
      <c r="R376"/>
      <c r="S376"/>
    </row>
    <row r="377" spans="1:19">
      <c r="A377" s="90" t="s">
        <v>787</v>
      </c>
      <c r="B377" s="90">
        <v>206252.0312</v>
      </c>
      <c r="C377" s="90">
        <v>313.00409999999999</v>
      </c>
      <c r="D377" s="90">
        <v>1183.0628999999999</v>
      </c>
      <c r="E377" s="90">
        <v>0</v>
      </c>
      <c r="F377" s="90">
        <v>2.3E-3</v>
      </c>
      <c r="G377" s="92">
        <v>5899370</v>
      </c>
      <c r="H377" s="90">
        <v>84458.034299999999</v>
      </c>
      <c r="I377"/>
      <c r="J377"/>
      <c r="K377"/>
      <c r="L377"/>
      <c r="M377"/>
      <c r="N377"/>
      <c r="O377"/>
      <c r="P377"/>
      <c r="Q377"/>
      <c r="R377"/>
      <c r="S377"/>
    </row>
    <row r="378" spans="1:19">
      <c r="A378" s="90"/>
      <c r="B378" s="90"/>
      <c r="C378" s="90"/>
      <c r="D378" s="90"/>
      <c r="E378" s="90"/>
      <c r="F378" s="90"/>
      <c r="G378" s="90"/>
      <c r="H378" s="90"/>
      <c r="I378"/>
      <c r="J378"/>
      <c r="K378"/>
      <c r="L378"/>
      <c r="M378"/>
      <c r="N378"/>
      <c r="O378"/>
      <c r="P378"/>
      <c r="Q378"/>
      <c r="R378"/>
      <c r="S378"/>
    </row>
    <row r="379" spans="1:19">
      <c r="A379" s="90" t="s">
        <v>788</v>
      </c>
      <c r="B379" s="92">
        <v>2946410</v>
      </c>
      <c r="C379" s="90">
        <v>4711.2001</v>
      </c>
      <c r="D379" s="90">
        <v>19154.470399999998</v>
      </c>
      <c r="E379" s="90">
        <v>0</v>
      </c>
      <c r="F379" s="90">
        <v>3.6200000000000003E-2</v>
      </c>
      <c r="G379" s="92">
        <v>95524400</v>
      </c>
      <c r="H379" s="92">
        <v>1231450</v>
      </c>
      <c r="I379"/>
      <c r="J379"/>
      <c r="K379"/>
      <c r="L379"/>
      <c r="M379"/>
      <c r="N379"/>
      <c r="O379"/>
      <c r="P379"/>
      <c r="Q379"/>
      <c r="R379"/>
      <c r="S379"/>
    </row>
    <row r="380" spans="1:19">
      <c r="A380" s="90" t="s">
        <v>789</v>
      </c>
      <c r="B380" s="90">
        <v>180851.1428</v>
      </c>
      <c r="C380" s="90">
        <v>281.12729999999999</v>
      </c>
      <c r="D380" s="90">
        <v>1100.067</v>
      </c>
      <c r="E380" s="90">
        <v>0</v>
      </c>
      <c r="F380" s="90">
        <v>2.0999999999999999E-3</v>
      </c>
      <c r="G380" s="92">
        <v>5485790</v>
      </c>
      <c r="H380" s="90">
        <v>74750.018599999996</v>
      </c>
      <c r="I380"/>
      <c r="J380"/>
      <c r="K380"/>
      <c r="L380"/>
      <c r="M380"/>
      <c r="N380"/>
      <c r="O380"/>
      <c r="P380"/>
      <c r="Q380"/>
      <c r="R380"/>
      <c r="S380"/>
    </row>
    <row r="381" spans="1:19">
      <c r="A381" s="90" t="s">
        <v>790</v>
      </c>
      <c r="B381" s="90">
        <v>339776.46769999998</v>
      </c>
      <c r="C381" s="90">
        <v>555.38</v>
      </c>
      <c r="D381" s="90">
        <v>2322.5047</v>
      </c>
      <c r="E381" s="90">
        <v>0</v>
      </c>
      <c r="F381" s="90">
        <v>4.4000000000000003E-3</v>
      </c>
      <c r="G381" s="92">
        <v>11582900</v>
      </c>
      <c r="H381" s="90">
        <v>143265.55679999999</v>
      </c>
      <c r="I381"/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>
      <c r="A383" s="86"/>
      <c r="B383" s="90" t="s">
        <v>791</v>
      </c>
      <c r="C383" s="90" t="s">
        <v>792</v>
      </c>
      <c r="D383" s="90" t="s">
        <v>793</v>
      </c>
      <c r="E383" s="90" t="s">
        <v>794</v>
      </c>
      <c r="F383" s="90" t="s">
        <v>795</v>
      </c>
      <c r="G383" s="90" t="s">
        <v>796</v>
      </c>
      <c r="H383" s="90" t="s">
        <v>797</v>
      </c>
      <c r="I383" s="90" t="s">
        <v>798</v>
      </c>
      <c r="J383" s="90" t="s">
        <v>799</v>
      </c>
      <c r="K383" s="90" t="s">
        <v>800</v>
      </c>
      <c r="L383" s="90" t="s">
        <v>801</v>
      </c>
      <c r="M383" s="90" t="s">
        <v>802</v>
      </c>
      <c r="N383" s="90" t="s">
        <v>803</v>
      </c>
      <c r="O383" s="90" t="s">
        <v>804</v>
      </c>
      <c r="P383" s="90" t="s">
        <v>805</v>
      </c>
      <c r="Q383" s="90" t="s">
        <v>806</v>
      </c>
      <c r="R383" s="90" t="s">
        <v>807</v>
      </c>
      <c r="S383" s="90" t="s">
        <v>808</v>
      </c>
    </row>
    <row r="384" spans="1:19">
      <c r="A384" s="90" t="s">
        <v>777</v>
      </c>
      <c r="B384" s="92">
        <v>790453000000</v>
      </c>
      <c r="C384" s="90">
        <v>694266.28599999996</v>
      </c>
      <c r="D384" s="90" t="s">
        <v>838</v>
      </c>
      <c r="E384" s="90">
        <v>270589.05</v>
      </c>
      <c r="F384" s="90">
        <v>145652.64300000001</v>
      </c>
      <c r="G384" s="90">
        <v>124068.98699999999</v>
      </c>
      <c r="H384" s="90">
        <v>0</v>
      </c>
      <c r="I384" s="90">
        <v>148913.446</v>
      </c>
      <c r="J384" s="90">
        <v>0</v>
      </c>
      <c r="K384" s="90">
        <v>114.66800000000001</v>
      </c>
      <c r="L384" s="90">
        <v>0</v>
      </c>
      <c r="M384" s="90">
        <v>0</v>
      </c>
      <c r="N384" s="90">
        <v>0</v>
      </c>
      <c r="O384" s="90">
        <v>0</v>
      </c>
      <c r="P384" s="90">
        <v>0</v>
      </c>
      <c r="Q384" s="90">
        <v>4927.4920000000002</v>
      </c>
      <c r="R384" s="90">
        <v>0</v>
      </c>
      <c r="S384" s="90">
        <v>0</v>
      </c>
    </row>
    <row r="385" spans="1:19">
      <c r="A385" s="90" t="s">
        <v>778</v>
      </c>
      <c r="B385" s="92">
        <v>719868000000</v>
      </c>
      <c r="C385" s="90">
        <v>748080.23800000001</v>
      </c>
      <c r="D385" s="90" t="s">
        <v>957</v>
      </c>
      <c r="E385" s="90">
        <v>270589.05</v>
      </c>
      <c r="F385" s="90">
        <v>145652.64300000001</v>
      </c>
      <c r="G385" s="90">
        <v>128370.477</v>
      </c>
      <c r="H385" s="90">
        <v>0</v>
      </c>
      <c r="I385" s="90">
        <v>198352.198</v>
      </c>
      <c r="J385" s="90">
        <v>0</v>
      </c>
      <c r="K385" s="90">
        <v>114.66800000000001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5001.2020000000002</v>
      </c>
      <c r="R385" s="90">
        <v>0</v>
      </c>
      <c r="S385" s="90">
        <v>0</v>
      </c>
    </row>
    <row r="386" spans="1:19">
      <c r="A386" s="90" t="s">
        <v>779</v>
      </c>
      <c r="B386" s="92">
        <v>857405000000</v>
      </c>
      <c r="C386" s="90">
        <v>856881.48499999999</v>
      </c>
      <c r="D386" s="90" t="s">
        <v>902</v>
      </c>
      <c r="E386" s="90">
        <v>270589.05</v>
      </c>
      <c r="F386" s="90">
        <v>133019.06400000001</v>
      </c>
      <c r="G386" s="90">
        <v>134786.89199999999</v>
      </c>
      <c r="H386" s="90">
        <v>0</v>
      </c>
      <c r="I386" s="90">
        <v>313455.15000000002</v>
      </c>
      <c r="J386" s="90">
        <v>0</v>
      </c>
      <c r="K386" s="90">
        <v>114.66800000000001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4916.6610000000001</v>
      </c>
      <c r="R386" s="90">
        <v>0</v>
      </c>
      <c r="S386" s="90">
        <v>0</v>
      </c>
    </row>
    <row r="387" spans="1:19">
      <c r="A387" s="90" t="s">
        <v>780</v>
      </c>
      <c r="B387" s="92">
        <v>935310000000</v>
      </c>
      <c r="C387" s="90">
        <v>1122646.379</v>
      </c>
      <c r="D387" s="90" t="s">
        <v>897</v>
      </c>
      <c r="E387" s="90">
        <v>270589.05</v>
      </c>
      <c r="F387" s="90">
        <v>133019.06400000001</v>
      </c>
      <c r="G387" s="90">
        <v>154216.88</v>
      </c>
      <c r="H387" s="90">
        <v>0</v>
      </c>
      <c r="I387" s="90">
        <v>559443.45799999998</v>
      </c>
      <c r="J387" s="90">
        <v>0</v>
      </c>
      <c r="K387" s="90">
        <v>114.66800000000001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5263.259</v>
      </c>
      <c r="R387" s="90">
        <v>0</v>
      </c>
      <c r="S387" s="90">
        <v>0</v>
      </c>
    </row>
    <row r="388" spans="1:19">
      <c r="A388" s="90" t="s">
        <v>341</v>
      </c>
      <c r="B388" s="92">
        <v>1173500000000</v>
      </c>
      <c r="C388" s="90">
        <v>1241870.486</v>
      </c>
      <c r="D388" s="90" t="s">
        <v>828</v>
      </c>
      <c r="E388" s="90">
        <v>270589.05</v>
      </c>
      <c r="F388" s="90">
        <v>133019.06400000001</v>
      </c>
      <c r="G388" s="90">
        <v>158626.451</v>
      </c>
      <c r="H388" s="90">
        <v>0</v>
      </c>
      <c r="I388" s="90">
        <v>674224.66700000002</v>
      </c>
      <c r="J388" s="90">
        <v>0</v>
      </c>
      <c r="K388" s="90">
        <v>114.66800000000001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5296.5870000000004</v>
      </c>
      <c r="R388" s="90">
        <v>0</v>
      </c>
      <c r="S388" s="90">
        <v>0</v>
      </c>
    </row>
    <row r="389" spans="1:19">
      <c r="A389" s="90" t="s">
        <v>781</v>
      </c>
      <c r="B389" s="92">
        <v>1519960000000</v>
      </c>
      <c r="C389" s="90">
        <v>1435841.5930000001</v>
      </c>
      <c r="D389" s="90" t="s">
        <v>958</v>
      </c>
      <c r="E389" s="90">
        <v>270589.05</v>
      </c>
      <c r="F389" s="90">
        <v>133019.06400000001</v>
      </c>
      <c r="G389" s="90">
        <v>184555.82699999999</v>
      </c>
      <c r="H389" s="90">
        <v>0</v>
      </c>
      <c r="I389" s="90">
        <v>842246.33200000005</v>
      </c>
      <c r="J389" s="90">
        <v>0</v>
      </c>
      <c r="K389" s="90">
        <v>114.66800000000001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5316.652</v>
      </c>
      <c r="R389" s="90">
        <v>0</v>
      </c>
      <c r="S389" s="90">
        <v>0</v>
      </c>
    </row>
    <row r="390" spans="1:19">
      <c r="A390" s="90" t="s">
        <v>782</v>
      </c>
      <c r="B390" s="92">
        <v>1319960000000</v>
      </c>
      <c r="C390" s="90">
        <v>1216280.9569999999</v>
      </c>
      <c r="D390" s="90" t="s">
        <v>840</v>
      </c>
      <c r="E390" s="90">
        <v>150327.25</v>
      </c>
      <c r="F390" s="90">
        <v>73183.823999999993</v>
      </c>
      <c r="G390" s="90">
        <v>173791.149</v>
      </c>
      <c r="H390" s="90">
        <v>0</v>
      </c>
      <c r="I390" s="90">
        <v>813837.82900000003</v>
      </c>
      <c r="J390" s="90">
        <v>0</v>
      </c>
      <c r="K390" s="90">
        <v>114.66800000000001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5026.2370000000001</v>
      </c>
      <c r="R390" s="90">
        <v>0</v>
      </c>
      <c r="S390" s="90">
        <v>0</v>
      </c>
    </row>
    <row r="391" spans="1:19">
      <c r="A391" s="90" t="s">
        <v>783</v>
      </c>
      <c r="B391" s="92">
        <v>1329540000000</v>
      </c>
      <c r="C391" s="90">
        <v>1191180.53</v>
      </c>
      <c r="D391" s="90" t="s">
        <v>841</v>
      </c>
      <c r="E391" s="90">
        <v>150327.25</v>
      </c>
      <c r="F391" s="90">
        <v>78000.308000000005</v>
      </c>
      <c r="G391" s="90">
        <v>162417.07199999999</v>
      </c>
      <c r="H391" s="90">
        <v>0</v>
      </c>
      <c r="I391" s="90">
        <v>795028.03300000005</v>
      </c>
      <c r="J391" s="90">
        <v>0</v>
      </c>
      <c r="K391" s="90">
        <v>114.66800000000001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5293.1989999999996</v>
      </c>
      <c r="R391" s="90">
        <v>0</v>
      </c>
      <c r="S391" s="90">
        <v>0</v>
      </c>
    </row>
    <row r="392" spans="1:19">
      <c r="A392" s="90" t="s">
        <v>784</v>
      </c>
      <c r="B392" s="92">
        <v>1291590000000</v>
      </c>
      <c r="C392" s="90">
        <v>1259715.8370000001</v>
      </c>
      <c r="D392" s="90" t="s">
        <v>855</v>
      </c>
      <c r="E392" s="90">
        <v>270589.05</v>
      </c>
      <c r="F392" s="90">
        <v>137835.54800000001</v>
      </c>
      <c r="G392" s="90">
        <v>158649.79500000001</v>
      </c>
      <c r="H392" s="90">
        <v>0</v>
      </c>
      <c r="I392" s="90">
        <v>687013.50399999996</v>
      </c>
      <c r="J392" s="90">
        <v>0</v>
      </c>
      <c r="K392" s="90">
        <v>114.66800000000001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5513.2719999999999</v>
      </c>
      <c r="R392" s="90">
        <v>0</v>
      </c>
      <c r="S392" s="90">
        <v>0</v>
      </c>
    </row>
    <row r="393" spans="1:19">
      <c r="A393" s="90" t="s">
        <v>785</v>
      </c>
      <c r="B393" s="92">
        <v>1025260000000</v>
      </c>
      <c r="C393" s="90">
        <v>1121674.1910000001</v>
      </c>
      <c r="D393" s="90" t="s">
        <v>959</v>
      </c>
      <c r="E393" s="90">
        <v>270589.05</v>
      </c>
      <c r="F393" s="90">
        <v>137835.54800000001</v>
      </c>
      <c r="G393" s="90">
        <v>149224.41500000001</v>
      </c>
      <c r="H393" s="90">
        <v>0</v>
      </c>
      <c r="I393" s="90">
        <v>558462.61899999995</v>
      </c>
      <c r="J393" s="90">
        <v>0</v>
      </c>
      <c r="K393" s="90">
        <v>114.66800000000001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5447.8919999999998</v>
      </c>
      <c r="R393" s="90">
        <v>0</v>
      </c>
      <c r="S393" s="90">
        <v>0</v>
      </c>
    </row>
    <row r="394" spans="1:19">
      <c r="A394" s="90" t="s">
        <v>786</v>
      </c>
      <c r="B394" s="92">
        <v>798106000000</v>
      </c>
      <c r="C394" s="90">
        <v>803494.21400000004</v>
      </c>
      <c r="D394" s="90" t="s">
        <v>898</v>
      </c>
      <c r="E394" s="90">
        <v>270589.05</v>
      </c>
      <c r="F394" s="90">
        <v>151653.867</v>
      </c>
      <c r="G394" s="90">
        <v>131814.10999999999</v>
      </c>
      <c r="H394" s="90">
        <v>0</v>
      </c>
      <c r="I394" s="90">
        <v>244308.53700000001</v>
      </c>
      <c r="J394" s="90">
        <v>0</v>
      </c>
      <c r="K394" s="90">
        <v>114.66800000000001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5013.982</v>
      </c>
      <c r="R394" s="90">
        <v>0</v>
      </c>
      <c r="S394" s="90">
        <v>0</v>
      </c>
    </row>
    <row r="395" spans="1:19">
      <c r="A395" s="90" t="s">
        <v>787</v>
      </c>
      <c r="B395" s="92">
        <v>774140000000</v>
      </c>
      <c r="C395" s="90">
        <v>757968.17599999998</v>
      </c>
      <c r="D395" s="90" t="s">
        <v>960</v>
      </c>
      <c r="E395" s="90">
        <v>270589.05</v>
      </c>
      <c r="F395" s="90">
        <v>145652.64300000001</v>
      </c>
      <c r="G395" s="90">
        <v>124802.54</v>
      </c>
      <c r="H395" s="90">
        <v>0</v>
      </c>
      <c r="I395" s="90">
        <v>211804.48800000001</v>
      </c>
      <c r="J395" s="90">
        <v>0</v>
      </c>
      <c r="K395" s="90">
        <v>114.66800000000001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5004.7870000000003</v>
      </c>
      <c r="R395" s="90">
        <v>0</v>
      </c>
      <c r="S395" s="90">
        <v>0</v>
      </c>
    </row>
    <row r="396" spans="1:19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</row>
    <row r="397" spans="1:19">
      <c r="A397" s="90" t="s">
        <v>788</v>
      </c>
      <c r="B397" s="92">
        <v>12535100000000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/>
      <c r="R397" s="90">
        <v>0</v>
      </c>
      <c r="S397" s="90">
        <v>0</v>
      </c>
    </row>
    <row r="398" spans="1:19">
      <c r="A398" s="90" t="s">
        <v>789</v>
      </c>
      <c r="B398" s="92">
        <v>719868000000</v>
      </c>
      <c r="C398" s="90">
        <v>694266.28599999996</v>
      </c>
      <c r="D398" s="90"/>
      <c r="E398" s="90">
        <v>150327.25</v>
      </c>
      <c r="F398" s="90">
        <v>73183.823999999993</v>
      </c>
      <c r="G398" s="90">
        <v>124068.98699999999</v>
      </c>
      <c r="H398" s="90">
        <v>0</v>
      </c>
      <c r="I398" s="90">
        <v>148913.446</v>
      </c>
      <c r="J398" s="90">
        <v>0</v>
      </c>
      <c r="K398" s="90">
        <v>114.66800000000001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4916.6610000000001</v>
      </c>
      <c r="R398" s="90">
        <v>0</v>
      </c>
      <c r="S398" s="90">
        <v>0</v>
      </c>
    </row>
    <row r="399" spans="1:19">
      <c r="A399" s="90" t="s">
        <v>790</v>
      </c>
      <c r="B399" s="92">
        <v>1519960000000</v>
      </c>
      <c r="C399" s="90">
        <v>1435841.5930000001</v>
      </c>
      <c r="D399" s="90"/>
      <c r="E399" s="90">
        <v>270589.05</v>
      </c>
      <c r="F399" s="90">
        <v>151653.867</v>
      </c>
      <c r="G399" s="90">
        <v>184555.82699999999</v>
      </c>
      <c r="H399" s="90">
        <v>0</v>
      </c>
      <c r="I399" s="90">
        <v>842246.33200000005</v>
      </c>
      <c r="J399" s="90">
        <v>0</v>
      </c>
      <c r="K399" s="90">
        <v>114.66800000000001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5513.2719999999999</v>
      </c>
      <c r="R399" s="90">
        <v>0</v>
      </c>
      <c r="S399" s="90">
        <v>0</v>
      </c>
    </row>
    <row r="400" spans="1:19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>
      <c r="A401" s="86"/>
      <c r="B401" s="90" t="s">
        <v>816</v>
      </c>
      <c r="C401" s="90" t="s">
        <v>817</v>
      </c>
      <c r="D401" s="90" t="s">
        <v>265</v>
      </c>
      <c r="E401" s="90" t="s">
        <v>266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>
      <c r="A402" s="90" t="s">
        <v>818</v>
      </c>
      <c r="B402" s="90">
        <v>353529.82</v>
      </c>
      <c r="C402" s="90">
        <v>24479.17</v>
      </c>
      <c r="D402" s="90">
        <v>0</v>
      </c>
      <c r="E402" s="90">
        <v>378008.99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>
      <c r="A403" s="90" t="s">
        <v>819</v>
      </c>
      <c r="B403" s="90">
        <v>18.04</v>
      </c>
      <c r="C403" s="90">
        <v>1.25</v>
      </c>
      <c r="D403" s="90">
        <v>0</v>
      </c>
      <c r="E403" s="90">
        <v>19.29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>
      <c r="A404" s="90" t="s">
        <v>820</v>
      </c>
      <c r="B404" s="90">
        <v>18.04</v>
      </c>
      <c r="C404" s="90">
        <v>1.25</v>
      </c>
      <c r="D404" s="90">
        <v>0</v>
      </c>
      <c r="E404" s="90">
        <v>19.29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</row>
    <row r="406" spans="1:19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</row>
    <row r="407" spans="1:19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</row>
    <row r="408" spans="1:19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</row>
    <row r="409" spans="1:1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</row>
    <row r="410" spans="1:19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</row>
    <row r="411" spans="1:19">
      <c r="A411" s="88"/>
      <c r="B411" s="88"/>
      <c r="C411" s="88"/>
      <c r="D411" s="88"/>
    </row>
    <row r="412" spans="1:19">
      <c r="A412" s="88"/>
      <c r="B412" s="88"/>
      <c r="C412" s="88"/>
      <c r="D412" s="88"/>
    </row>
    <row r="413" spans="1:19">
      <c r="A413" s="88"/>
      <c r="B413" s="88"/>
      <c r="C413" s="88"/>
      <c r="D413" s="88"/>
    </row>
    <row r="414" spans="1:19">
      <c r="A414" s="88"/>
      <c r="B414" s="88"/>
      <c r="C414" s="88"/>
      <c r="D414" s="88"/>
    </row>
    <row r="415" spans="1:19">
      <c r="A415" s="88"/>
      <c r="B415" s="88"/>
      <c r="C415" s="88"/>
      <c r="D415" s="88"/>
    </row>
    <row r="416" spans="1:19">
      <c r="A416" s="88"/>
      <c r="B416" s="88"/>
      <c r="C416" s="88"/>
      <c r="D416" s="88"/>
    </row>
    <row r="417" spans="1:4">
      <c r="A417" s="88"/>
      <c r="B417" s="88"/>
      <c r="C417" s="88"/>
      <c r="D417" s="88"/>
    </row>
    <row r="418" spans="1:4">
      <c r="A418" s="88"/>
      <c r="B418" s="88"/>
      <c r="C418" s="88"/>
      <c r="D418" s="88"/>
    </row>
    <row r="419" spans="1:4">
      <c r="A419" s="88"/>
      <c r="B419" s="88"/>
      <c r="C419" s="88"/>
      <c r="D419" s="88"/>
    </row>
    <row r="420" spans="1:4">
      <c r="A420" s="88"/>
      <c r="B420" s="88"/>
      <c r="C420" s="88"/>
      <c r="D420" s="88"/>
    </row>
    <row r="421" spans="1:4">
      <c r="A421" s="88"/>
      <c r="B421" s="88"/>
      <c r="C421" s="88"/>
      <c r="D421" s="88"/>
    </row>
    <row r="422" spans="1:4">
      <c r="A422" s="88"/>
      <c r="B422" s="88"/>
      <c r="C422" s="88"/>
      <c r="D422" s="88"/>
    </row>
    <row r="423" spans="1:4">
      <c r="A423" s="88"/>
      <c r="B423" s="88"/>
      <c r="C423" s="88"/>
      <c r="D423" s="88"/>
    </row>
    <row r="424" spans="1:4">
      <c r="A424" s="88"/>
      <c r="B424" s="88"/>
      <c r="C424" s="88"/>
      <c r="D424" s="88"/>
    </row>
    <row r="425" spans="1:4">
      <c r="A425" s="88"/>
      <c r="B425" s="88"/>
      <c r="C425" s="88"/>
      <c r="D425" s="88"/>
    </row>
    <row r="426" spans="1:4">
      <c r="A426" s="88"/>
      <c r="B426" s="88"/>
      <c r="C426" s="88"/>
      <c r="D426" s="88"/>
    </row>
    <row r="427" spans="1:4">
      <c r="A427" s="88"/>
      <c r="B427" s="88"/>
      <c r="C427" s="88"/>
      <c r="D427" s="88"/>
    </row>
    <row r="428" spans="1:4">
      <c r="A428" s="88"/>
      <c r="B428" s="88"/>
      <c r="C428" s="88"/>
      <c r="D428" s="88"/>
    </row>
    <row r="429" spans="1:4">
      <c r="A429" s="88"/>
      <c r="B429" s="88"/>
      <c r="C429" s="88"/>
      <c r="D429" s="88"/>
    </row>
    <row r="430" spans="1:4">
      <c r="A430" s="88"/>
      <c r="B430" s="88"/>
      <c r="C430" s="88"/>
      <c r="D430" s="88"/>
    </row>
    <row r="431" spans="1:4">
      <c r="A431" s="88"/>
      <c r="B431" s="88"/>
      <c r="C431" s="88"/>
      <c r="D431" s="88"/>
    </row>
    <row r="432" spans="1:4">
      <c r="A432" s="88"/>
      <c r="B432" s="88"/>
      <c r="C432" s="88"/>
      <c r="D432" s="88"/>
    </row>
    <row r="434" spans="1:8">
      <c r="B434" s="88"/>
      <c r="C434" s="88"/>
      <c r="D434" s="88"/>
      <c r="E434" s="88"/>
      <c r="F434" s="88"/>
      <c r="G434" s="88"/>
      <c r="H434" s="88"/>
    </row>
    <row r="435" spans="1:8">
      <c r="A435" s="88"/>
      <c r="B435" s="88"/>
      <c r="C435" s="88"/>
      <c r="D435" s="88"/>
      <c r="E435" s="88"/>
      <c r="F435" s="88"/>
      <c r="G435" s="88"/>
      <c r="H435" s="88"/>
    </row>
    <row r="436" spans="1:8">
      <c r="A436" s="88"/>
      <c r="B436" s="88"/>
      <c r="C436" s="88"/>
      <c r="D436" s="88"/>
      <c r="E436" s="88"/>
      <c r="F436" s="88"/>
      <c r="G436" s="88"/>
      <c r="H436" s="88"/>
    </row>
    <row r="437" spans="1:8">
      <c r="A437" s="88"/>
      <c r="B437" s="88"/>
      <c r="C437" s="88"/>
      <c r="D437" s="88"/>
      <c r="E437" s="88"/>
      <c r="F437" s="88"/>
      <c r="G437" s="88"/>
      <c r="H437" s="88"/>
    </row>
    <row r="438" spans="1:8">
      <c r="A438" s="88"/>
      <c r="B438" s="88"/>
      <c r="C438" s="88"/>
      <c r="D438" s="88"/>
      <c r="E438" s="88"/>
      <c r="F438" s="88"/>
      <c r="G438" s="88"/>
      <c r="H438" s="88"/>
    </row>
    <row r="439" spans="1:8">
      <c r="A439" s="88"/>
      <c r="B439" s="88"/>
      <c r="C439" s="88"/>
      <c r="D439" s="88"/>
      <c r="E439" s="88"/>
      <c r="F439" s="88"/>
      <c r="G439" s="88"/>
      <c r="H439" s="88"/>
    </row>
    <row r="440" spans="1:8">
      <c r="A440" s="88"/>
      <c r="B440" s="88"/>
      <c r="C440" s="88"/>
      <c r="D440" s="88"/>
      <c r="E440" s="88"/>
      <c r="F440" s="88"/>
      <c r="G440" s="88"/>
      <c r="H440" s="88"/>
    </row>
    <row r="441" spans="1:8">
      <c r="A441" s="88"/>
      <c r="B441" s="88"/>
      <c r="C441" s="88"/>
      <c r="D441" s="88"/>
      <c r="E441" s="88"/>
      <c r="F441" s="88"/>
      <c r="G441" s="88"/>
      <c r="H441" s="88"/>
    </row>
    <row r="442" spans="1:8">
      <c r="A442" s="88"/>
      <c r="B442" s="88"/>
      <c r="C442" s="88"/>
      <c r="D442" s="88"/>
      <c r="E442" s="88"/>
      <c r="F442" s="88"/>
      <c r="G442" s="88"/>
      <c r="H442" s="88"/>
    </row>
    <row r="443" spans="1:8">
      <c r="A443" s="88"/>
      <c r="B443" s="88"/>
      <c r="C443" s="88"/>
      <c r="D443" s="88"/>
      <c r="E443" s="88"/>
      <c r="F443" s="88"/>
      <c r="G443" s="88"/>
      <c r="H443" s="88"/>
    </row>
    <row r="444" spans="1:8">
      <c r="A444" s="88"/>
      <c r="B444" s="88"/>
      <c r="C444" s="88"/>
      <c r="D444" s="88"/>
      <c r="E444" s="88"/>
      <c r="F444" s="88"/>
      <c r="G444" s="88"/>
      <c r="H444" s="88"/>
    </row>
    <row r="445" spans="1:8">
      <c r="A445" s="88"/>
      <c r="B445" s="88"/>
      <c r="C445" s="88"/>
      <c r="D445" s="88"/>
      <c r="E445" s="88"/>
      <c r="F445" s="88"/>
      <c r="G445" s="88"/>
      <c r="H445" s="88"/>
    </row>
    <row r="446" spans="1:8">
      <c r="A446" s="88"/>
      <c r="B446" s="88"/>
      <c r="C446" s="88"/>
      <c r="D446" s="88"/>
      <c r="E446" s="88"/>
      <c r="F446" s="88"/>
      <c r="G446" s="88"/>
      <c r="H446" s="88"/>
    </row>
    <row r="447" spans="1:8">
      <c r="A447" s="88"/>
      <c r="B447" s="88"/>
      <c r="C447" s="88"/>
      <c r="D447" s="88"/>
      <c r="E447" s="88"/>
      <c r="F447" s="88"/>
      <c r="G447" s="88"/>
      <c r="H447" s="88"/>
    </row>
    <row r="449" spans="1:8">
      <c r="B449" s="88"/>
      <c r="C449" s="88"/>
      <c r="D449" s="88"/>
      <c r="E449" s="88"/>
      <c r="F449" s="88"/>
    </row>
    <row r="450" spans="1:8">
      <c r="A450" s="88"/>
      <c r="B450" s="88"/>
      <c r="C450" s="88"/>
      <c r="D450" s="88"/>
      <c r="E450" s="88"/>
      <c r="F450" s="88"/>
    </row>
    <row r="451" spans="1:8">
      <c r="A451" s="88"/>
      <c r="B451" s="88"/>
      <c r="C451" s="88"/>
      <c r="D451" s="88"/>
      <c r="E451" s="88"/>
      <c r="F451" s="88"/>
    </row>
    <row r="452" spans="1:8">
      <c r="A452" s="88"/>
      <c r="B452" s="88"/>
      <c r="C452" s="88"/>
      <c r="D452" s="88"/>
      <c r="E452" s="88"/>
      <c r="F452" s="88"/>
    </row>
    <row r="454" spans="1:8">
      <c r="B454" s="88"/>
      <c r="C454" s="88"/>
      <c r="D454" s="88"/>
      <c r="E454" s="88"/>
      <c r="F454" s="88"/>
      <c r="G454" s="88"/>
    </row>
    <row r="455" spans="1:8">
      <c r="A455" s="88"/>
      <c r="B455" s="88"/>
      <c r="C455" s="88"/>
      <c r="D455" s="88"/>
      <c r="E455" s="88"/>
      <c r="F455" s="88"/>
      <c r="G455" s="88"/>
    </row>
    <row r="457" spans="1:8">
      <c r="B457" s="88"/>
      <c r="C457" s="88"/>
      <c r="D457" s="88"/>
      <c r="E457" s="88"/>
      <c r="F457" s="88"/>
      <c r="G457" s="88"/>
      <c r="H457" s="88"/>
    </row>
    <row r="458" spans="1:8">
      <c r="A458" s="88"/>
      <c r="B458" s="88"/>
      <c r="C458" s="88"/>
      <c r="D458" s="88"/>
      <c r="E458" s="88"/>
      <c r="F458" s="88"/>
      <c r="G458" s="89"/>
      <c r="H458" s="88"/>
    </row>
    <row r="459" spans="1:8">
      <c r="A459" s="88"/>
      <c r="B459" s="88"/>
      <c r="C459" s="88"/>
      <c r="D459" s="88"/>
      <c r="E459" s="88"/>
      <c r="F459" s="88"/>
      <c r="G459" s="89"/>
      <c r="H459" s="88"/>
    </row>
    <row r="460" spans="1:8">
      <c r="A460" s="88"/>
      <c r="B460" s="88"/>
      <c r="C460" s="88"/>
      <c r="D460" s="88"/>
      <c r="E460" s="88"/>
      <c r="F460" s="88"/>
      <c r="G460" s="89"/>
      <c r="H460" s="88"/>
    </row>
    <row r="461" spans="1:8">
      <c r="A461" s="88"/>
      <c r="B461" s="88"/>
      <c r="C461" s="88"/>
      <c r="D461" s="88"/>
      <c r="E461" s="88"/>
      <c r="F461" s="88"/>
      <c r="G461" s="89"/>
      <c r="H461" s="88"/>
    </row>
    <row r="462" spans="1:8">
      <c r="A462" s="88"/>
      <c r="B462" s="88"/>
      <c r="C462" s="88"/>
      <c r="D462" s="88"/>
      <c r="E462" s="88"/>
      <c r="F462" s="88"/>
      <c r="G462" s="89"/>
      <c r="H462" s="88"/>
    </row>
    <row r="463" spans="1:8">
      <c r="A463" s="88"/>
      <c r="B463" s="88"/>
      <c r="C463" s="88"/>
      <c r="D463" s="88"/>
      <c r="E463" s="88"/>
      <c r="F463" s="88"/>
      <c r="G463" s="89"/>
      <c r="H463" s="88"/>
    </row>
    <row r="464" spans="1:8">
      <c r="A464" s="88"/>
      <c r="B464" s="88"/>
      <c r="C464" s="88"/>
      <c r="D464" s="88"/>
      <c r="E464" s="88"/>
      <c r="F464" s="88"/>
      <c r="G464" s="89"/>
      <c r="H464" s="88"/>
    </row>
    <row r="465" spans="1:19">
      <c r="A465" s="88"/>
      <c r="B465" s="88"/>
      <c r="C465" s="88"/>
      <c r="D465" s="88"/>
      <c r="E465" s="88"/>
      <c r="F465" s="88"/>
      <c r="G465" s="89"/>
      <c r="H465" s="88"/>
    </row>
    <row r="466" spans="1:19">
      <c r="A466" s="88"/>
      <c r="B466" s="88"/>
      <c r="C466" s="88"/>
      <c r="D466" s="88"/>
      <c r="E466" s="88"/>
      <c r="F466" s="88"/>
      <c r="G466" s="89"/>
      <c r="H466" s="88"/>
    </row>
    <row r="467" spans="1:19">
      <c r="A467" s="88"/>
      <c r="B467" s="88"/>
      <c r="C467" s="88"/>
      <c r="D467" s="88"/>
      <c r="E467" s="88"/>
      <c r="F467" s="88"/>
      <c r="G467" s="89"/>
      <c r="H467" s="88"/>
    </row>
    <row r="468" spans="1:19">
      <c r="A468" s="88"/>
      <c r="B468" s="88"/>
      <c r="C468" s="88"/>
      <c r="D468" s="88"/>
      <c r="E468" s="88"/>
      <c r="F468" s="88"/>
      <c r="G468" s="89"/>
      <c r="H468" s="88"/>
    </row>
    <row r="469" spans="1:19">
      <c r="A469" s="88"/>
      <c r="B469" s="88"/>
      <c r="C469" s="88"/>
      <c r="D469" s="88"/>
      <c r="E469" s="88"/>
      <c r="F469" s="88"/>
      <c r="G469" s="89"/>
      <c r="H469" s="88"/>
    </row>
    <row r="470" spans="1:19">
      <c r="A470" s="88"/>
      <c r="B470" s="88"/>
      <c r="C470" s="88"/>
      <c r="D470" s="88"/>
      <c r="E470" s="88"/>
      <c r="F470" s="88"/>
      <c r="G470" s="88"/>
      <c r="H470" s="88"/>
    </row>
    <row r="471" spans="1:19">
      <c r="A471" s="88"/>
      <c r="B471" s="89"/>
      <c r="C471" s="88"/>
      <c r="D471" s="88"/>
      <c r="E471" s="88"/>
      <c r="F471" s="88"/>
      <c r="G471" s="89"/>
      <c r="H471" s="88"/>
    </row>
    <row r="472" spans="1:19">
      <c r="A472" s="88"/>
      <c r="B472" s="88"/>
      <c r="C472" s="88"/>
      <c r="D472" s="88"/>
      <c r="E472" s="88"/>
      <c r="F472" s="88"/>
      <c r="G472" s="89"/>
      <c r="H472" s="88"/>
    </row>
    <row r="473" spans="1:19">
      <c r="A473" s="88"/>
      <c r="B473" s="88"/>
      <c r="C473" s="88"/>
      <c r="D473" s="88"/>
      <c r="E473" s="88"/>
      <c r="F473" s="88"/>
      <c r="G473" s="89"/>
      <c r="H473" s="88"/>
    </row>
    <row r="475" spans="1:19"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</row>
    <row r="476" spans="1:19">
      <c r="A476" s="88"/>
      <c r="B476" s="89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</row>
    <row r="477" spans="1:19">
      <c r="A477" s="88"/>
      <c r="B477" s="89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</row>
    <row r="478" spans="1:19">
      <c r="A478" s="88"/>
      <c r="B478" s="89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</row>
    <row r="479" spans="1:19">
      <c r="A479" s="88"/>
      <c r="B479" s="8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</row>
    <row r="480" spans="1:19">
      <c r="A480" s="88"/>
      <c r="B480" s="8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</row>
    <row r="481" spans="1:19">
      <c r="A481" s="88"/>
      <c r="B481" s="8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</row>
    <row r="482" spans="1:19">
      <c r="A482" s="88"/>
      <c r="B482" s="8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</row>
    <row r="483" spans="1:19">
      <c r="A483" s="88"/>
      <c r="B483" s="8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</row>
    <row r="484" spans="1:19">
      <c r="A484" s="88"/>
      <c r="B484" s="89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</row>
    <row r="485" spans="1:19">
      <c r="A485" s="88"/>
      <c r="B485" s="89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</row>
    <row r="486" spans="1:19">
      <c r="A486" s="88"/>
      <c r="B486" s="89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</row>
    <row r="487" spans="1:19">
      <c r="A487" s="88"/>
      <c r="B487" s="89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</row>
    <row r="488" spans="1:19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</row>
    <row r="489" spans="1:19">
      <c r="A489" s="88"/>
      <c r="B489" s="89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</row>
    <row r="490" spans="1:19">
      <c r="A490" s="88"/>
      <c r="B490" s="89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</row>
    <row r="491" spans="1:19">
      <c r="A491" s="88"/>
      <c r="B491" s="89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</row>
    <row r="493" spans="1:19">
      <c r="B493" s="88"/>
      <c r="C493" s="88"/>
      <c r="D493" s="88"/>
      <c r="E493" s="88"/>
    </row>
    <row r="494" spans="1:19">
      <c r="A494" s="88"/>
      <c r="B494" s="88"/>
      <c r="C494" s="88"/>
      <c r="D494" s="88"/>
      <c r="E494" s="88"/>
    </row>
    <row r="495" spans="1:19">
      <c r="A495" s="88"/>
      <c r="B495" s="88"/>
      <c r="C495" s="88"/>
      <c r="D495" s="88"/>
      <c r="E495" s="88"/>
    </row>
    <row r="496" spans="1:19">
      <c r="A496" s="88"/>
      <c r="B496" s="88"/>
      <c r="C496" s="88"/>
      <c r="D496" s="88"/>
      <c r="E496" s="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OtherOccSch</vt:lpstr>
      <vt:lpstr>HeatSch</vt:lpstr>
      <vt:lpstr>CoolSch</vt:lpstr>
      <vt:lpstr>Miami!schsec01miami_7</vt:lpstr>
      <vt:lpstr>Houston!schsec02houston_7</vt:lpstr>
      <vt:lpstr>Phoenix!schsec03phoenix_7</vt:lpstr>
      <vt:lpstr>Atlanta!schsec04atlanta_7</vt:lpstr>
      <vt:lpstr>LosAngeles!schsec05losangeles_7</vt:lpstr>
      <vt:lpstr>LasVegas!schsec06lasvegas_7</vt:lpstr>
      <vt:lpstr>SanFrancisco!schsec07sanfrancisco_7</vt:lpstr>
      <vt:lpstr>Baltimore!schsec08baltimore_7</vt:lpstr>
      <vt:lpstr>Albuquerque!schsec09albuquerque_7</vt:lpstr>
      <vt:lpstr>Seattle!schsec10seattle_7</vt:lpstr>
      <vt:lpstr>Chicago!schsec11chicago_7</vt:lpstr>
      <vt:lpstr>Boulder!schsec12boulder_7</vt:lpstr>
      <vt:lpstr>Minneapolis!schsec13minneapolis_7</vt:lpstr>
      <vt:lpstr>Helena!schsec14helena_7</vt:lpstr>
      <vt:lpstr>Duluth!schsec15duluth_7</vt:lpstr>
      <vt:lpstr>Fairbanks!schsec16fairbanks_7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2008-10-22T22:33:41Z</cp:lastPrinted>
  <dcterms:created xsi:type="dcterms:W3CDTF">2007-11-14T19:26:56Z</dcterms:created>
  <dcterms:modified xsi:type="dcterms:W3CDTF">2010-02-17T04:52:42Z</dcterms:modified>
</cp:coreProperties>
</file>