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29"/>
  </bookViews>
  <sheets>
    <sheet name="BuildingSummary" sheetId="8" r:id="rId1"/>
    <sheet name="ZoneSummary" sheetId="10" r:id="rId2"/>
    <sheet name="LocationSummary" sheetId="19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20" r:id="rId25"/>
    <sheet name="Schedules" sheetId="2" r:id="rId26"/>
    <sheet name="LtgSch" sheetId="12" r:id="rId27"/>
    <sheet name="OccSch" sheetId="13" r:id="rId28"/>
    <sheet name="EqpSch" sheetId="14" r:id="rId29"/>
    <sheet name="HeatSch" sheetId="15" r:id="rId30"/>
    <sheet name="CoolSch" sheetId="16" r:id="rId31"/>
  </sheets>
  <definedNames>
    <definedName name="_xlnm._FilterDatabase" localSheetId="2" hidden="1">LocationSummary!#REF!</definedName>
    <definedName name="smoff01miami" localSheetId="3">Miami!$A$1:$S$151</definedName>
    <definedName name="smoff02houston" localSheetId="4">Houston!$A$1:$S$151</definedName>
    <definedName name="smoff03phoenix" localSheetId="5">Phoenix!$A$1:$S$151</definedName>
    <definedName name="smoff04atlanta" localSheetId="6">Atlanta!$A$1:$S$151</definedName>
    <definedName name="smoff05losangeles" localSheetId="7">LosAngeles!$A$1:$S$151</definedName>
    <definedName name="smoff06lasvegas" localSheetId="8">LasVegas!$A$1:$S$151</definedName>
    <definedName name="smoff07sanfrancisco" localSheetId="9">SanFrancisco!$A$1:$S$151</definedName>
    <definedName name="smoff08baltimore" localSheetId="10">Baltimore!$A$1:$S$151</definedName>
    <definedName name="smoff09albuquerque" localSheetId="11">Albuquerque!$A$1:$S$151</definedName>
    <definedName name="smoff10seattle" localSheetId="12">Seattle!$A$1:$S$151</definedName>
    <definedName name="smoff11chicago" localSheetId="13">Chicago!$A$1:$S$151</definedName>
    <definedName name="smoff12boulder" localSheetId="14">Boulder!$A$1:$S$151</definedName>
    <definedName name="smoff13minneapolis" localSheetId="15">Minneapolis!$A$1:$S$151</definedName>
    <definedName name="smoff14helena" localSheetId="16">Helena!$A$1:$S$151</definedName>
    <definedName name="smoff15duluth" localSheetId="17">Duluth!$A$1:$S$151</definedName>
    <definedName name="smoff16fairbanks" localSheetId="18">Fairbanks!$A$1:$S$151</definedName>
  </definedNames>
  <calcPr calcId="125725"/>
</workbook>
</file>

<file path=xl/calcChain.xml><?xml version="1.0" encoding="utf-8"?>
<calcChain xmlns="http://schemas.openxmlformats.org/spreadsheetml/2006/main">
  <c r="D23" i="19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48" l="1"/>
  <c r="R247"/>
  <c r="R246"/>
  <c r="R245"/>
  <c r="R244"/>
  <c r="R243"/>
  <c r="R242"/>
  <c r="R232"/>
  <c r="R231"/>
  <c r="R230"/>
  <c r="R229"/>
  <c r="R228"/>
  <c r="R227"/>
  <c r="R226"/>
  <c r="R225"/>
  <c r="R224"/>
  <c r="R223"/>
  <c r="R222"/>
  <c r="R221"/>
  <c r="R219"/>
  <c r="R218"/>
  <c r="R217"/>
  <c r="R216"/>
  <c r="R215"/>
  <c r="R214"/>
  <c r="R213"/>
  <c r="R212"/>
  <c r="R211"/>
  <c r="R210"/>
  <c r="R209"/>
  <c r="R208"/>
  <c r="R73"/>
  <c r="R71"/>
  <c r="R70"/>
  <c r="R68"/>
  <c r="R67"/>
  <c r="R64"/>
  <c r="R63"/>
  <c r="R62"/>
  <c r="R61"/>
  <c r="R60"/>
  <c r="R52"/>
  <c r="R51"/>
  <c r="R50"/>
  <c r="R49"/>
  <c r="R48"/>
  <c r="R46"/>
  <c r="R45"/>
  <c r="R44"/>
  <c r="R43"/>
  <c r="R42"/>
  <c r="R39"/>
  <c r="R38"/>
  <c r="R37"/>
  <c r="R36"/>
  <c r="R35"/>
  <c r="R33"/>
  <c r="R32"/>
  <c r="R31"/>
  <c r="R30"/>
  <c r="R29"/>
  <c r="R10"/>
  <c r="Q248"/>
  <c r="Q247"/>
  <c r="Q246"/>
  <c r="Q245"/>
  <c r="Q244"/>
  <c r="Q243"/>
  <c r="Q242"/>
  <c r="Q232"/>
  <c r="Q231"/>
  <c r="Q230"/>
  <c r="Q229"/>
  <c r="Q228"/>
  <c r="Q227"/>
  <c r="Q226"/>
  <c r="Q225"/>
  <c r="Q224"/>
  <c r="Q223"/>
  <c r="Q222"/>
  <c r="Q221"/>
  <c r="Q219"/>
  <c r="Q218"/>
  <c r="Q217"/>
  <c r="Q216"/>
  <c r="Q215"/>
  <c r="Q214"/>
  <c r="Q213"/>
  <c r="Q212"/>
  <c r="Q211"/>
  <c r="Q210"/>
  <c r="Q209"/>
  <c r="Q208"/>
  <c r="Q73"/>
  <c r="Q71"/>
  <c r="Q70"/>
  <c r="Q68"/>
  <c r="Q67"/>
  <c r="Q64"/>
  <c r="Q63"/>
  <c r="Q62"/>
  <c r="Q61"/>
  <c r="Q60"/>
  <c r="Q52"/>
  <c r="Q51"/>
  <c r="Q50"/>
  <c r="Q49"/>
  <c r="Q48"/>
  <c r="Q46"/>
  <c r="Q45"/>
  <c r="Q44"/>
  <c r="Q43"/>
  <c r="Q42"/>
  <c r="Q39"/>
  <c r="Q38"/>
  <c r="Q37"/>
  <c r="Q36"/>
  <c r="Q35"/>
  <c r="Q33"/>
  <c r="Q32"/>
  <c r="Q31"/>
  <c r="Q30"/>
  <c r="Q29"/>
  <c r="Q10"/>
  <c r="P248"/>
  <c r="P247"/>
  <c r="P246"/>
  <c r="P245"/>
  <c r="P244"/>
  <c r="P243"/>
  <c r="P242"/>
  <c r="P232"/>
  <c r="P231"/>
  <c r="P230"/>
  <c r="P229"/>
  <c r="P228"/>
  <c r="P227"/>
  <c r="P226"/>
  <c r="P225"/>
  <c r="P224"/>
  <c r="P223"/>
  <c r="P222"/>
  <c r="P221"/>
  <c r="P219"/>
  <c r="P218"/>
  <c r="P217"/>
  <c r="P216"/>
  <c r="P215"/>
  <c r="P214"/>
  <c r="P213"/>
  <c r="P212"/>
  <c r="P211"/>
  <c r="P210"/>
  <c r="P209"/>
  <c r="P208"/>
  <c r="P73"/>
  <c r="P71"/>
  <c r="P70"/>
  <c r="P68"/>
  <c r="P67"/>
  <c r="P64"/>
  <c r="P63"/>
  <c r="P62"/>
  <c r="P61"/>
  <c r="P60"/>
  <c r="P52"/>
  <c r="P51"/>
  <c r="P50"/>
  <c r="P49"/>
  <c r="P48"/>
  <c r="P46"/>
  <c r="P45"/>
  <c r="P44"/>
  <c r="P43"/>
  <c r="P42"/>
  <c r="P39"/>
  <c r="P38"/>
  <c r="P37"/>
  <c r="P36"/>
  <c r="P35"/>
  <c r="P33"/>
  <c r="P32"/>
  <c r="P31"/>
  <c r="P30"/>
  <c r="P29"/>
  <c r="P10"/>
  <c r="O248"/>
  <c r="O247"/>
  <c r="O246"/>
  <c r="O245"/>
  <c r="O244"/>
  <c r="O243"/>
  <c r="O242"/>
  <c r="O232"/>
  <c r="O231"/>
  <c r="O230"/>
  <c r="O229"/>
  <c r="O228"/>
  <c r="O227"/>
  <c r="O226"/>
  <c r="O225"/>
  <c r="O224"/>
  <c r="O223"/>
  <c r="O222"/>
  <c r="O221"/>
  <c r="O219"/>
  <c r="O218"/>
  <c r="O217"/>
  <c r="O216"/>
  <c r="O215"/>
  <c r="O214"/>
  <c r="O213"/>
  <c r="O212"/>
  <c r="O211"/>
  <c r="O210"/>
  <c r="O209"/>
  <c r="O208"/>
  <c r="O73"/>
  <c r="O71"/>
  <c r="O70"/>
  <c r="O68"/>
  <c r="O67"/>
  <c r="O64"/>
  <c r="O63"/>
  <c r="O62"/>
  <c r="O61"/>
  <c r="O60"/>
  <c r="O52"/>
  <c r="O51"/>
  <c r="O50"/>
  <c r="O49"/>
  <c r="O48"/>
  <c r="O46"/>
  <c r="O45"/>
  <c r="O44"/>
  <c r="O43"/>
  <c r="O42"/>
  <c r="O39"/>
  <c r="O38"/>
  <c r="O37"/>
  <c r="O36"/>
  <c r="O35"/>
  <c r="O33"/>
  <c r="O32"/>
  <c r="O31"/>
  <c r="O30"/>
  <c r="O29"/>
  <c r="O10"/>
  <c r="N248"/>
  <c r="N247"/>
  <c r="N246"/>
  <c r="N245"/>
  <c r="N244"/>
  <c r="N243"/>
  <c r="N242"/>
  <c r="N232"/>
  <c r="N231"/>
  <c r="N230"/>
  <c r="N229"/>
  <c r="N228"/>
  <c r="N227"/>
  <c r="N226"/>
  <c r="N225"/>
  <c r="N224"/>
  <c r="N223"/>
  <c r="N222"/>
  <c r="N221"/>
  <c r="N219"/>
  <c r="N218"/>
  <c r="N217"/>
  <c r="N216"/>
  <c r="N215"/>
  <c r="N214"/>
  <c r="N213"/>
  <c r="N212"/>
  <c r="N211"/>
  <c r="N210"/>
  <c r="N209"/>
  <c r="N208"/>
  <c r="N73"/>
  <c r="N71"/>
  <c r="N70"/>
  <c r="N68"/>
  <c r="N67"/>
  <c r="N64"/>
  <c r="N63"/>
  <c r="N62"/>
  <c r="N61"/>
  <c r="N60"/>
  <c r="N52"/>
  <c r="N51"/>
  <c r="N50"/>
  <c r="N49"/>
  <c r="N48"/>
  <c r="N46"/>
  <c r="N45"/>
  <c r="N44"/>
  <c r="N43"/>
  <c r="N42"/>
  <c r="N39"/>
  <c r="N38"/>
  <c r="N37"/>
  <c r="N36"/>
  <c r="N35"/>
  <c r="N33"/>
  <c r="N32"/>
  <c r="N31"/>
  <c r="N30"/>
  <c r="N29"/>
  <c r="N10"/>
  <c r="M248"/>
  <c r="M247"/>
  <c r="M246"/>
  <c r="M245"/>
  <c r="M244"/>
  <c r="M243"/>
  <c r="M242"/>
  <c r="M232"/>
  <c r="M231"/>
  <c r="M230"/>
  <c r="M229"/>
  <c r="M228"/>
  <c r="M227"/>
  <c r="M226"/>
  <c r="M225"/>
  <c r="M224"/>
  <c r="M223"/>
  <c r="M222"/>
  <c r="M221"/>
  <c r="M219"/>
  <c r="M218"/>
  <c r="M217"/>
  <c r="M216"/>
  <c r="M215"/>
  <c r="M214"/>
  <c r="M213"/>
  <c r="M212"/>
  <c r="M211"/>
  <c r="M210"/>
  <c r="M209"/>
  <c r="M208"/>
  <c r="M73"/>
  <c r="M71"/>
  <c r="M70"/>
  <c r="M68"/>
  <c r="M67"/>
  <c r="M64"/>
  <c r="M63"/>
  <c r="M62"/>
  <c r="M61"/>
  <c r="M60"/>
  <c r="M52"/>
  <c r="M51"/>
  <c r="M50"/>
  <c r="M49"/>
  <c r="M48"/>
  <c r="M46"/>
  <c r="M45"/>
  <c r="M44"/>
  <c r="M43"/>
  <c r="M42"/>
  <c r="M39"/>
  <c r="M38"/>
  <c r="M37"/>
  <c r="M36"/>
  <c r="M35"/>
  <c r="M33"/>
  <c r="M32"/>
  <c r="M31"/>
  <c r="M30"/>
  <c r="M29"/>
  <c r="M10"/>
  <c r="L248"/>
  <c r="L247"/>
  <c r="L246"/>
  <c r="L245"/>
  <c r="L244"/>
  <c r="L243"/>
  <c r="L242"/>
  <c r="L232"/>
  <c r="L231"/>
  <c r="L230"/>
  <c r="L229"/>
  <c r="L228"/>
  <c r="L227"/>
  <c r="L226"/>
  <c r="L225"/>
  <c r="L224"/>
  <c r="L223"/>
  <c r="L222"/>
  <c r="L221"/>
  <c r="L219"/>
  <c r="L218"/>
  <c r="L217"/>
  <c r="L216"/>
  <c r="L215"/>
  <c r="L214"/>
  <c r="L213"/>
  <c r="L212"/>
  <c r="L211"/>
  <c r="L210"/>
  <c r="L209"/>
  <c r="L208"/>
  <c r="L73"/>
  <c r="L71"/>
  <c r="L70"/>
  <c r="L68"/>
  <c r="L67"/>
  <c r="L64"/>
  <c r="L63"/>
  <c r="L62"/>
  <c r="L61"/>
  <c r="L60"/>
  <c r="L52"/>
  <c r="L51"/>
  <c r="L50"/>
  <c r="L49"/>
  <c r="L48"/>
  <c r="L46"/>
  <c r="L45"/>
  <c r="L44"/>
  <c r="L43"/>
  <c r="L42"/>
  <c r="L39"/>
  <c r="L38"/>
  <c r="L37"/>
  <c r="L36"/>
  <c r="L35"/>
  <c r="L33"/>
  <c r="L32"/>
  <c r="L31"/>
  <c r="L30"/>
  <c r="L29"/>
  <c r="L10"/>
  <c r="K248"/>
  <c r="K247"/>
  <c r="K246"/>
  <c r="K245"/>
  <c r="K244"/>
  <c r="K243"/>
  <c r="K242"/>
  <c r="K232"/>
  <c r="K231"/>
  <c r="K230"/>
  <c r="K229"/>
  <c r="K228"/>
  <c r="K227"/>
  <c r="K226"/>
  <c r="K225"/>
  <c r="K224"/>
  <c r="K223"/>
  <c r="K222"/>
  <c r="K221"/>
  <c r="K219"/>
  <c r="K218"/>
  <c r="K217"/>
  <c r="K216"/>
  <c r="K215"/>
  <c r="K214"/>
  <c r="K213"/>
  <c r="K212"/>
  <c r="K211"/>
  <c r="K210"/>
  <c r="K209"/>
  <c r="K208"/>
  <c r="K73"/>
  <c r="K71"/>
  <c r="K70"/>
  <c r="K68"/>
  <c r="K67"/>
  <c r="K64"/>
  <c r="K63"/>
  <c r="K62"/>
  <c r="K61"/>
  <c r="K60"/>
  <c r="K52"/>
  <c r="K51"/>
  <c r="K50"/>
  <c r="K49"/>
  <c r="K48"/>
  <c r="K46"/>
  <c r="K45"/>
  <c r="K44"/>
  <c r="K43"/>
  <c r="K42"/>
  <c r="K39"/>
  <c r="K38"/>
  <c r="K37"/>
  <c r="K36"/>
  <c r="K35"/>
  <c r="K33"/>
  <c r="K32"/>
  <c r="K31"/>
  <c r="K30"/>
  <c r="K29"/>
  <c r="K10"/>
  <c r="J248"/>
  <c r="J247"/>
  <c r="J246"/>
  <c r="J245"/>
  <c r="J244"/>
  <c r="J243"/>
  <c r="J242"/>
  <c r="J232"/>
  <c r="J231"/>
  <c r="J230"/>
  <c r="J229"/>
  <c r="J228"/>
  <c r="J227"/>
  <c r="J226"/>
  <c r="J225"/>
  <c r="J224"/>
  <c r="J223"/>
  <c r="J222"/>
  <c r="J221"/>
  <c r="J219"/>
  <c r="J218"/>
  <c r="J217"/>
  <c r="J216"/>
  <c r="J215"/>
  <c r="J214"/>
  <c r="J213"/>
  <c r="J212"/>
  <c r="J211"/>
  <c r="J210"/>
  <c r="J209"/>
  <c r="J208"/>
  <c r="J73"/>
  <c r="J71"/>
  <c r="J70"/>
  <c r="J68"/>
  <c r="J67"/>
  <c r="J64"/>
  <c r="J63"/>
  <c r="J62"/>
  <c r="J61"/>
  <c r="J60"/>
  <c r="J52"/>
  <c r="J51"/>
  <c r="J50"/>
  <c r="J49"/>
  <c r="J48"/>
  <c r="J46"/>
  <c r="J45"/>
  <c r="J44"/>
  <c r="J43"/>
  <c r="J42"/>
  <c r="J39"/>
  <c r="J38"/>
  <c r="J37"/>
  <c r="J36"/>
  <c r="J35"/>
  <c r="J33"/>
  <c r="J32"/>
  <c r="J31"/>
  <c r="J30"/>
  <c r="J29"/>
  <c r="J10"/>
  <c r="I248"/>
  <c r="I247"/>
  <c r="I246"/>
  <c r="I245"/>
  <c r="I244"/>
  <c r="I243"/>
  <c r="I242"/>
  <c r="I232"/>
  <c r="I231"/>
  <c r="I230"/>
  <c r="I229"/>
  <c r="I228"/>
  <c r="I227"/>
  <c r="I226"/>
  <c r="I225"/>
  <c r="I224"/>
  <c r="I223"/>
  <c r="I222"/>
  <c r="I221"/>
  <c r="I219"/>
  <c r="I218"/>
  <c r="I217"/>
  <c r="I216"/>
  <c r="I215"/>
  <c r="I214"/>
  <c r="I213"/>
  <c r="I212"/>
  <c r="I211"/>
  <c r="I210"/>
  <c r="I209"/>
  <c r="I208"/>
  <c r="I73"/>
  <c r="I71"/>
  <c r="I70"/>
  <c r="I68"/>
  <c r="I67"/>
  <c r="I64"/>
  <c r="I63"/>
  <c r="I62"/>
  <c r="I61"/>
  <c r="I60"/>
  <c r="I52"/>
  <c r="I51"/>
  <c r="I50"/>
  <c r="I49"/>
  <c r="I48"/>
  <c r="I46"/>
  <c r="I45"/>
  <c r="I44"/>
  <c r="I43"/>
  <c r="I42"/>
  <c r="I39"/>
  <c r="I38"/>
  <c r="I37"/>
  <c r="I36"/>
  <c r="I35"/>
  <c r="I33"/>
  <c r="I32"/>
  <c r="I31"/>
  <c r="I30"/>
  <c r="I29"/>
  <c r="I10"/>
  <c r="H248"/>
  <c r="H247"/>
  <c r="H246"/>
  <c r="H245"/>
  <c r="H244"/>
  <c r="H243"/>
  <c r="H242"/>
  <c r="H232"/>
  <c r="H231"/>
  <c r="H230"/>
  <c r="H229"/>
  <c r="H228"/>
  <c r="H227"/>
  <c r="H226"/>
  <c r="H225"/>
  <c r="H224"/>
  <c r="H223"/>
  <c r="H222"/>
  <c r="H221"/>
  <c r="H219"/>
  <c r="H218"/>
  <c r="H217"/>
  <c r="H216"/>
  <c r="H215"/>
  <c r="H214"/>
  <c r="H213"/>
  <c r="H212"/>
  <c r="H211"/>
  <c r="H210"/>
  <c r="H209"/>
  <c r="H208"/>
  <c r="H73"/>
  <c r="H71"/>
  <c r="H70"/>
  <c r="H68"/>
  <c r="H67"/>
  <c r="H64"/>
  <c r="H63"/>
  <c r="H62"/>
  <c r="H61"/>
  <c r="H60"/>
  <c r="H52"/>
  <c r="H51"/>
  <c r="H50"/>
  <c r="H49"/>
  <c r="H48"/>
  <c r="H46"/>
  <c r="H45"/>
  <c r="H44"/>
  <c r="H43"/>
  <c r="H42"/>
  <c r="H39"/>
  <c r="H38"/>
  <c r="H37"/>
  <c r="H36"/>
  <c r="H35"/>
  <c r="H33"/>
  <c r="H32"/>
  <c r="H31"/>
  <c r="H30"/>
  <c r="H29"/>
  <c r="H10"/>
  <c r="G248"/>
  <c r="G247"/>
  <c r="G246"/>
  <c r="G245"/>
  <c r="G244"/>
  <c r="G243"/>
  <c r="G242"/>
  <c r="G232"/>
  <c r="G231"/>
  <c r="G230"/>
  <c r="G229"/>
  <c r="G228"/>
  <c r="G227"/>
  <c r="G226"/>
  <c r="G225"/>
  <c r="G224"/>
  <c r="G223"/>
  <c r="G222"/>
  <c r="G221"/>
  <c r="G219"/>
  <c r="G218"/>
  <c r="G217"/>
  <c r="G216"/>
  <c r="G215"/>
  <c r="G214"/>
  <c r="G213"/>
  <c r="G212"/>
  <c r="G211"/>
  <c r="G210"/>
  <c r="G209"/>
  <c r="G208"/>
  <c r="G73"/>
  <c r="G71"/>
  <c r="G70"/>
  <c r="G68"/>
  <c r="G67"/>
  <c r="G64"/>
  <c r="G63"/>
  <c r="G62"/>
  <c r="G61"/>
  <c r="G60"/>
  <c r="G52"/>
  <c r="G51"/>
  <c r="G50"/>
  <c r="G49"/>
  <c r="G48"/>
  <c r="G46"/>
  <c r="G45"/>
  <c r="G44"/>
  <c r="G43"/>
  <c r="G42"/>
  <c r="G39"/>
  <c r="G38"/>
  <c r="G37"/>
  <c r="G36"/>
  <c r="G35"/>
  <c r="G33"/>
  <c r="G32"/>
  <c r="G31"/>
  <c r="G30"/>
  <c r="G29"/>
  <c r="G10"/>
  <c r="F248"/>
  <c r="F247"/>
  <c r="F246"/>
  <c r="F245"/>
  <c r="F244"/>
  <c r="F243"/>
  <c r="F242"/>
  <c r="F232"/>
  <c r="F231"/>
  <c r="F230"/>
  <c r="F229"/>
  <c r="F228"/>
  <c r="F227"/>
  <c r="F226"/>
  <c r="F225"/>
  <c r="F224"/>
  <c r="F223"/>
  <c r="F222"/>
  <c r="F221"/>
  <c r="F219"/>
  <c r="F218"/>
  <c r="F217"/>
  <c r="F216"/>
  <c r="F215"/>
  <c r="F214"/>
  <c r="F213"/>
  <c r="F212"/>
  <c r="F211"/>
  <c r="F210"/>
  <c r="F209"/>
  <c r="F208"/>
  <c r="F73"/>
  <c r="F71"/>
  <c r="F70"/>
  <c r="F68"/>
  <c r="F67"/>
  <c r="F64"/>
  <c r="F63"/>
  <c r="F62"/>
  <c r="F61"/>
  <c r="F60"/>
  <c r="F52"/>
  <c r="F51"/>
  <c r="F50"/>
  <c r="F49"/>
  <c r="F48"/>
  <c r="F46"/>
  <c r="F45"/>
  <c r="F44"/>
  <c r="F43"/>
  <c r="F42"/>
  <c r="F39"/>
  <c r="F38"/>
  <c r="F37"/>
  <c r="F36"/>
  <c r="F35"/>
  <c r="F33"/>
  <c r="F32"/>
  <c r="F31"/>
  <c r="F30"/>
  <c r="F29"/>
  <c r="F10"/>
  <c r="E248"/>
  <c r="E247"/>
  <c r="E246"/>
  <c r="E245"/>
  <c r="E244"/>
  <c r="E243"/>
  <c r="E242"/>
  <c r="E232"/>
  <c r="E231"/>
  <c r="E230"/>
  <c r="E229"/>
  <c r="E228"/>
  <c r="E227"/>
  <c r="E226"/>
  <c r="E225"/>
  <c r="E224"/>
  <c r="E223"/>
  <c r="E222"/>
  <c r="E221"/>
  <c r="E219"/>
  <c r="E218"/>
  <c r="E217"/>
  <c r="E216"/>
  <c r="E215"/>
  <c r="E214"/>
  <c r="E213"/>
  <c r="E212"/>
  <c r="E211"/>
  <c r="E210"/>
  <c r="E209"/>
  <c r="E208"/>
  <c r="E73"/>
  <c r="E71"/>
  <c r="E70"/>
  <c r="E68"/>
  <c r="E67"/>
  <c r="E64"/>
  <c r="E63"/>
  <c r="E62"/>
  <c r="E61"/>
  <c r="E60"/>
  <c r="E52"/>
  <c r="E51"/>
  <c r="E50"/>
  <c r="E49"/>
  <c r="E48"/>
  <c r="E46"/>
  <c r="E45"/>
  <c r="E44"/>
  <c r="E43"/>
  <c r="E42"/>
  <c r="E39"/>
  <c r="E38"/>
  <c r="E37"/>
  <c r="E36"/>
  <c r="E35"/>
  <c r="E33"/>
  <c r="E32"/>
  <c r="E31"/>
  <c r="E30"/>
  <c r="E29"/>
  <c r="E10"/>
  <c r="D248"/>
  <c r="D247"/>
  <c r="D246"/>
  <c r="D245"/>
  <c r="D244"/>
  <c r="D243"/>
  <c r="D242"/>
  <c r="D232"/>
  <c r="D231"/>
  <c r="D230"/>
  <c r="D229"/>
  <c r="D228"/>
  <c r="D227"/>
  <c r="D226"/>
  <c r="D225"/>
  <c r="D224"/>
  <c r="D223"/>
  <c r="D222"/>
  <c r="D221"/>
  <c r="D219"/>
  <c r="D218"/>
  <c r="D217"/>
  <c r="D216"/>
  <c r="D215"/>
  <c r="D214"/>
  <c r="D213"/>
  <c r="D212"/>
  <c r="D211"/>
  <c r="D210"/>
  <c r="D209"/>
  <c r="D208"/>
  <c r="D73"/>
  <c r="D71"/>
  <c r="D70"/>
  <c r="D68"/>
  <c r="D67"/>
  <c r="D64"/>
  <c r="D63"/>
  <c r="D62"/>
  <c r="D61"/>
  <c r="D60"/>
  <c r="D52"/>
  <c r="D51"/>
  <c r="D50"/>
  <c r="D49"/>
  <c r="D48"/>
  <c r="D46"/>
  <c r="D45"/>
  <c r="D44"/>
  <c r="D43"/>
  <c r="D42"/>
  <c r="D39"/>
  <c r="D38"/>
  <c r="D37"/>
  <c r="D36"/>
  <c r="D35"/>
  <c r="D33"/>
  <c r="D32"/>
  <c r="D31"/>
  <c r="D30"/>
  <c r="D29"/>
  <c r="D10"/>
  <c r="C248"/>
  <c r="C247"/>
  <c r="C246"/>
  <c r="C245"/>
  <c r="C244"/>
  <c r="C243"/>
  <c r="C242"/>
  <c r="C232"/>
  <c r="C231"/>
  <c r="C230"/>
  <c r="C229"/>
  <c r="C228"/>
  <c r="C227"/>
  <c r="C226"/>
  <c r="C225"/>
  <c r="C224"/>
  <c r="C223"/>
  <c r="C222"/>
  <c r="C221"/>
  <c r="C219"/>
  <c r="C218"/>
  <c r="C217"/>
  <c r="C216"/>
  <c r="C215"/>
  <c r="C214"/>
  <c r="C213"/>
  <c r="C212"/>
  <c r="C211"/>
  <c r="C210"/>
  <c r="C209"/>
  <c r="C208"/>
  <c r="C73"/>
  <c r="C71"/>
  <c r="C70"/>
  <c r="C68"/>
  <c r="C67"/>
  <c r="C64"/>
  <c r="C63"/>
  <c r="C62"/>
  <c r="C61"/>
  <c r="C60"/>
  <c r="B64"/>
  <c r="B63"/>
  <c r="B62"/>
  <c r="B61"/>
  <c r="B60"/>
  <c r="C52"/>
  <c r="C51"/>
  <c r="C50"/>
  <c r="C49"/>
  <c r="C48"/>
  <c r="C46"/>
  <c r="C45"/>
  <c r="C44"/>
  <c r="C43"/>
  <c r="C42"/>
  <c r="B52"/>
  <c r="B51"/>
  <c r="B50"/>
  <c r="B49"/>
  <c r="B48"/>
  <c r="B46"/>
  <c r="B45"/>
  <c r="B44"/>
  <c r="B43"/>
  <c r="B42"/>
  <c r="C39"/>
  <c r="C38"/>
  <c r="C37"/>
  <c r="C36"/>
  <c r="C35"/>
  <c r="B39"/>
  <c r="B38"/>
  <c r="B37"/>
  <c r="B36"/>
  <c r="B35"/>
  <c r="B33"/>
  <c r="B32"/>
  <c r="B31"/>
  <c r="B30"/>
  <c r="B29"/>
  <c r="C29"/>
  <c r="C33"/>
  <c r="C32"/>
  <c r="C31"/>
  <c r="C30"/>
  <c r="C10"/>
  <c r="R235"/>
  <c r="Q235"/>
  <c r="P235"/>
  <c r="O235"/>
  <c r="N235"/>
  <c r="M235"/>
  <c r="L235"/>
  <c r="K235"/>
  <c r="J235"/>
  <c r="I235"/>
  <c r="H235"/>
  <c r="G235"/>
  <c r="F235"/>
  <c r="E235"/>
  <c r="D235"/>
  <c r="C235"/>
  <c r="R234"/>
  <c r="Q234"/>
  <c r="P234"/>
  <c r="O234"/>
  <c r="N234"/>
  <c r="M234"/>
  <c r="L234"/>
  <c r="K234"/>
  <c r="J234"/>
  <c r="I234"/>
  <c r="H234"/>
  <c r="G234"/>
  <c r="F234"/>
  <c r="E234"/>
  <c r="D234"/>
  <c r="C234"/>
  <c r="R25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25"/>
  <c r="C13"/>
  <c r="R240"/>
  <c r="R239"/>
  <c r="R238"/>
  <c r="R237"/>
  <c r="R205"/>
  <c r="R204"/>
  <c r="R203"/>
  <c r="R202"/>
  <c r="R201"/>
  <c r="R200"/>
  <c r="R199"/>
  <c r="R198"/>
  <c r="R197"/>
  <c r="R196"/>
  <c r="R195"/>
  <c r="R194"/>
  <c r="R193"/>
  <c r="R192"/>
  <c r="R191"/>
  <c r="R190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39"/>
  <c r="R138"/>
  <c r="R137"/>
  <c r="R136"/>
  <c r="R135"/>
  <c r="R134"/>
  <c r="R133"/>
  <c r="R132"/>
  <c r="R131"/>
  <c r="R130"/>
  <c r="R129"/>
  <c r="R128"/>
  <c r="R127"/>
  <c r="R126"/>
  <c r="R125"/>
  <c r="R124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58"/>
  <c r="R57"/>
  <c r="R56"/>
  <c r="R55"/>
  <c r="R54"/>
  <c r="R17"/>
  <c r="R16"/>
  <c r="R15"/>
  <c r="Q240"/>
  <c r="Q239"/>
  <c r="Q238"/>
  <c r="Q237"/>
  <c r="Q205"/>
  <c r="Q204"/>
  <c r="Q203"/>
  <c r="Q202"/>
  <c r="Q201"/>
  <c r="Q200"/>
  <c r="Q199"/>
  <c r="Q198"/>
  <c r="Q197"/>
  <c r="Q196"/>
  <c r="Q195"/>
  <c r="Q194"/>
  <c r="Q193"/>
  <c r="Q192"/>
  <c r="Q191"/>
  <c r="Q190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39"/>
  <c r="Q138"/>
  <c r="Q137"/>
  <c r="Q136"/>
  <c r="Q135"/>
  <c r="Q134"/>
  <c r="Q133"/>
  <c r="Q132"/>
  <c r="Q131"/>
  <c r="Q130"/>
  <c r="Q129"/>
  <c r="Q128"/>
  <c r="Q127"/>
  <c r="Q126"/>
  <c r="Q125"/>
  <c r="Q124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58"/>
  <c r="Q57"/>
  <c r="Q56"/>
  <c r="Q55"/>
  <c r="Q54"/>
  <c r="Q17"/>
  <c r="Q16"/>
  <c r="Q15"/>
  <c r="P240"/>
  <c r="P239"/>
  <c r="P238"/>
  <c r="P237"/>
  <c r="P205"/>
  <c r="P204"/>
  <c r="P203"/>
  <c r="P202"/>
  <c r="P201"/>
  <c r="P200"/>
  <c r="P199"/>
  <c r="P198"/>
  <c r="P197"/>
  <c r="P196"/>
  <c r="P195"/>
  <c r="P194"/>
  <c r="P193"/>
  <c r="P192"/>
  <c r="P191"/>
  <c r="P190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39"/>
  <c r="P138"/>
  <c r="P137"/>
  <c r="P136"/>
  <c r="P135"/>
  <c r="P134"/>
  <c r="P133"/>
  <c r="P132"/>
  <c r="P131"/>
  <c r="P130"/>
  <c r="P129"/>
  <c r="P128"/>
  <c r="P127"/>
  <c r="P126"/>
  <c r="P125"/>
  <c r="P124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58"/>
  <c r="P57"/>
  <c r="P56"/>
  <c r="P55"/>
  <c r="P54"/>
  <c r="P17"/>
  <c r="P16"/>
  <c r="P15"/>
  <c r="O240"/>
  <c r="O239"/>
  <c r="O238"/>
  <c r="O237"/>
  <c r="O205"/>
  <c r="O204"/>
  <c r="O203"/>
  <c r="O202"/>
  <c r="O201"/>
  <c r="O200"/>
  <c r="O199"/>
  <c r="O198"/>
  <c r="O197"/>
  <c r="O196"/>
  <c r="O195"/>
  <c r="O194"/>
  <c r="O193"/>
  <c r="O192"/>
  <c r="O191"/>
  <c r="O190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39"/>
  <c r="O138"/>
  <c r="O137"/>
  <c r="O136"/>
  <c r="O135"/>
  <c r="O134"/>
  <c r="O133"/>
  <c r="O132"/>
  <c r="O131"/>
  <c r="O130"/>
  <c r="O129"/>
  <c r="O128"/>
  <c r="O127"/>
  <c r="O126"/>
  <c r="O125"/>
  <c r="O124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58"/>
  <c r="O57"/>
  <c r="O56"/>
  <c r="O55"/>
  <c r="O54"/>
  <c r="O17"/>
  <c r="O16"/>
  <c r="O15"/>
  <c r="N240"/>
  <c r="N239"/>
  <c r="N238"/>
  <c r="N237"/>
  <c r="N205"/>
  <c r="N204"/>
  <c r="N203"/>
  <c r="N202"/>
  <c r="N201"/>
  <c r="N200"/>
  <c r="N199"/>
  <c r="N198"/>
  <c r="N197"/>
  <c r="N196"/>
  <c r="N195"/>
  <c r="N194"/>
  <c r="N193"/>
  <c r="N192"/>
  <c r="N191"/>
  <c r="N190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39"/>
  <c r="N138"/>
  <c r="N137"/>
  <c r="N136"/>
  <c r="N135"/>
  <c r="N134"/>
  <c r="N133"/>
  <c r="N132"/>
  <c r="N131"/>
  <c r="N130"/>
  <c r="N129"/>
  <c r="N128"/>
  <c r="N127"/>
  <c r="N126"/>
  <c r="N125"/>
  <c r="N124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58"/>
  <c r="N57"/>
  <c r="N56"/>
  <c r="N55"/>
  <c r="N54"/>
  <c r="N17"/>
  <c r="N16"/>
  <c r="N15"/>
  <c r="M240"/>
  <c r="M239"/>
  <c r="M238"/>
  <c r="M237"/>
  <c r="M205"/>
  <c r="M204"/>
  <c r="M203"/>
  <c r="M202"/>
  <c r="M201"/>
  <c r="M200"/>
  <c r="M199"/>
  <c r="M198"/>
  <c r="M197"/>
  <c r="M196"/>
  <c r="M195"/>
  <c r="M194"/>
  <c r="M193"/>
  <c r="M192"/>
  <c r="M191"/>
  <c r="M190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39"/>
  <c r="M138"/>
  <c r="M137"/>
  <c r="M136"/>
  <c r="M135"/>
  <c r="M134"/>
  <c r="M133"/>
  <c r="M132"/>
  <c r="M131"/>
  <c r="M130"/>
  <c r="M129"/>
  <c r="M128"/>
  <c r="M127"/>
  <c r="M126"/>
  <c r="M125"/>
  <c r="M124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58"/>
  <c r="M57"/>
  <c r="M56"/>
  <c r="M55"/>
  <c r="M54"/>
  <c r="M17"/>
  <c r="M16"/>
  <c r="M15"/>
  <c r="L240"/>
  <c r="L239"/>
  <c r="L238"/>
  <c r="L237"/>
  <c r="L205"/>
  <c r="L204"/>
  <c r="L203"/>
  <c r="L202"/>
  <c r="L201"/>
  <c r="L200"/>
  <c r="L199"/>
  <c r="L198"/>
  <c r="L197"/>
  <c r="L196"/>
  <c r="L195"/>
  <c r="L194"/>
  <c r="L193"/>
  <c r="L192"/>
  <c r="L191"/>
  <c r="L190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39"/>
  <c r="L138"/>
  <c r="L137"/>
  <c r="L136"/>
  <c r="L135"/>
  <c r="L134"/>
  <c r="L133"/>
  <c r="L132"/>
  <c r="L131"/>
  <c r="L130"/>
  <c r="L129"/>
  <c r="L128"/>
  <c r="L127"/>
  <c r="L126"/>
  <c r="L125"/>
  <c r="L124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58"/>
  <c r="L57"/>
  <c r="L56"/>
  <c r="L55"/>
  <c r="L54"/>
  <c r="L17"/>
  <c r="L16"/>
  <c r="L15"/>
  <c r="K240"/>
  <c r="K239"/>
  <c r="K238"/>
  <c r="K237"/>
  <c r="K205"/>
  <c r="K204"/>
  <c r="K203"/>
  <c r="K202"/>
  <c r="K201"/>
  <c r="K200"/>
  <c r="K199"/>
  <c r="K198"/>
  <c r="K197"/>
  <c r="K196"/>
  <c r="K195"/>
  <c r="K194"/>
  <c r="K193"/>
  <c r="K192"/>
  <c r="K191"/>
  <c r="K190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39"/>
  <c r="K138"/>
  <c r="K137"/>
  <c r="K136"/>
  <c r="K135"/>
  <c r="K134"/>
  <c r="K133"/>
  <c r="K132"/>
  <c r="K131"/>
  <c r="K130"/>
  <c r="K129"/>
  <c r="K128"/>
  <c r="K127"/>
  <c r="K126"/>
  <c r="K125"/>
  <c r="K124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58"/>
  <c r="K57"/>
  <c r="K56"/>
  <c r="K55"/>
  <c r="K54"/>
  <c r="K17"/>
  <c r="K16"/>
  <c r="K15"/>
  <c r="J240"/>
  <c r="J239"/>
  <c r="J238"/>
  <c r="J237"/>
  <c r="J205"/>
  <c r="J204"/>
  <c r="J203"/>
  <c r="J202"/>
  <c r="J201"/>
  <c r="J200"/>
  <c r="J199"/>
  <c r="J198"/>
  <c r="J197"/>
  <c r="J196"/>
  <c r="J195"/>
  <c r="J194"/>
  <c r="J193"/>
  <c r="J192"/>
  <c r="J191"/>
  <c r="J190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39"/>
  <c r="J138"/>
  <c r="J137"/>
  <c r="J136"/>
  <c r="J135"/>
  <c r="J134"/>
  <c r="J133"/>
  <c r="J132"/>
  <c r="J131"/>
  <c r="J130"/>
  <c r="J129"/>
  <c r="J128"/>
  <c r="J127"/>
  <c r="J126"/>
  <c r="J125"/>
  <c r="J124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17"/>
  <c r="J16"/>
  <c r="J15"/>
  <c r="I240"/>
  <c r="I239"/>
  <c r="I238"/>
  <c r="I237"/>
  <c r="I205"/>
  <c r="I204"/>
  <c r="I203"/>
  <c r="I202"/>
  <c r="I201"/>
  <c r="I200"/>
  <c r="I199"/>
  <c r="I198"/>
  <c r="I197"/>
  <c r="I196"/>
  <c r="I195"/>
  <c r="I194"/>
  <c r="I193"/>
  <c r="I192"/>
  <c r="I191"/>
  <c r="I190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39"/>
  <c r="I138"/>
  <c r="I137"/>
  <c r="I136"/>
  <c r="I135"/>
  <c r="I134"/>
  <c r="I133"/>
  <c r="I132"/>
  <c r="I131"/>
  <c r="I130"/>
  <c r="I129"/>
  <c r="I128"/>
  <c r="I127"/>
  <c r="I126"/>
  <c r="I125"/>
  <c r="I124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58"/>
  <c r="I57"/>
  <c r="I56"/>
  <c r="I55"/>
  <c r="I54"/>
  <c r="I17"/>
  <c r="I16"/>
  <c r="I15"/>
  <c r="H240"/>
  <c r="H239"/>
  <c r="H238"/>
  <c r="H237"/>
  <c r="H205"/>
  <c r="H204"/>
  <c r="H203"/>
  <c r="H202"/>
  <c r="H201"/>
  <c r="H200"/>
  <c r="H199"/>
  <c r="H198"/>
  <c r="H197"/>
  <c r="H196"/>
  <c r="H195"/>
  <c r="H194"/>
  <c r="H193"/>
  <c r="H192"/>
  <c r="H191"/>
  <c r="H190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39"/>
  <c r="H138"/>
  <c r="H137"/>
  <c r="H136"/>
  <c r="H135"/>
  <c r="H134"/>
  <c r="H133"/>
  <c r="H132"/>
  <c r="H131"/>
  <c r="H130"/>
  <c r="H129"/>
  <c r="H128"/>
  <c r="H127"/>
  <c r="H126"/>
  <c r="H125"/>
  <c r="H124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58"/>
  <c r="H57"/>
  <c r="H56"/>
  <c r="H55"/>
  <c r="H54"/>
  <c r="H17"/>
  <c r="H16"/>
  <c r="H15"/>
  <c r="G240"/>
  <c r="G239"/>
  <c r="G238"/>
  <c r="G237"/>
  <c r="G205"/>
  <c r="G204"/>
  <c r="G203"/>
  <c r="G202"/>
  <c r="G201"/>
  <c r="G200"/>
  <c r="G199"/>
  <c r="G198"/>
  <c r="G197"/>
  <c r="G196"/>
  <c r="G195"/>
  <c r="G194"/>
  <c r="G193"/>
  <c r="G192"/>
  <c r="G191"/>
  <c r="G190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39"/>
  <c r="G138"/>
  <c r="G137"/>
  <c r="G136"/>
  <c r="G135"/>
  <c r="G134"/>
  <c r="G133"/>
  <c r="G132"/>
  <c r="G131"/>
  <c r="G130"/>
  <c r="G129"/>
  <c r="G128"/>
  <c r="G127"/>
  <c r="G126"/>
  <c r="G125"/>
  <c r="G124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58"/>
  <c r="G57"/>
  <c r="G56"/>
  <c r="G55"/>
  <c r="G54"/>
  <c r="G17"/>
  <c r="G16"/>
  <c r="G15"/>
  <c r="F240"/>
  <c r="F239"/>
  <c r="F238"/>
  <c r="F237"/>
  <c r="F205"/>
  <c r="F204"/>
  <c r="F203"/>
  <c r="F202"/>
  <c r="F201"/>
  <c r="F200"/>
  <c r="F199"/>
  <c r="F198"/>
  <c r="F197"/>
  <c r="F196"/>
  <c r="F195"/>
  <c r="F194"/>
  <c r="F193"/>
  <c r="F192"/>
  <c r="F191"/>
  <c r="F190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39"/>
  <c r="F138"/>
  <c r="F137"/>
  <c r="F136"/>
  <c r="F135"/>
  <c r="F134"/>
  <c r="F133"/>
  <c r="F132"/>
  <c r="F131"/>
  <c r="F130"/>
  <c r="F129"/>
  <c r="F128"/>
  <c r="F127"/>
  <c r="F126"/>
  <c r="F125"/>
  <c r="F124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17"/>
  <c r="F16"/>
  <c r="F15"/>
  <c r="E240"/>
  <c r="E239"/>
  <c r="E238"/>
  <c r="E237"/>
  <c r="E205"/>
  <c r="E204"/>
  <c r="E203"/>
  <c r="E202"/>
  <c r="E201"/>
  <c r="E200"/>
  <c r="E199"/>
  <c r="E198"/>
  <c r="E197"/>
  <c r="E196"/>
  <c r="E195"/>
  <c r="E194"/>
  <c r="E193"/>
  <c r="E192"/>
  <c r="E191"/>
  <c r="E190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39"/>
  <c r="E138"/>
  <c r="E137"/>
  <c r="E136"/>
  <c r="E135"/>
  <c r="E134"/>
  <c r="E133"/>
  <c r="E132"/>
  <c r="E131"/>
  <c r="E130"/>
  <c r="E129"/>
  <c r="E128"/>
  <c r="E127"/>
  <c r="E126"/>
  <c r="E125"/>
  <c r="E124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58"/>
  <c r="E57"/>
  <c r="E56"/>
  <c r="E55"/>
  <c r="E54"/>
  <c r="E17"/>
  <c r="E16"/>
  <c r="E15"/>
  <c r="D240"/>
  <c r="D239"/>
  <c r="D238"/>
  <c r="D237"/>
  <c r="D205"/>
  <c r="D204"/>
  <c r="D203"/>
  <c r="D202"/>
  <c r="D201"/>
  <c r="D200"/>
  <c r="D199"/>
  <c r="D198"/>
  <c r="D197"/>
  <c r="D196"/>
  <c r="D195"/>
  <c r="D194"/>
  <c r="D193"/>
  <c r="D192"/>
  <c r="D191"/>
  <c r="D190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39"/>
  <c r="D138"/>
  <c r="D137"/>
  <c r="D136"/>
  <c r="D135"/>
  <c r="D134"/>
  <c r="D133"/>
  <c r="D132"/>
  <c r="D131"/>
  <c r="D130"/>
  <c r="D129"/>
  <c r="D128"/>
  <c r="D127"/>
  <c r="D126"/>
  <c r="D125"/>
  <c r="D124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17"/>
  <c r="D16"/>
  <c r="D15"/>
  <c r="C240"/>
  <c r="C239"/>
  <c r="C238"/>
  <c r="C237"/>
  <c r="C205"/>
  <c r="C204"/>
  <c r="C203"/>
  <c r="C202"/>
  <c r="C201"/>
  <c r="C200"/>
  <c r="C199"/>
  <c r="C198"/>
  <c r="C197"/>
  <c r="C196"/>
  <c r="C195"/>
  <c r="C194"/>
  <c r="C193"/>
  <c r="C192"/>
  <c r="C191"/>
  <c r="C190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39"/>
  <c r="C138"/>
  <c r="C137"/>
  <c r="C136"/>
  <c r="C135"/>
  <c r="C134"/>
  <c r="C133"/>
  <c r="C132"/>
  <c r="C131"/>
  <c r="C130"/>
  <c r="C129"/>
  <c r="C128"/>
  <c r="C127"/>
  <c r="C126"/>
  <c r="C125"/>
  <c r="C124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17"/>
  <c r="C16"/>
  <c r="C15"/>
  <c r="D8" i="10"/>
  <c r="E8"/>
  <c r="G8"/>
  <c r="H8"/>
  <c r="J8"/>
  <c r="C40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mOff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2" name="Connection1" type="4" refreshedVersion="3" background="1" saveData="1">
    <webPr sourceData="1" parsePre="1" consecutive="1" xl2000="1" url="file:///C:/Projects/Benchmarks/branches/v1.2_4.0/SmOff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3" name="Connection10" type="4" refreshedVersion="3" background="1" saveData="1">
    <webPr sourceData="1" parsePre="1" consecutive="1" xl2000="1" url="file:///C:/Projects/Benchmarks/branches/v1.2_4.0/SmOff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4" name="Connection11" type="4" refreshedVersion="3" background="1" saveData="1">
    <webPr sourceData="1" parsePre="1" consecutive="1" xl2000="1" url="file:///C:/Projects/Benchmarks/branches/v1.2_4.0/SmOff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5" name="Connection12" type="4" refreshedVersion="3" background="1" saveData="1">
    <webPr sourceData="1" parsePre="1" consecutive="1" xl2000="1" url="file:///C:/Projects/Benchmarks/branches/v1.2_4.0/SmOff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6" name="Connection13" type="4" refreshedVersion="3" background="1" saveData="1">
    <webPr sourceData="1" parsePre="1" consecutive="1" xl2000="1" url="file:///C:/Projects/Benchmarks/branches/v1.2_4.0/SmOff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7" name="Connection14" type="4" refreshedVersion="3" background="1" saveData="1">
    <webPr sourceData="1" parsePre="1" consecutive="1" xl2000="1" url="file:///C:/Projects/Benchmarks/branches/v1.2_4.0/SmOff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8" name="Connection15" type="4" refreshedVersion="3" background="1" saveData="1">
    <webPr sourceData="1" parsePre="1" consecutive="1" xl2000="1" url="file:///C:/Projects/Benchmarks/branches/v1.2_4.0/SmOff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9" name="Connection2" type="4" refreshedVersion="3" background="1" saveData="1">
    <webPr sourceData="1" parsePre="1" consecutive="1" xl2000="1" url="file:///C:/Projects/Benchmarks/branches/v1.2_4.0/SmOff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0" name="Connection3" type="4" refreshedVersion="3" background="1" saveData="1">
    <webPr sourceData="1" parsePre="1" consecutive="1" xl2000="1" url="file:///C:/Projects/Benchmarks/branches/v1.2_4.0/SmOff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1" name="Connection4" type="4" refreshedVersion="3" background="1" saveData="1">
    <webPr sourceData="1" parsePre="1" consecutive="1" xl2000="1" url="file:///C:/Projects/Benchmarks/branches/v1.2_4.0/SmOff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2" name="Connection5" type="4" refreshedVersion="3" background="1" saveData="1">
    <webPr sourceData="1" parsePre="1" consecutive="1" xl2000="1" url="file:///C:/Projects/Benchmarks/branches/v1.2_4.0/SmOff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3" name="Connection6" type="4" refreshedVersion="3" background="1" saveData="1">
    <webPr sourceData="1" parsePre="1" consecutive="1" xl2000="1" url="file:///C:/Projects/Benchmarks/branches/v1.2_4.0/SmOff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4" name="Connection7" type="4" refreshedVersion="3" background="1" saveData="1">
    <webPr sourceData="1" parsePre="1" consecutive="1" xl2000="1" url="file:///C:/Projects/Benchmarks/branches/v1.2_4.0/SmOff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5" name="Connection8" type="4" refreshedVersion="3" background="1" saveData="1">
    <webPr sourceData="1" parsePre="1" consecutive="1" xl2000="1" url="file:///C:/Projects/Benchmarks/branches/v1.2_4.0/SmOff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  <connection id="16" name="Connection9" type="4" refreshedVersion="3" background="1" saveData="1">
    <webPr sourceData="1" parsePre="1" consecutive="1" xl2000="1" url="file:///C:/Projects/Benchmarks/branches/v1.2_4.0/SmOff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3"/>
        <x v="70"/>
        <x v="101"/>
      </tables>
    </webPr>
  </connection>
</connections>
</file>

<file path=xl/sharedStrings.xml><?xml version="1.0" encoding="utf-8"?>
<sst xmlns="http://schemas.openxmlformats.org/spreadsheetml/2006/main" count="6395" uniqueCount="678">
  <si>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</si>
  <si>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</si>
  <si>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</si>
  <si>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</si>
  <si>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</si>
  <si>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</si>
  <si>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</si>
  <si>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</si>
  <si>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</si>
  <si>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</si>
  <si>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</si>
  <si>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</si>
  <si>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</si>
  <si>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</si>
  <si>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</si>
  <si>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</si>
  <si>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</si>
  <si>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</si>
  <si>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</si>
  <si>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</si>
  <si>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</si>
  <si>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</si>
  <si>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</si>
  <si>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</si>
  <si>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</si>
  <si>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</si>
  <si>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</si>
  <si>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</si>
  <si>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</si>
  <si>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</si>
  <si>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</si>
  <si>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</si>
  <si>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</si>
  <si>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</si>
  <si>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</si>
  <si>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</si>
  <si>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</si>
  <si>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</si>
  <si>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</si>
  <si>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</si>
  <si>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</si>
  <si>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</si>
  <si>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</si>
  <si>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</si>
  <si>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</si>
  <si>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</si>
  <si>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</si>
  <si>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</si>
  <si>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</si>
  <si>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</si>
  <si>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</si>
  <si>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</si>
  <si>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</si>
  <si>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</si>
  <si>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</si>
  <si>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</si>
  <si>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</si>
  <si>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</si>
  <si>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</si>
  <si>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</si>
  <si>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</si>
  <si>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</si>
  <si>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</si>
  <si>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</si>
  <si>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</si>
  <si>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</si>
  <si>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</si>
  <si>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</si>
  <si>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</si>
  <si>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</si>
  <si>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</si>
  <si>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</si>
  <si>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</si>
  <si>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</si>
  <si>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</si>
  <si>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</si>
  <si>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</si>
  <si>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</si>
  <si>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</si>
  <si>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</si>
  <si>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</si>
  <si>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</si>
  <si>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</si>
  <si>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</si>
  <si>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</si>
  <si>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</si>
  <si>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</si>
  <si>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</si>
  <si>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</si>
  <si>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</si>
  <si>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</si>
  <si>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</si>
  <si>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</si>
  <si>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</si>
  <si>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</si>
  <si>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</si>
  <si>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</si>
  <si>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</si>
  <si>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</si>
  <si>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</si>
  <si>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</si>
  <si>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</si>
  <si>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</si>
  <si>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</si>
  <si>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</si>
  <si>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</si>
  <si>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</si>
  <si>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</si>
  <si>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</si>
  <si>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</si>
  <si>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</si>
  <si>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</si>
  <si>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</si>
  <si>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</si>
  <si>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</si>
  <si>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</si>
  <si>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</si>
  <si>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</si>
  <si>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</si>
  <si>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</si>
  <si>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</si>
  <si>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</si>
  <si>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</si>
  <si>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</si>
  <si>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</si>
  <si>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</si>
  <si>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</si>
  <si>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</si>
  <si>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</si>
  <si>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</si>
  <si>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</si>
  <si>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</si>
  <si>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</si>
  <si>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</si>
  <si>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</si>
  <si>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</si>
  <si>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</si>
  <si>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</si>
  <si>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</si>
  <si>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</si>
  <si>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</si>
  <si>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</si>
  <si>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</si>
  <si>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</si>
  <si>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</si>
  <si>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</si>
  <si>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</si>
  <si>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</si>
  <si>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</si>
  <si>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</si>
  <si>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</si>
  <si>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</si>
  <si>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</si>
  <si>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</si>
  <si>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</si>
  <si>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</si>
  <si>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</si>
  <si>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</si>
  <si>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</si>
  <si>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</si>
  <si>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</si>
  <si>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</si>
  <si>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</si>
  <si>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</si>
  <si>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</si>
  <si>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</si>
  <si>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</si>
  <si>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</si>
  <si>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</si>
  <si>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</si>
  <si>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</si>
  <si>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</si>
  <si>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</si>
  <si>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</si>
  <si>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</si>
  <si>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</si>
  <si>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</si>
  <si>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</si>
  <si>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</si>
  <si>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</si>
  <si>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</si>
  <si>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</si>
  <si>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</si>
  <si>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</si>
  <si>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</si>
  <si>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</si>
  <si>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</si>
  <si>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</si>
  <si>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</si>
  <si>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</si>
  <si>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</si>
  <si>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</si>
  <si>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</si>
  <si>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</si>
  <si>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</si>
  <si>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</si>
  <si>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</si>
  <si>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</si>
  <si>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</si>
  <si>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</si>
  <si>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</si>
  <si>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</si>
  <si>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</si>
  <si>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</si>
  <si>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</si>
  <si>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</si>
  <si>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</si>
  <si>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</si>
  <si>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</si>
  <si>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</si>
  <si>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</si>
  <si>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</si>
  <si>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</si>
  <si>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</si>
  <si>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</si>
  <si>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</si>
  <si>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</si>
  <si>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</si>
  <si>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</si>
  <si>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</si>
  <si>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</si>
  <si>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</si>
  <si>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</si>
  <si>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</si>
  <si>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</si>
  <si>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</si>
  <si>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</si>
  <si>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</si>
  <si>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</si>
  <si>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</si>
  <si>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</si>
  <si>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</si>
  <si>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</si>
  <si>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</si>
  <si>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</si>
  <si>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</si>
  <si>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</si>
  <si>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</si>
  <si>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t>Benchmark Small 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</si>
  <si>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</si>
  <si>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</si>
  <si>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</si>
  <si>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</si>
  <si>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</si>
  <si>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</si>
  <si>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</si>
  <si>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</si>
  <si>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</si>
  <si>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</si>
  <si>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</si>
  <si>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</si>
  <si>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</si>
  <si>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</si>
  <si>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</si>
  <si>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</si>
  <si>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</si>
  <si>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</si>
  <si>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</si>
  <si>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</si>
  <si>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</si>
  <si>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</si>
  <si>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</si>
  <si>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</si>
  <si>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</si>
  <si>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</si>
  <si>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</si>
  <si>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</si>
  <si>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</si>
  <si>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</si>
  <si>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</si>
  <si>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</si>
  <si>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</si>
  <si>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</si>
  <si>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</si>
  <si>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</si>
  <si>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</si>
  <si>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</si>
  <si>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</si>
  <si>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</si>
  <si>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</si>
  <si>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</si>
  <si>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</si>
  <si>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</si>
  <si>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</si>
  <si>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</si>
  <si>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</si>
  <si>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</si>
  <si>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</si>
  <si>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</si>
  <si>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</si>
  <si>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</si>
  <si>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</si>
  <si>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</si>
  <si>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</si>
  <si>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</si>
  <si>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</si>
  <si>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MinRelHumSetSch</t>
  </si>
  <si>
    <t>MaxRelHumSetSch</t>
  </si>
  <si>
    <t>Core_ZN Water Equipment Latent fract sched</t>
  </si>
  <si>
    <t>Core_ZN Water Equipment Sensible fract sched</t>
  </si>
  <si>
    <t>Core_ZN Water Equipment Temp Sched</t>
  </si>
  <si>
    <t>Core_ZN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</si>
  <si>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</si>
  <si>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</si>
  <si>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</si>
  <si>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</si>
  <si>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</si>
  <si>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</si>
  <si>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</si>
  <si>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</si>
  <si>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</si>
  <si>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</si>
  <si>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</si>
  <si>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</si>
  <si>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</si>
  <si>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</si>
  <si>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</si>
  <si>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</si>
  <si>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</si>
  <si>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</si>
  <si>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</si>
  <si>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</si>
  <si>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</si>
  <si>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</si>
  <si>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</si>
  <si>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</si>
  <si>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</si>
  <si>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</si>
  <si>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</si>
  <si>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</si>
  <si>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CORE_ZN</t>
  </si>
  <si>
    <t>PERIMETER_ZN_1</t>
  </si>
  <si>
    <t>PERIMETER_ZN_2</t>
  </si>
  <si>
    <t>PERIMETER_ZN_3</t>
  </si>
  <si>
    <t>PERIMETER_ZN_4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</si>
  <si>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</si>
  <si>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</si>
  <si>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</si>
  <si>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</si>
  <si>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</si>
  <si>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</si>
  <si>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</si>
  <si>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</si>
  <si>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</si>
  <si>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CORE_ZN_FLOOR</t>
  </si>
  <si>
    <t>EXT-SLAB</t>
  </si>
  <si>
    <t>PERIMETER_ZN_1_WALL_SOUTH</t>
  </si>
  <si>
    <t>S</t>
  </si>
  <si>
    <t>PERIMETER_ZN_1_FLOOR</t>
  </si>
  <si>
    <t>PERIMETER_ZN_2_WALL_EAST</t>
  </si>
  <si>
    <t>E</t>
  </si>
  <si>
    <t>PERIMETER_ZN_2_FLOOR</t>
  </si>
  <si>
    <t>PERIMETER_ZN_3_WALL_NORTH</t>
  </si>
  <si>
    <t>N</t>
  </si>
  <si>
    <t>PERIMETER_ZN_3_FLOOR</t>
  </si>
  <si>
    <t>PERIMETER_ZN_4_WALL_WEST</t>
  </si>
  <si>
    <t>W</t>
  </si>
  <si>
    <t>PERIMETER_ZN_4_FLOOR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</si>
  <si>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</si>
  <si>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</si>
  <si>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</si>
  <si>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</si>
  <si>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</si>
  <si>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</si>
  <si>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PERIMETER_ZN_1_WALL_SOUTH_WINDOW_1</t>
  </si>
  <si>
    <t>PERIMETER_ZN_1_WALL_SOUTH_WINDOW_2</t>
  </si>
  <si>
    <t>PERIMETER_ZN_1_WALL_SOUTH_WINDOW_3</t>
  </si>
  <si>
    <t>PERIMETER_ZN_1_WALL_SOUTH_WINDOW_4</t>
  </si>
  <si>
    <t>PERIMETER_ZN_1_WALL_SOUTH_WINDOW_5</t>
  </si>
  <si>
    <t>PERIMETER_ZN_1_WALL_SOUTH_WINDOW_6</t>
  </si>
  <si>
    <t>PERIMETER_ZN_1_WALL_SOUTH_DOOR</t>
  </si>
  <si>
    <t>PERIMETER_ZN_2_WALL_EAST_WINDOW_1</t>
  </si>
  <si>
    <t>PERIMETER_ZN_2_WALL_EAST_WINDOW_2</t>
  </si>
  <si>
    <t>PERIMETER_ZN_2_WALL_EAST_WINDOW_3</t>
  </si>
  <si>
    <t>PERIMETER_ZN_2_WALL_EAST_WINDOW_4</t>
  </si>
  <si>
    <t>PERIMETER_ZN_3_WALL_NORTH_WINDOW_1</t>
  </si>
  <si>
    <t>PERIMETER_ZN_3_WALL_NORTH_WINDOW_2</t>
  </si>
  <si>
    <t>PERIMETER_ZN_3_WALL_NORTH_WINDOW_3</t>
  </si>
  <si>
    <t>PERIMETER_ZN_3_WALL_NORTH_WINDOW_4</t>
  </si>
  <si>
    <t>PERIMETER_ZN_3_WALL_NORTH_WINDOW_5</t>
  </si>
  <si>
    <t>PERIMETER_ZN_3_WALL_NORTH_WINDOW_6</t>
  </si>
  <si>
    <t>PERIMETER_ZN_4_WALL_WEST_WINDOW_1</t>
  </si>
  <si>
    <t>PERIMETER_ZN_4_WALL_WEST_WINDOW_2</t>
  </si>
  <si>
    <t>PERIMETER_ZN_4_WALL_WEST_WINDOW_3</t>
  </si>
  <si>
    <t>PERIMETER_ZN_4_WALL_WEST_WINDOW_4</t>
  </si>
  <si>
    <t>Total or Average</t>
  </si>
  <si>
    <t>North Total or Average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</si>
  <si>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</si>
  <si>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</si>
  <si>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</si>
  <si>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</si>
  <si>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</si>
  <si>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</si>
  <si>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</si>
  <si>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</si>
  <si>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</si>
  <si>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</si>
  <si>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</si>
  <si>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</si>
  <si>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</si>
  <si>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PSZ-AC:1_HEATC</t>
  </si>
  <si>
    <t>Coil:Heating:Gas</t>
  </si>
  <si>
    <t>PSZ-AC:2_HEATC</t>
  </si>
  <si>
    <t>PSZ-AC:3_HEATC</t>
  </si>
  <si>
    <t>PSZ-AC:4_HEATC</t>
  </si>
  <si>
    <t>PSZ-AC:5_HEATC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</si>
  <si>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</si>
  <si>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</si>
  <si>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</si>
  <si>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</si>
  <si>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</si>
  <si>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</si>
  <si>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</si>
  <si>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</si>
  <si>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</si>
  <si>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</si>
  <si>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</si>
  <si>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</si>
  <si>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</si>
  <si>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</si>
  <si>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</si>
  <si>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</si>
  <si>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</si>
  <si>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</si>
  <si>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</si>
  <si>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</si>
  <si>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</si>
  <si>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</si>
  <si>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</si>
  <si>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</si>
  <si>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</si>
  <si>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</si>
  <si>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</si>
  <si>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</si>
  <si>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</si>
  <si>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</si>
  <si>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</si>
  <si>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</si>
  <si>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</si>
  <si>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</si>
  <si>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</si>
  <si>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</si>
  <si>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</si>
  <si>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</si>
  <si>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</si>
  <si>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</si>
  <si>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</si>
  <si>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</si>
  <si>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</si>
  <si>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</si>
  <si>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</si>
  <si>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CORE_ZN_ROOF</t>
  </si>
  <si>
    <t>ROOF-IEAD-NONRES</t>
  </si>
  <si>
    <t>EXT-WALLS-STEELFRAME-NONRES</t>
  </si>
  <si>
    <t>PERIMETER_ZN_1_ROOF</t>
  </si>
  <si>
    <t>PERIMETER_ZN_2_ROOF</t>
  </si>
  <si>
    <t>PERIMETER_ZN_3_ROOF</t>
  </si>
  <si>
    <t>PERIMETER_ZN_4_ROOF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</si>
  <si>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</si>
  <si>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</si>
  <si>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</si>
  <si>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</si>
  <si>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</si>
  <si>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</si>
  <si>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</si>
  <si>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</si>
  <si>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</si>
  <si>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</si>
  <si>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</si>
  <si>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</si>
  <si>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</si>
  <si>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</si>
  <si>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</si>
  <si>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</si>
  <si>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</si>
  <si>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</si>
  <si>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</si>
  <si>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</si>
  <si>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</si>
  <si>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</si>
  <si>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</si>
  <si>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</si>
  <si>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</si>
  <si>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23-JAN-15:30</t>
  </si>
  <si>
    <t>22-FEB-13:00</t>
  </si>
  <si>
    <t>27-MAR-15:09</t>
  </si>
  <si>
    <t>03-APR-14:30</t>
  </si>
  <si>
    <t>24-MAY-14:00</t>
  </si>
  <si>
    <t>27-JUN-15:09</t>
  </si>
  <si>
    <t>03-JUL-15:20</t>
  </si>
  <si>
    <t>21-AUG-14:50</t>
  </si>
  <si>
    <t>11-SEP-14:00</t>
  </si>
  <si>
    <t>06-OCT-15:20</t>
  </si>
  <si>
    <t>07-NOV-14:00</t>
  </si>
  <si>
    <t>19-DEC-14:30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</si>
  <si>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</si>
  <si>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</si>
  <si>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</si>
  <si>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</si>
  <si>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</si>
  <si>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</si>
  <si>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03-JAN-14:30</t>
  </si>
  <si>
    <t>23-FEB-14:00</t>
  </si>
  <si>
    <t>27-MAR-15:30</t>
  </si>
  <si>
    <t>17-APR-15:30</t>
  </si>
  <si>
    <t>26-MAY-14:00</t>
  </si>
  <si>
    <t>13-JUN-15:20</t>
  </si>
  <si>
    <t>31-JUL-14:30</t>
  </si>
  <si>
    <t>31-AUG-13:00</t>
  </si>
  <si>
    <t>15-SEP-14:39</t>
  </si>
  <si>
    <t>12-OCT-14:00</t>
  </si>
  <si>
    <t>01-NOV-14:00</t>
  </si>
  <si>
    <t>19-DEC-15:20</t>
  </si>
  <si>
    <t>26-JAN-15:30</t>
  </si>
  <si>
    <t>28-FEB-15:50</t>
  </si>
  <si>
    <t>17-MAR-15:20</t>
  </si>
  <si>
    <t>26-APR-15:30</t>
  </si>
  <si>
    <t>30-MAY-15:30</t>
  </si>
  <si>
    <t>28-JUN-15:00</t>
  </si>
  <si>
    <t>11-JUL-15:00</t>
  </si>
  <si>
    <t>01-AUG-15:00</t>
  </si>
  <si>
    <t>11-SEP-15:30</t>
  </si>
  <si>
    <t>13-OCT-15:20</t>
  </si>
  <si>
    <t>13-NOV-15:09</t>
  </si>
  <si>
    <t>13-DEC-14:39</t>
  </si>
  <si>
    <t>23-JAN-15:00</t>
  </si>
  <si>
    <t>27-FEB-15:50</t>
  </si>
  <si>
    <t>28-MAR-15:39</t>
  </si>
  <si>
    <t>14-APR-15:00</t>
  </si>
  <si>
    <t>15-MAY-14:00</t>
  </si>
  <si>
    <t>19-JUN-14:00</t>
  </si>
  <si>
    <t>03-JUL-15:30</t>
  </si>
  <si>
    <t>17-AUG-13:00</t>
  </si>
  <si>
    <t>11-SEP-13:50</t>
  </si>
  <si>
    <t>12-OCT-15:00</t>
  </si>
  <si>
    <t>22-NOV-14:00</t>
  </si>
  <si>
    <t>01-DEC-15:09</t>
  </si>
  <si>
    <t>26-JAN-13:00</t>
  </si>
  <si>
    <t>13-FEB-14:30</t>
  </si>
  <si>
    <t>31-MAR-14:20</t>
  </si>
  <si>
    <t>11-APR-15:00</t>
  </si>
  <si>
    <t>30-MAY-14:09</t>
  </si>
  <si>
    <t>28-JUN-14:09</t>
  </si>
  <si>
    <t>10-JUL-14:00</t>
  </si>
  <si>
    <t>08-AUG-14:50</t>
  </si>
  <si>
    <t>25-SEP-14:39</t>
  </si>
  <si>
    <t>05-OCT-14:09</t>
  </si>
  <si>
    <t>20-NOV-13:50</t>
  </si>
  <si>
    <t>19-DEC-13:09</t>
  </si>
  <si>
    <t>18-JAN-14:50</t>
  </si>
  <si>
    <t>27-FEB-14:00</t>
  </si>
  <si>
    <t>31-MAR-14:39</t>
  </si>
  <si>
    <t>21-APR-14:00</t>
  </si>
  <si>
    <t>31-MAY-15:00</t>
  </si>
  <si>
    <t>27-JUN-15:00</t>
  </si>
  <si>
    <t>24-JUL-15:00</t>
  </si>
  <si>
    <t>04-AUG-14:00</t>
  </si>
  <si>
    <t>01-SEP-14:00</t>
  </si>
  <si>
    <t>03-OCT-14:50</t>
  </si>
  <si>
    <t>10-NOV-14:09</t>
  </si>
  <si>
    <t>05-DEC-14:30</t>
  </si>
  <si>
    <t>27-JAN-15:20</t>
  </si>
  <si>
    <t>15-FEB-15:50</t>
  </si>
  <si>
    <t>20-MAR-15:20</t>
  </si>
  <si>
    <t>13-APR-14:00</t>
  </si>
  <si>
    <t>17-MAY-13:00</t>
  </si>
  <si>
    <t>15-JUN-13:00</t>
  </si>
  <si>
    <t>03-JUL-13:09</t>
  </si>
  <si>
    <t>14-AUG-13:50</t>
  </si>
  <si>
    <t>28-SEP-14:00</t>
  </si>
  <si>
    <t>13-OCT-14:50</t>
  </si>
  <si>
    <t>08-NOV-14:39</t>
  </si>
  <si>
    <t>07-DEC-14:00</t>
  </si>
  <si>
    <t>05-JAN-14:00</t>
  </si>
  <si>
    <t>09-MAR-15:00</t>
  </si>
  <si>
    <t>04-APR-15:00</t>
  </si>
  <si>
    <t>30-JUN-15:50</t>
  </si>
  <si>
    <t>25-JUL-13:30</t>
  </si>
  <si>
    <t>17-AUG-14:00</t>
  </si>
  <si>
    <t>08-SEP-14:00</t>
  </si>
  <si>
    <t>03-NOV-14:09</t>
  </si>
  <si>
    <t>25-JAN-15:30</t>
  </si>
  <si>
    <t>14-FEB-15:50</t>
  </si>
  <si>
    <t>02-MAR-15:20</t>
  </si>
  <si>
    <t>21-APR-15:30</t>
  </si>
  <si>
    <t>29-JUN-15:20</t>
  </si>
  <si>
    <t>31-JUL-14:00</t>
  </si>
  <si>
    <t>01-AUG-14:30</t>
  </si>
  <si>
    <t>01-SEP-14:50</t>
  </si>
  <si>
    <t>13-OCT-14:39</t>
  </si>
  <si>
    <t>01-NOV-14:39</t>
  </si>
  <si>
    <t>05-DEC-14:00</t>
  </si>
  <si>
    <t>02-JAN-16:40</t>
  </si>
  <si>
    <t>24-FEB-14:00</t>
  </si>
  <si>
    <t>29-MAR-15:30</t>
  </si>
  <si>
    <t>18-APR-15:30</t>
  </si>
  <si>
    <t>04-MAY-14:00</t>
  </si>
  <si>
    <t>28-JUN-14:00</t>
  </si>
  <si>
    <t>24-JUL-14:00</t>
  </si>
  <si>
    <t>07-AUG-14:00</t>
  </si>
  <si>
    <t>01-SEP-15:30</t>
  </si>
  <si>
    <t>17-OCT-14:00</t>
  </si>
  <si>
    <t>14-NOV-16:40</t>
  </si>
  <si>
    <t>01-DEC-16:19</t>
  </si>
  <si>
    <t>02-JAN-16:30</t>
  </si>
  <si>
    <t>01-FEB-16:00</t>
  </si>
  <si>
    <t>31-MAR-15:39</t>
  </si>
  <si>
    <t>07-APR-14:00</t>
  </si>
  <si>
    <t>30-MAY-15:00</t>
  </si>
  <si>
    <t>08-JUN-12:00</t>
  </si>
  <si>
    <t>13-JUL-14:00</t>
  </si>
  <si>
    <t>04-AUG-15:00</t>
  </si>
  <si>
    <t>05-SEP-14:00</t>
  </si>
  <si>
    <t>31-OCT-13:30</t>
  </si>
  <si>
    <t>02-NOV-14:50</t>
  </si>
  <si>
    <t>24-JAN-15:09</t>
  </si>
  <si>
    <t>07-FEB-14:00</t>
  </si>
  <si>
    <t>30-MAR-15:00</t>
  </si>
  <si>
    <t>25-APR-14:00</t>
  </si>
  <si>
    <t>23-MAY-15:00</t>
  </si>
  <si>
    <t>17-JUL-15:30</t>
  </si>
  <si>
    <t>30-AUG-13:00</t>
  </si>
  <si>
    <t>06-SEP-14:00</t>
  </si>
  <si>
    <t>05-OCT-15:09</t>
  </si>
  <si>
    <t>10-NOV-13:00</t>
  </si>
  <si>
    <t>21-DEC-16:40</t>
  </si>
  <si>
    <t>16-FEB-13:20</t>
  </si>
  <si>
    <t>23-MAR-15:00</t>
  </si>
  <si>
    <t>15-MAY-15:20</t>
  </si>
  <si>
    <t>29-JUN-15:00</t>
  </si>
  <si>
    <t>13-JUL-15:00</t>
  </si>
  <si>
    <t>25-AUG-15:00</t>
  </si>
  <si>
    <t>14-SEP-14:00</t>
  </si>
  <si>
    <t>06-OCT-14:00</t>
  </si>
  <si>
    <t>02-NOV-14:00</t>
  </si>
  <si>
    <t>01-DEC-16:30</t>
  </si>
  <si>
    <t>02-JAN-08:09</t>
  </si>
  <si>
    <t>02-FEB-16:30</t>
  </si>
  <si>
    <t>06-APR-15:00</t>
  </si>
  <si>
    <t>16-MAY-15:00</t>
  </si>
  <si>
    <t>30-JUN-14:00</t>
  </si>
  <si>
    <t>21-JUL-15:00</t>
  </si>
  <si>
    <t>08-AUG-15:00</t>
  </si>
  <si>
    <t>01-SEP-15:00</t>
  </si>
  <si>
    <t>06-OCT-15:00</t>
  </si>
  <si>
    <t>21-NOV-16:49</t>
  </si>
  <si>
    <t>01-DEC-16:40</t>
  </si>
  <si>
    <t>22-FEB-14:50</t>
  </si>
  <si>
    <t>22-MAR-14:30</t>
  </si>
  <si>
    <t>04-APR-15:50</t>
  </si>
  <si>
    <t>14-JUN-15:00</t>
  </si>
  <si>
    <t>06-JUL-15:00</t>
  </si>
  <si>
    <t>11-AUG-15:39</t>
  </si>
  <si>
    <t>07-SEP-14:00</t>
  </si>
  <si>
    <t>06-NOV-16:49</t>
  </si>
  <si>
    <t>01-FEB-08:09</t>
  </si>
  <si>
    <t>01-MAR-08:09</t>
  </si>
  <si>
    <t>25-APR-15:00</t>
  </si>
  <si>
    <t>24-MAY-15:00</t>
  </si>
  <si>
    <t>21-JUN-15:00</t>
  </si>
  <si>
    <t>15-AUG-15:00</t>
  </si>
  <si>
    <t>07-SEP-15:00</t>
  </si>
  <si>
    <t>01-NOV-07:10</t>
  </si>
  <si>
    <t>01-DEC-08:09</t>
  </si>
  <si>
    <t>PSZ-AC:1</t>
  </si>
  <si>
    <t>PSZ-AC:2</t>
  </si>
  <si>
    <t>PSZ-AC:3</t>
  </si>
  <si>
    <t>PSZ-AC:4</t>
  </si>
  <si>
    <t>PSZ-AC:5</t>
  </si>
  <si>
    <t>WINDOW-NONRES-FIXED</t>
  </si>
  <si>
    <t>12-DEC-16:49</t>
  </si>
  <si>
    <t>03-OCT-07:10</t>
  </si>
  <si>
    <t>Building Summary Small Office pre-1980 construction</t>
  </si>
  <si>
    <t>IEAD</t>
  </si>
  <si>
    <t>Built-up flat roof, insulation entirely above deck</t>
  </si>
  <si>
    <t>Winiarski and Halverson, 2008</t>
  </si>
  <si>
    <t>Steel-frame wall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</si>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</sst>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4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right" vertical="top" wrapText="1"/>
    </xf>
    <xf numFmtId="0" fontId="0" fillId="0" borderId="2" xfId="0" applyBorder="1" applyAlignment="1">
      <alignment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33708.333333333336</c:v>
                </c:pt>
                <c:pt idx="1">
                  <c:v>25430.555555555555</c:v>
                </c:pt>
                <c:pt idx="2">
                  <c:v>28961.111111111109</c:v>
                </c:pt>
                <c:pt idx="3">
                  <c:v>16919.444444444445</c:v>
                </c:pt>
                <c:pt idx="4">
                  <c:v>12425</c:v>
                </c:pt>
                <c:pt idx="5">
                  <c:v>22327.777777777777</c:v>
                </c:pt>
                <c:pt idx="6">
                  <c:v>6438.8888888888887</c:v>
                </c:pt>
                <c:pt idx="7">
                  <c:v>12319.444444444445</c:v>
                </c:pt>
                <c:pt idx="8">
                  <c:v>12919.444444444445</c:v>
                </c:pt>
                <c:pt idx="9">
                  <c:v>4738.8888888888887</c:v>
                </c:pt>
                <c:pt idx="10">
                  <c:v>8791.6666666666661</c:v>
                </c:pt>
                <c:pt idx="11">
                  <c:v>7252.7777777777774</c:v>
                </c:pt>
                <c:pt idx="12">
                  <c:v>7561.1111111111113</c:v>
                </c:pt>
                <c:pt idx="13">
                  <c:v>4277.7777777777774</c:v>
                </c:pt>
                <c:pt idx="14">
                  <c:v>3627.7777777777778</c:v>
                </c:pt>
                <c:pt idx="15">
                  <c:v>2402.7777777777778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28511.111111111109</c:v>
                </c:pt>
                <c:pt idx="1">
                  <c:v>28511.111111111109</c:v>
                </c:pt>
                <c:pt idx="2">
                  <c:v>28511.111111111109</c:v>
                </c:pt>
                <c:pt idx="3">
                  <c:v>28511.111111111109</c:v>
                </c:pt>
                <c:pt idx="4">
                  <c:v>28511.111111111109</c:v>
                </c:pt>
                <c:pt idx="5">
                  <c:v>28511.111111111109</c:v>
                </c:pt>
                <c:pt idx="6">
                  <c:v>28511.111111111109</c:v>
                </c:pt>
                <c:pt idx="7">
                  <c:v>28511.111111111109</c:v>
                </c:pt>
                <c:pt idx="8">
                  <c:v>28511.111111111109</c:v>
                </c:pt>
                <c:pt idx="9">
                  <c:v>28511.111111111109</c:v>
                </c:pt>
                <c:pt idx="10">
                  <c:v>28511.111111111109</c:v>
                </c:pt>
                <c:pt idx="11">
                  <c:v>28511.111111111109</c:v>
                </c:pt>
                <c:pt idx="12">
                  <c:v>28511.111111111109</c:v>
                </c:pt>
                <c:pt idx="13">
                  <c:v>28511.111111111109</c:v>
                </c:pt>
                <c:pt idx="14">
                  <c:v>28511.111111111109</c:v>
                </c:pt>
                <c:pt idx="15">
                  <c:v>28511.111111111109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5083.333333333333</c:v>
                </c:pt>
                <c:pt idx="1">
                  <c:v>5080.5555555555557</c:v>
                </c:pt>
                <c:pt idx="2">
                  <c:v>5080.5555555555557</c:v>
                </c:pt>
                <c:pt idx="3">
                  <c:v>5080.5555555555557</c:v>
                </c:pt>
                <c:pt idx="4">
                  <c:v>5075</c:v>
                </c:pt>
                <c:pt idx="5">
                  <c:v>5075</c:v>
                </c:pt>
                <c:pt idx="6">
                  <c:v>5077.7777777777774</c:v>
                </c:pt>
                <c:pt idx="7">
                  <c:v>5075</c:v>
                </c:pt>
                <c:pt idx="8">
                  <c:v>5075</c:v>
                </c:pt>
                <c:pt idx="9">
                  <c:v>5066.666666666667</c:v>
                </c:pt>
                <c:pt idx="10">
                  <c:v>5075</c:v>
                </c:pt>
                <c:pt idx="11">
                  <c:v>5072.2222222222226</c:v>
                </c:pt>
                <c:pt idx="12">
                  <c:v>5072.2222222222226</c:v>
                </c:pt>
                <c:pt idx="13">
                  <c:v>5069.4444444444443</c:v>
                </c:pt>
                <c:pt idx="14">
                  <c:v>5066.666666666667</c:v>
                </c:pt>
                <c:pt idx="15">
                  <c:v>5036.1111111111113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18275.000000000004</c:v>
                </c:pt>
                <c:pt idx="1">
                  <c:v>18275.000000000004</c:v>
                </c:pt>
                <c:pt idx="2">
                  <c:v>18275.000000000004</c:v>
                </c:pt>
                <c:pt idx="3">
                  <c:v>18275.000000000004</c:v>
                </c:pt>
                <c:pt idx="4">
                  <c:v>18275.000000000004</c:v>
                </c:pt>
                <c:pt idx="5">
                  <c:v>18275.000000000004</c:v>
                </c:pt>
                <c:pt idx="6">
                  <c:v>18275.000000000004</c:v>
                </c:pt>
                <c:pt idx="7">
                  <c:v>18275.000000000004</c:v>
                </c:pt>
                <c:pt idx="8">
                  <c:v>18275.000000000004</c:v>
                </c:pt>
                <c:pt idx="9">
                  <c:v>18275.000000000004</c:v>
                </c:pt>
                <c:pt idx="10">
                  <c:v>18275.000000000004</c:v>
                </c:pt>
                <c:pt idx="11">
                  <c:v>18275.000000000004</c:v>
                </c:pt>
                <c:pt idx="12">
                  <c:v>18275.000000000004</c:v>
                </c:pt>
                <c:pt idx="13">
                  <c:v>18275.000000000004</c:v>
                </c:pt>
                <c:pt idx="14">
                  <c:v>18275.000000000004</c:v>
                </c:pt>
                <c:pt idx="15">
                  <c:v>18275.000000000004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20091.666666666668</c:v>
                </c:pt>
                <c:pt idx="1">
                  <c:v>22041.666666666668</c:v>
                </c:pt>
                <c:pt idx="2">
                  <c:v>23847.222222222223</c:v>
                </c:pt>
                <c:pt idx="3">
                  <c:v>23477.777777777777</c:v>
                </c:pt>
                <c:pt idx="4">
                  <c:v>18563.888888888891</c:v>
                </c:pt>
                <c:pt idx="5">
                  <c:v>24113.888888888891</c:v>
                </c:pt>
                <c:pt idx="6">
                  <c:v>18005.555555555555</c:v>
                </c:pt>
                <c:pt idx="7">
                  <c:v>23658.333333333332</c:v>
                </c:pt>
                <c:pt idx="8">
                  <c:v>23902.777777777777</c:v>
                </c:pt>
                <c:pt idx="9">
                  <c:v>21666.666666666668</c:v>
                </c:pt>
                <c:pt idx="10">
                  <c:v>25044.444444444445</c:v>
                </c:pt>
                <c:pt idx="11">
                  <c:v>25613.888888888891</c:v>
                </c:pt>
                <c:pt idx="12">
                  <c:v>27683.333333333332</c:v>
                </c:pt>
                <c:pt idx="13">
                  <c:v>29633.333333333332</c:v>
                </c:pt>
                <c:pt idx="14">
                  <c:v>30655.555555555555</c:v>
                </c:pt>
                <c:pt idx="15">
                  <c:v>39800</c:v>
                </c:pt>
              </c:numCache>
            </c:numRef>
          </c:val>
        </c:ser>
        <c:overlap val="100"/>
        <c:axId val="100019200"/>
        <c:axId val="100029184"/>
      </c:barChart>
      <c:catAx>
        <c:axId val="1000192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29184"/>
        <c:crosses val="autoZero"/>
        <c:auto val="1"/>
        <c:lblAlgn val="ctr"/>
        <c:lblOffset val="50"/>
        <c:tickLblSkip val="1"/>
        <c:tickMarkSkip val="1"/>
      </c:catAx>
      <c:valAx>
        <c:axId val="100029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192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796"/>
          <c:y val="5.4377379010332114E-2"/>
          <c:w val="0.51239363669995863"/>
          <c:h val="0.129961935834694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299712"/>
        <c:axId val="101301632"/>
      </c:barChart>
      <c:catAx>
        <c:axId val="1012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1632"/>
        <c:crosses val="autoZero"/>
        <c:auto val="1"/>
        <c:lblAlgn val="ctr"/>
        <c:lblOffset val="100"/>
        <c:tickLblSkip val="1"/>
        <c:tickMarkSkip val="1"/>
      </c:catAx>
      <c:valAx>
        <c:axId val="1013016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2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99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535"/>
          <c:y val="2.0119630233822728E-2"/>
          <c:w val="0.22752497225305093"/>
          <c:h val="0.151712887438826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1720</c:v>
                </c:pt>
                <c:pt idx="1">
                  <c:v>41670</c:v>
                </c:pt>
                <c:pt idx="2">
                  <c:v>29410</c:v>
                </c:pt>
                <c:pt idx="3">
                  <c:v>91040</c:v>
                </c:pt>
                <c:pt idx="4">
                  <c:v>17930</c:v>
                </c:pt>
                <c:pt idx="5">
                  <c:v>57760</c:v>
                </c:pt>
                <c:pt idx="6">
                  <c:v>59850</c:v>
                </c:pt>
                <c:pt idx="7">
                  <c:v>165270</c:v>
                </c:pt>
                <c:pt idx="8">
                  <c:v>118370</c:v>
                </c:pt>
                <c:pt idx="9">
                  <c:v>132760</c:v>
                </c:pt>
                <c:pt idx="10">
                  <c:v>217440</c:v>
                </c:pt>
                <c:pt idx="11">
                  <c:v>165960</c:v>
                </c:pt>
                <c:pt idx="12">
                  <c:v>291820</c:v>
                </c:pt>
                <c:pt idx="13">
                  <c:v>229020</c:v>
                </c:pt>
                <c:pt idx="14">
                  <c:v>370230</c:v>
                </c:pt>
                <c:pt idx="15">
                  <c:v>664520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10690</c:v>
                </c:pt>
                <c:pt idx="1">
                  <c:v>11090</c:v>
                </c:pt>
                <c:pt idx="2">
                  <c:v>10860</c:v>
                </c:pt>
                <c:pt idx="3">
                  <c:v>11470</c:v>
                </c:pt>
                <c:pt idx="4">
                  <c:v>11400</c:v>
                </c:pt>
                <c:pt idx="5">
                  <c:v>11130</c:v>
                </c:pt>
                <c:pt idx="6">
                  <c:v>11730</c:v>
                </c:pt>
                <c:pt idx="7">
                  <c:v>11770</c:v>
                </c:pt>
                <c:pt idx="8">
                  <c:v>11720</c:v>
                </c:pt>
                <c:pt idx="9">
                  <c:v>11930</c:v>
                </c:pt>
                <c:pt idx="10">
                  <c:v>12040</c:v>
                </c:pt>
                <c:pt idx="11">
                  <c:v>12020</c:v>
                </c:pt>
                <c:pt idx="12">
                  <c:v>12270</c:v>
                </c:pt>
                <c:pt idx="13">
                  <c:v>12310</c:v>
                </c:pt>
                <c:pt idx="14">
                  <c:v>12650</c:v>
                </c:pt>
                <c:pt idx="15">
                  <c:v>13100</c:v>
                </c:pt>
              </c:numCache>
            </c:numRef>
          </c:val>
        </c:ser>
        <c:overlap val="100"/>
        <c:axId val="100059008"/>
        <c:axId val="100060544"/>
      </c:barChart>
      <c:catAx>
        <c:axId val="1000590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60544"/>
        <c:crosses val="autoZero"/>
        <c:auto val="1"/>
        <c:lblAlgn val="ctr"/>
        <c:lblOffset val="50"/>
        <c:tickLblSkip val="1"/>
        <c:tickMarkSkip val="1"/>
      </c:catAx>
      <c:valAx>
        <c:axId val="100060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8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590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81E-2"/>
          <c:w val="0.24306326304106654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05734369219317"/>
          <c:y val="4.2414355628058717E-2"/>
          <c:w val="0.8272290048094748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237.40120510212066</c:v>
                </c:pt>
                <c:pt idx="1">
                  <c:v>179.10243368025667</c:v>
                </c:pt>
                <c:pt idx="2">
                  <c:v>203.9674465920651</c:v>
                </c:pt>
                <c:pt idx="3">
                  <c:v>119.16034118475623</c:v>
                </c:pt>
                <c:pt idx="4">
                  <c:v>87.506847171140151</c:v>
                </c:pt>
                <c:pt idx="5">
                  <c:v>157.25017607011503</c:v>
                </c:pt>
                <c:pt idx="6">
                  <c:v>45.347836293919713</c:v>
                </c:pt>
                <c:pt idx="7">
                  <c:v>86.763440018780813</c:v>
                </c:pt>
                <c:pt idx="8">
                  <c:v>90.989122779560205</c:v>
                </c:pt>
                <c:pt idx="9">
                  <c:v>33.375068471711401</c:v>
                </c:pt>
                <c:pt idx="10">
                  <c:v>61.917990453087093</c:v>
                </c:pt>
                <c:pt idx="11">
                  <c:v>51.079896705532512</c:v>
                </c:pt>
                <c:pt idx="12">
                  <c:v>53.251428124266369</c:v>
                </c:pt>
                <c:pt idx="13">
                  <c:v>30.127553016667971</c:v>
                </c:pt>
                <c:pt idx="14">
                  <c:v>25.549730025823617</c:v>
                </c:pt>
                <c:pt idx="15">
                  <c:v>16.922294389232334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200.79818452148055</c:v>
                </c:pt>
                <c:pt idx="1">
                  <c:v>200.79818452148055</c:v>
                </c:pt>
                <c:pt idx="2">
                  <c:v>200.79818452148055</c:v>
                </c:pt>
                <c:pt idx="3">
                  <c:v>200.79818452148055</c:v>
                </c:pt>
                <c:pt idx="4">
                  <c:v>200.79818452148055</c:v>
                </c:pt>
                <c:pt idx="5">
                  <c:v>200.79818452148055</c:v>
                </c:pt>
                <c:pt idx="6">
                  <c:v>200.79818452148055</c:v>
                </c:pt>
                <c:pt idx="7">
                  <c:v>200.79818452148055</c:v>
                </c:pt>
                <c:pt idx="8">
                  <c:v>200.79818452148055</c:v>
                </c:pt>
                <c:pt idx="9">
                  <c:v>200.79818452148055</c:v>
                </c:pt>
                <c:pt idx="10">
                  <c:v>200.79818452148055</c:v>
                </c:pt>
                <c:pt idx="11">
                  <c:v>200.79818452148055</c:v>
                </c:pt>
                <c:pt idx="12">
                  <c:v>200.79818452148055</c:v>
                </c:pt>
                <c:pt idx="13">
                  <c:v>200.79818452148055</c:v>
                </c:pt>
                <c:pt idx="14">
                  <c:v>200.79818452148055</c:v>
                </c:pt>
                <c:pt idx="15">
                  <c:v>200.79818452148055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35.800923389936614</c:v>
                </c:pt>
                <c:pt idx="1">
                  <c:v>35.781360043821891</c:v>
                </c:pt>
                <c:pt idx="2">
                  <c:v>35.781360043821891</c:v>
                </c:pt>
                <c:pt idx="3">
                  <c:v>35.781360043821891</c:v>
                </c:pt>
                <c:pt idx="4">
                  <c:v>35.742233351592454</c:v>
                </c:pt>
                <c:pt idx="5">
                  <c:v>35.742233351592454</c:v>
                </c:pt>
                <c:pt idx="6">
                  <c:v>35.761796697707176</c:v>
                </c:pt>
                <c:pt idx="7">
                  <c:v>35.742233351592454</c:v>
                </c:pt>
                <c:pt idx="8">
                  <c:v>35.742233351592454</c:v>
                </c:pt>
                <c:pt idx="9">
                  <c:v>35.683543313248293</c:v>
                </c:pt>
                <c:pt idx="10">
                  <c:v>35.742233351592454</c:v>
                </c:pt>
                <c:pt idx="11">
                  <c:v>35.722670005477738</c:v>
                </c:pt>
                <c:pt idx="12">
                  <c:v>35.722670005477738</c:v>
                </c:pt>
                <c:pt idx="13">
                  <c:v>35.703106659363016</c:v>
                </c:pt>
                <c:pt idx="14">
                  <c:v>35.683543313248293</c:v>
                </c:pt>
                <c:pt idx="15">
                  <c:v>35.468346505986382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128.70725408873932</c:v>
                </c:pt>
                <c:pt idx="1">
                  <c:v>128.70725408873932</c:v>
                </c:pt>
                <c:pt idx="2">
                  <c:v>128.70725408873932</c:v>
                </c:pt>
                <c:pt idx="3">
                  <c:v>128.70725408873932</c:v>
                </c:pt>
                <c:pt idx="4">
                  <c:v>128.70725408873932</c:v>
                </c:pt>
                <c:pt idx="5">
                  <c:v>128.70725408873932</c:v>
                </c:pt>
                <c:pt idx="6">
                  <c:v>128.70725408873932</c:v>
                </c:pt>
                <c:pt idx="7">
                  <c:v>128.70725408873932</c:v>
                </c:pt>
                <c:pt idx="8">
                  <c:v>128.70725408873932</c:v>
                </c:pt>
                <c:pt idx="9">
                  <c:v>128.70725408873932</c:v>
                </c:pt>
                <c:pt idx="10">
                  <c:v>128.70725408873932</c:v>
                </c:pt>
                <c:pt idx="11">
                  <c:v>128.70725408873932</c:v>
                </c:pt>
                <c:pt idx="12">
                  <c:v>128.70725408873932</c:v>
                </c:pt>
                <c:pt idx="13">
                  <c:v>128.70725408873932</c:v>
                </c:pt>
                <c:pt idx="14">
                  <c:v>128.70725408873932</c:v>
                </c:pt>
                <c:pt idx="15">
                  <c:v>128.70725408873932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141.50168244776586</c:v>
                </c:pt>
                <c:pt idx="1">
                  <c:v>155.23515142029893</c:v>
                </c:pt>
                <c:pt idx="2">
                  <c:v>167.95132639486658</c:v>
                </c:pt>
                <c:pt idx="3">
                  <c:v>165.34940136160887</c:v>
                </c:pt>
                <c:pt idx="4">
                  <c:v>130.74184208467017</c:v>
                </c:pt>
                <c:pt idx="5">
                  <c:v>169.82940762187962</c:v>
                </c:pt>
                <c:pt idx="6">
                  <c:v>126.80960951561153</c:v>
                </c:pt>
                <c:pt idx="7">
                  <c:v>166.62101885906566</c:v>
                </c:pt>
                <c:pt idx="8">
                  <c:v>168.34259331716095</c:v>
                </c:pt>
                <c:pt idx="9">
                  <c:v>152.5940996948118</c:v>
                </c:pt>
                <c:pt idx="10">
                  <c:v>176.38312857031065</c:v>
                </c:pt>
                <c:pt idx="11">
                  <c:v>180.39361452382815</c:v>
                </c:pt>
                <c:pt idx="12">
                  <c:v>194.96830737929415</c:v>
                </c:pt>
                <c:pt idx="13">
                  <c:v>208.70177635182722</c:v>
                </c:pt>
                <c:pt idx="14">
                  <c:v>215.90108772204397</c:v>
                </c:pt>
                <c:pt idx="15">
                  <c:v>280.30362313170042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3.3648955317317473</c:v>
                </c:pt>
                <c:pt idx="1">
                  <c:v>81.520463260035996</c:v>
                </c:pt>
                <c:pt idx="2">
                  <c:v>57.535800923389935</c:v>
                </c:pt>
                <c:pt idx="3">
                  <c:v>178.10470302840596</c:v>
                </c:pt>
                <c:pt idx="4">
                  <c:v>35.07707958369199</c:v>
                </c:pt>
                <c:pt idx="5">
                  <c:v>112.9978871586196</c:v>
                </c:pt>
                <c:pt idx="6">
                  <c:v>117.08662649659597</c:v>
                </c:pt>
                <c:pt idx="7">
                  <c:v>323.32342123796855</c:v>
                </c:pt>
                <c:pt idx="8">
                  <c:v>231.57132795993425</c:v>
                </c:pt>
                <c:pt idx="9">
                  <c:v>259.72298301901554</c:v>
                </c:pt>
                <c:pt idx="10">
                  <c:v>425.38539791845994</c:v>
                </c:pt>
                <c:pt idx="11">
                  <c:v>324.6732921198842</c:v>
                </c:pt>
                <c:pt idx="12">
                  <c:v>570.89756631974331</c:v>
                </c:pt>
                <c:pt idx="13">
                  <c:v>448.03975271930511</c:v>
                </c:pt>
                <c:pt idx="14">
                  <c:v>724.29376320525864</c:v>
                </c:pt>
                <c:pt idx="15">
                  <c:v>1300.0234760153376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20.913216996635104</c:v>
                </c:pt>
                <c:pt idx="1">
                  <c:v>21.69575084122388</c:v>
                </c:pt>
                <c:pt idx="2">
                  <c:v>21.245793880585335</c:v>
                </c:pt>
                <c:pt idx="3">
                  <c:v>22.439157993583223</c:v>
                </c:pt>
                <c:pt idx="4">
                  <c:v>22.302214570780187</c:v>
                </c:pt>
                <c:pt idx="5">
                  <c:v>21.774004225682759</c:v>
                </c:pt>
                <c:pt idx="6">
                  <c:v>22.947804992565928</c:v>
                </c:pt>
                <c:pt idx="7">
                  <c:v>23.026058377024807</c:v>
                </c:pt>
                <c:pt idx="8">
                  <c:v>22.928241646451209</c:v>
                </c:pt>
                <c:pt idx="9">
                  <c:v>23.339071914860316</c:v>
                </c:pt>
                <c:pt idx="10">
                  <c:v>23.554268722122231</c:v>
                </c:pt>
                <c:pt idx="11">
                  <c:v>23.515142029892793</c:v>
                </c:pt>
                <c:pt idx="12">
                  <c:v>24.004225682760779</c:v>
                </c:pt>
                <c:pt idx="13">
                  <c:v>24.082479067219655</c:v>
                </c:pt>
                <c:pt idx="14">
                  <c:v>24.747632835120118</c:v>
                </c:pt>
                <c:pt idx="15">
                  <c:v>25.627983410282493</c:v>
                </c:pt>
              </c:numCache>
            </c:numRef>
          </c:val>
        </c:ser>
        <c:overlap val="100"/>
        <c:axId val="100205312"/>
        <c:axId val="100206848"/>
      </c:barChart>
      <c:catAx>
        <c:axId val="1002053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6848"/>
        <c:crosses val="autoZero"/>
        <c:auto val="1"/>
        <c:lblAlgn val="ctr"/>
        <c:lblOffset val="50"/>
        <c:tickLblSkip val="1"/>
        <c:tickMarkSkip val="1"/>
      </c:catAx>
      <c:valAx>
        <c:axId val="100206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053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10876803551609"/>
          <c:y val="5.4377379010332114E-2"/>
          <c:w val="0.56529781724010886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2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55.979181600000004</c:v>
                </c:pt>
                <c:pt idx="1">
                  <c:v>161.63745920000002</c:v>
                </c:pt>
                <c:pt idx="2">
                  <c:v>3109.34</c:v>
                </c:pt>
                <c:pt idx="3">
                  <c:v>576.05861860000005</c:v>
                </c:pt>
                <c:pt idx="4">
                  <c:v>1454.69</c:v>
                </c:pt>
                <c:pt idx="5">
                  <c:v>2696.82</c:v>
                </c:pt>
                <c:pt idx="6">
                  <c:v>1339.82</c:v>
                </c:pt>
                <c:pt idx="7">
                  <c:v>19.942748000000002</c:v>
                </c:pt>
                <c:pt idx="8">
                  <c:v>402.70802930000002</c:v>
                </c:pt>
                <c:pt idx="9">
                  <c:v>799.52586670000005</c:v>
                </c:pt>
                <c:pt idx="10">
                  <c:v>132.95695230000001</c:v>
                </c:pt>
                <c:pt idx="11">
                  <c:v>384.72760049999999</c:v>
                </c:pt>
                <c:pt idx="12">
                  <c:v>135.13140030000002</c:v>
                </c:pt>
                <c:pt idx="13">
                  <c:v>5432.87</c:v>
                </c:pt>
                <c:pt idx="14">
                  <c:v>133.6360549</c:v>
                </c:pt>
                <c:pt idx="15">
                  <c:v>96.062244800000002</c:v>
                </c:pt>
              </c:numCache>
            </c:numRef>
          </c:val>
        </c:ser>
        <c:overlap val="100"/>
        <c:axId val="100232576"/>
        <c:axId val="100242560"/>
      </c:barChart>
      <c:catAx>
        <c:axId val="1002325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42560"/>
        <c:crosses val="autoZero"/>
        <c:auto val="1"/>
        <c:lblAlgn val="ctr"/>
        <c:lblOffset val="50"/>
        <c:tickLblSkip val="1"/>
        <c:tickMarkSkip val="1"/>
      </c:catAx>
      <c:valAx>
        <c:axId val="100242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25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85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24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29203.679499999998</c:v>
                </c:pt>
                <c:pt idx="1">
                  <c:v>34087.262300000002</c:v>
                </c:pt>
                <c:pt idx="2">
                  <c:v>32325.345799999999</c:v>
                </c:pt>
                <c:pt idx="3">
                  <c:v>30269.284899999999</c:v>
                </c:pt>
                <c:pt idx="4">
                  <c:v>10211.348599999999</c:v>
                </c:pt>
                <c:pt idx="5">
                  <c:v>34397.176099999997</c:v>
                </c:pt>
                <c:pt idx="6">
                  <c:v>10208.6106</c:v>
                </c:pt>
                <c:pt idx="7">
                  <c:v>26896.3878</c:v>
                </c:pt>
                <c:pt idx="8">
                  <c:v>38574.2117</c:v>
                </c:pt>
                <c:pt idx="9">
                  <c:v>8308.8790000000008</c:v>
                </c:pt>
                <c:pt idx="10">
                  <c:v>49828.512900000002</c:v>
                </c:pt>
                <c:pt idx="11">
                  <c:v>37820.344499999999</c:v>
                </c:pt>
                <c:pt idx="12">
                  <c:v>35297.496599999999</c:v>
                </c:pt>
                <c:pt idx="13">
                  <c:v>35694.507799999999</c:v>
                </c:pt>
                <c:pt idx="14">
                  <c:v>36388.335099999997</c:v>
                </c:pt>
                <c:pt idx="15">
                  <c:v>38676.494299999998</c:v>
                </c:pt>
              </c:numCache>
            </c:numRef>
          </c:val>
        </c:ser>
        <c:overlap val="100"/>
        <c:axId val="100312192"/>
        <c:axId val="100313728"/>
      </c:barChart>
      <c:catAx>
        <c:axId val="1003121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3728"/>
        <c:crosses val="autoZero"/>
        <c:auto val="1"/>
        <c:lblAlgn val="ctr"/>
        <c:lblOffset val="50"/>
        <c:tickLblSkip val="1"/>
        <c:tickMarkSkip val="1"/>
      </c:catAx>
      <c:valAx>
        <c:axId val="100313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21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57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386304"/>
        <c:axId val="100388224"/>
      </c:barChart>
      <c:catAx>
        <c:axId val="10038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88224"/>
        <c:crosses val="autoZero"/>
        <c:auto val="1"/>
        <c:lblAlgn val="ctr"/>
        <c:lblOffset val="100"/>
        <c:tickLblSkip val="1"/>
        <c:tickMarkSkip val="1"/>
      </c:catAx>
      <c:valAx>
        <c:axId val="100388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77E-3"/>
              <c:y val="0.419249592169659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86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31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0722176"/>
        <c:axId val="100724096"/>
      </c:barChart>
      <c:catAx>
        <c:axId val="10072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4096"/>
        <c:crosses val="autoZero"/>
        <c:auto val="1"/>
        <c:lblAlgn val="ctr"/>
        <c:lblOffset val="100"/>
        <c:tickLblSkip val="1"/>
        <c:tickMarkSkip val="1"/>
      </c:catAx>
      <c:valAx>
        <c:axId val="100724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722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73"/>
          <c:y val="0.15606307775965197"/>
          <c:w val="0.17425083240843678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100976128"/>
        <c:axId val="100978048"/>
      </c:barChart>
      <c:catAx>
        <c:axId val="10097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8048"/>
        <c:crosses val="autoZero"/>
        <c:auto val="1"/>
        <c:lblAlgn val="ctr"/>
        <c:lblOffset val="100"/>
        <c:tickLblSkip val="1"/>
        <c:tickMarkSkip val="1"/>
      </c:catAx>
      <c:valAx>
        <c:axId val="10097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6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29"/>
          <c:w val="0.17425083240843592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Schedules!$D$44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Schedules!$D$47</c:f>
              <c:strCache>
                <c:ptCount val="1"/>
                <c:pt idx="0">
                  <c:v>WinterDesign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049856"/>
        <c:axId val="101051776"/>
      </c:barChart>
      <c:catAx>
        <c:axId val="10104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1776"/>
        <c:crosses val="autoZero"/>
        <c:auto val="1"/>
        <c:lblAlgn val="ctr"/>
        <c:lblOffset val="100"/>
        <c:tickLblSkip val="1"/>
        <c:tickMarkSkip val="1"/>
      </c:catAx>
      <c:valAx>
        <c:axId val="1010517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498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6570477247502775E-2"/>
          <c:y val="3.6976617727025929E-2"/>
          <c:w val="0.20754716981132276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4</xdr:row>
      <xdr:rowOff>1</xdr:rowOff>
    </xdr:from>
    <xdr:to>
      <xdr:col>12</xdr:col>
      <xdr:colOff>17881</xdr:colOff>
      <xdr:row>23</xdr:row>
      <xdr:rowOff>95250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7891" t="29750" r="16641" b="20125"/>
        <a:stretch>
          <a:fillRect/>
        </a:stretch>
      </xdr:blipFill>
      <xdr:spPr bwMode="auto">
        <a:xfrm>
          <a:off x="85725" y="600076"/>
          <a:ext cx="6332956" cy="26288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off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off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off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off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off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off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off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off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off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off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off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ff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off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off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off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off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672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153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238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237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25.5">
      <c r="B8" s="18" t="s">
        <v>224</v>
      </c>
      <c r="C8" s="23">
        <v>511</v>
      </c>
      <c r="D8" s="7" t="s">
        <v>236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240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241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242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243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245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35</v>
      </c>
      <c r="C21" s="23" t="s">
        <v>232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225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18" t="s">
        <v>148</v>
      </c>
      <c r="C23" s="1" t="s">
        <v>674</v>
      </c>
      <c r="D23" s="7" t="s">
        <v>155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676</v>
      </c>
      <c r="D26" s="7" t="s">
        <v>155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219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220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8">
        <v>0.36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673</v>
      </c>
      <c r="D31" s="7" t="s">
        <v>155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219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220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239</v>
      </c>
    </row>
    <row r="36" spans="2:18">
      <c r="B36" s="18" t="s">
        <v>240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241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242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243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244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222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221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222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3" t="s">
        <v>291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221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221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52</v>
      </c>
    </row>
    <row r="53" spans="1:18">
      <c r="B53" s="18" t="s">
        <v>49</v>
      </c>
      <c r="C53" s="23" t="s">
        <v>226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221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246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53</v>
      </c>
    </row>
    <row r="57" spans="1:18">
      <c r="B57" s="18" t="s">
        <v>54</v>
      </c>
      <c r="C57" s="8">
        <v>1.68</v>
      </c>
      <c r="D57" s="10" t="s">
        <v>156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55</v>
      </c>
    </row>
    <row r="59" spans="1:18">
      <c r="B59" s="19" t="s">
        <v>56</v>
      </c>
      <c r="C59" s="23" t="s">
        <v>149</v>
      </c>
      <c r="D59" s="7" t="s">
        <v>155</v>
      </c>
    </row>
    <row r="60" spans="1:18">
      <c r="B60" s="18" t="s">
        <v>57</v>
      </c>
      <c r="C60" s="23" t="s">
        <v>150</v>
      </c>
      <c r="D60" s="7" t="s">
        <v>155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58</v>
      </c>
      <c r="C61" s="23" t="s">
        <v>151</v>
      </c>
      <c r="D61" s="7" t="s">
        <v>155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152</v>
      </c>
      <c r="D62" s="7" t="s">
        <v>155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66</v>
      </c>
    </row>
    <row r="64" spans="1:18">
      <c r="B64" s="18" t="s">
        <v>67</v>
      </c>
      <c r="C64" s="23" t="s">
        <v>233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68</v>
      </c>
      <c r="C65" s="23" t="s">
        <v>234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69</v>
      </c>
      <c r="C66" s="23">
        <v>80</v>
      </c>
      <c r="D66" s="10" t="s">
        <v>675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223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266</v>
      </c>
      <c r="C68" s="8">
        <v>17.63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346.29</v>
      </c>
      <c r="C2" s="89">
        <v>677.46</v>
      </c>
      <c r="D2" s="89">
        <v>677.46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346.29</v>
      </c>
      <c r="C3" s="89">
        <v>677.46</v>
      </c>
      <c r="D3" s="89">
        <v>677.46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928.4</v>
      </c>
      <c r="C4" s="89">
        <v>1816.26</v>
      </c>
      <c r="D4" s="89">
        <v>1816.26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928.4</v>
      </c>
      <c r="C5" s="89">
        <v>1816.26</v>
      </c>
      <c r="D5" s="89">
        <v>1816.26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59.85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23.18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64.819999999999993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11.73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274.70999999999998</v>
      </c>
      <c r="C28" s="89">
        <v>71.569999999999993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1.272</v>
      </c>
      <c r="E43" s="89">
        <v>1.571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1.272</v>
      </c>
      <c r="E46" s="89">
        <v>1.571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1.272</v>
      </c>
      <c r="E49" s="89">
        <v>1.571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1.272</v>
      </c>
      <c r="E52" s="89">
        <v>1.571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8121.39</v>
      </c>
      <c r="D86" s="89">
        <v>6486.19</v>
      </c>
      <c r="E86" s="89">
        <v>1635.2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16367.65</v>
      </c>
      <c r="D87" s="89">
        <v>13072.11</v>
      </c>
      <c r="E87" s="89">
        <v>3295.54</v>
      </c>
      <c r="F87" s="89">
        <v>0.8</v>
      </c>
      <c r="G87" s="89">
        <v>3.61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6876.42</v>
      </c>
      <c r="D88" s="89">
        <v>5491.89</v>
      </c>
      <c r="E88" s="89">
        <v>1384.53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7398.15</v>
      </c>
      <c r="D89" s="89">
        <v>5908.57</v>
      </c>
      <c r="E89" s="89">
        <v>1489.58</v>
      </c>
      <c r="F89" s="89">
        <v>0.8</v>
      </c>
      <c r="G89" s="89">
        <v>3.63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11231.3</v>
      </c>
      <c r="D90" s="89">
        <v>8969.93</v>
      </c>
      <c r="E90" s="89">
        <v>2261.36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13007.99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24044.23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10329.049999999999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11587.99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16376.86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0.49</v>
      </c>
      <c r="F100" s="89">
        <v>569.07000000000005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0.99</v>
      </c>
      <c r="F101" s="89">
        <v>1126.4000000000001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0.42</v>
      </c>
      <c r="F102" s="89">
        <v>481.83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0.45</v>
      </c>
      <c r="F103" s="89">
        <v>518.39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0.68</v>
      </c>
      <c r="F104" s="89">
        <v>786.98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2800.0025999999998</v>
      </c>
      <c r="C113" s="89">
        <v>2.4382999999999999</v>
      </c>
      <c r="D113" s="89">
        <v>18.5733</v>
      </c>
      <c r="E113" s="89">
        <v>0</v>
      </c>
      <c r="F113" s="89">
        <v>0</v>
      </c>
      <c r="G113" s="89">
        <v>112043.50629999999</v>
      </c>
      <c r="H113" s="89">
        <v>1025.7520999999999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2129.2685999999999</v>
      </c>
      <c r="C114" s="89">
        <v>1.84</v>
      </c>
      <c r="D114" s="89">
        <v>16.6631</v>
      </c>
      <c r="E114" s="89">
        <v>0</v>
      </c>
      <c r="F114" s="89">
        <v>0</v>
      </c>
      <c r="G114" s="89">
        <v>100531.8713</v>
      </c>
      <c r="H114" s="89">
        <v>787.78189999999995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2495.9324999999999</v>
      </c>
      <c r="C115" s="89">
        <v>2.1587000000000001</v>
      </c>
      <c r="D115" s="89">
        <v>19.209299999999999</v>
      </c>
      <c r="E115" s="89">
        <v>0</v>
      </c>
      <c r="F115" s="89">
        <v>0</v>
      </c>
      <c r="G115" s="89">
        <v>115892.2145</v>
      </c>
      <c r="H115" s="89">
        <v>922.45320000000004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2196.8216000000002</v>
      </c>
      <c r="C116" s="89">
        <v>1.895</v>
      </c>
      <c r="D116" s="89">
        <v>17.802099999999999</v>
      </c>
      <c r="E116" s="89">
        <v>0</v>
      </c>
      <c r="F116" s="89">
        <v>0</v>
      </c>
      <c r="G116" s="89">
        <v>107406.4188</v>
      </c>
      <c r="H116" s="89">
        <v>814.63729999999998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2218.0821999999998</v>
      </c>
      <c r="C117" s="89">
        <v>1.9081999999999999</v>
      </c>
      <c r="D117" s="89">
        <v>18.900300000000001</v>
      </c>
      <c r="E117" s="89">
        <v>0</v>
      </c>
      <c r="F117" s="89">
        <v>0</v>
      </c>
      <c r="G117" s="89">
        <v>114035.2442</v>
      </c>
      <c r="H117" s="89">
        <v>825.34590000000003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2156.4859000000001</v>
      </c>
      <c r="C118" s="89">
        <v>1.8525</v>
      </c>
      <c r="D118" s="89">
        <v>18.856200000000001</v>
      </c>
      <c r="E118" s="89">
        <v>0</v>
      </c>
      <c r="F118" s="89">
        <v>0</v>
      </c>
      <c r="G118" s="89">
        <v>113771.11</v>
      </c>
      <c r="H118" s="89">
        <v>803.89290000000005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2112.4760000000001</v>
      </c>
      <c r="C119" s="89">
        <v>1.8139000000000001</v>
      </c>
      <c r="D119" s="89">
        <v>18.613900000000001</v>
      </c>
      <c r="E119" s="89">
        <v>0</v>
      </c>
      <c r="F119" s="89">
        <v>0</v>
      </c>
      <c r="G119" s="89">
        <v>112309.9491</v>
      </c>
      <c r="H119" s="89">
        <v>787.92190000000005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2291.7134999999998</v>
      </c>
      <c r="C120" s="89">
        <v>1.9681</v>
      </c>
      <c r="D120" s="89">
        <v>20.144600000000001</v>
      </c>
      <c r="E120" s="89">
        <v>0</v>
      </c>
      <c r="F120" s="89">
        <v>0</v>
      </c>
      <c r="G120" s="89">
        <v>121545.4952</v>
      </c>
      <c r="H120" s="89">
        <v>854.62639999999999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2147.3845999999999</v>
      </c>
      <c r="C121" s="89">
        <v>1.8440000000000001</v>
      </c>
      <c r="D121" s="89">
        <v>18.901199999999999</v>
      </c>
      <c r="E121" s="89">
        <v>0</v>
      </c>
      <c r="F121" s="89">
        <v>0</v>
      </c>
      <c r="G121" s="89">
        <v>114042.905</v>
      </c>
      <c r="H121" s="89">
        <v>800.88009999999997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2178.6880000000001</v>
      </c>
      <c r="C122" s="89">
        <v>1.8736999999999999</v>
      </c>
      <c r="D122" s="89">
        <v>18.6738</v>
      </c>
      <c r="E122" s="89">
        <v>0</v>
      </c>
      <c r="F122" s="89">
        <v>0</v>
      </c>
      <c r="G122" s="89">
        <v>112669.0701</v>
      </c>
      <c r="H122" s="89">
        <v>811.02049999999997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2194.0781999999999</v>
      </c>
      <c r="C123" s="89">
        <v>1.8934</v>
      </c>
      <c r="D123" s="89">
        <v>17.6404</v>
      </c>
      <c r="E123" s="89">
        <v>0</v>
      </c>
      <c r="F123" s="89">
        <v>0</v>
      </c>
      <c r="G123" s="89">
        <v>106430.1759</v>
      </c>
      <c r="H123" s="89">
        <v>813.19439999999997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2617.4600999999998</v>
      </c>
      <c r="C124" s="89">
        <v>2.2753000000000001</v>
      </c>
      <c r="D124" s="89">
        <v>18.0916</v>
      </c>
      <c r="E124" s="89">
        <v>0</v>
      </c>
      <c r="F124" s="89">
        <v>0</v>
      </c>
      <c r="G124" s="89">
        <v>109140.52589999999</v>
      </c>
      <c r="H124" s="89">
        <v>961.10389999999995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27538.393899999999</v>
      </c>
      <c r="C126" s="89">
        <v>23.760899999999999</v>
      </c>
      <c r="D126" s="89">
        <v>222.06979999999999</v>
      </c>
      <c r="E126" s="89">
        <v>0</v>
      </c>
      <c r="F126" s="89">
        <v>1E-4</v>
      </c>
      <c r="G126" s="90">
        <v>1339820</v>
      </c>
      <c r="H126" s="89">
        <v>10208.6106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2112.4760000000001</v>
      </c>
      <c r="C127" s="89">
        <v>1.8139000000000001</v>
      </c>
      <c r="D127" s="89">
        <v>16.6631</v>
      </c>
      <c r="E127" s="89">
        <v>0</v>
      </c>
      <c r="F127" s="89">
        <v>0</v>
      </c>
      <c r="G127" s="89">
        <v>100531.8713</v>
      </c>
      <c r="H127" s="89">
        <v>787.78189999999995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2800.0025999999998</v>
      </c>
      <c r="C128" s="89">
        <v>2.4382999999999999</v>
      </c>
      <c r="D128" s="89">
        <v>20.144600000000001</v>
      </c>
      <c r="E128" s="89">
        <v>0</v>
      </c>
      <c r="F128" s="89">
        <v>0</v>
      </c>
      <c r="G128" s="89">
        <v>121545.4952</v>
      </c>
      <c r="H128" s="89">
        <v>1025.7520999999999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22973100000</v>
      </c>
      <c r="C131" s="89">
        <v>19633.702000000001</v>
      </c>
      <c r="D131" s="89" t="s">
        <v>561</v>
      </c>
      <c r="E131" s="89">
        <v>8961.6119999999992</v>
      </c>
      <c r="F131" s="89">
        <v>3712.5360000000001</v>
      </c>
      <c r="G131" s="89">
        <v>3482.6610000000001</v>
      </c>
      <c r="H131" s="89">
        <v>0</v>
      </c>
      <c r="I131" s="89">
        <v>3476.893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20612800000</v>
      </c>
      <c r="C132" s="89">
        <v>21878.716</v>
      </c>
      <c r="D132" s="89" t="s">
        <v>562</v>
      </c>
      <c r="E132" s="89">
        <v>8961.6119999999992</v>
      </c>
      <c r="F132" s="89">
        <v>3712.5360000000001</v>
      </c>
      <c r="G132" s="89">
        <v>3482.6610000000001</v>
      </c>
      <c r="H132" s="89">
        <v>0</v>
      </c>
      <c r="I132" s="89">
        <v>5721.9070000000002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23762300000</v>
      </c>
      <c r="C133" s="89">
        <v>20743.403999999999</v>
      </c>
      <c r="D133" s="89" t="s">
        <v>563</v>
      </c>
      <c r="E133" s="89">
        <v>8961.6119999999992</v>
      </c>
      <c r="F133" s="89">
        <v>3712.5360000000001</v>
      </c>
      <c r="G133" s="89">
        <v>3482.6610000000001</v>
      </c>
      <c r="H133" s="89">
        <v>0</v>
      </c>
      <c r="I133" s="89">
        <v>4586.5950000000003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22022400000</v>
      </c>
      <c r="C134" s="89">
        <v>22826.037</v>
      </c>
      <c r="D134" s="89" t="s">
        <v>564</v>
      </c>
      <c r="E134" s="89">
        <v>8961.6119999999992</v>
      </c>
      <c r="F134" s="89">
        <v>3712.5360000000001</v>
      </c>
      <c r="G134" s="89">
        <v>3482.6610000000001</v>
      </c>
      <c r="H134" s="89">
        <v>0</v>
      </c>
      <c r="I134" s="89">
        <v>6669.2280000000001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23381500000</v>
      </c>
      <c r="C135" s="89">
        <v>22977.606</v>
      </c>
      <c r="D135" s="89" t="s">
        <v>565</v>
      </c>
      <c r="E135" s="89">
        <v>8961.6119999999992</v>
      </c>
      <c r="F135" s="89">
        <v>3712.5360000000001</v>
      </c>
      <c r="G135" s="89">
        <v>3482.6610000000001</v>
      </c>
      <c r="H135" s="89">
        <v>0</v>
      </c>
      <c r="I135" s="89">
        <v>6820.7969999999996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23327400000</v>
      </c>
      <c r="C136" s="89">
        <v>23241.86</v>
      </c>
      <c r="D136" s="89" t="s">
        <v>566</v>
      </c>
      <c r="E136" s="89">
        <v>8961.6119999999992</v>
      </c>
      <c r="F136" s="89">
        <v>3712.5360000000001</v>
      </c>
      <c r="G136" s="89">
        <v>3482.6610000000001</v>
      </c>
      <c r="H136" s="89">
        <v>0</v>
      </c>
      <c r="I136" s="89">
        <v>7085.0510000000004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23027800000</v>
      </c>
      <c r="C137" s="89">
        <v>24957.607</v>
      </c>
      <c r="D137" s="89" t="s">
        <v>567</v>
      </c>
      <c r="E137" s="89">
        <v>8961.6119999999992</v>
      </c>
      <c r="F137" s="89">
        <v>3712.5360000000001</v>
      </c>
      <c r="G137" s="89">
        <v>3482.6610000000001</v>
      </c>
      <c r="H137" s="89">
        <v>0</v>
      </c>
      <c r="I137" s="89">
        <v>8800.7980000000007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24921400000</v>
      </c>
      <c r="C138" s="89">
        <v>23998.175999999999</v>
      </c>
      <c r="D138" s="89" t="s">
        <v>568</v>
      </c>
      <c r="E138" s="89">
        <v>8961.6119999999992</v>
      </c>
      <c r="F138" s="89">
        <v>3712.5360000000001</v>
      </c>
      <c r="G138" s="89">
        <v>3482.6610000000001</v>
      </c>
      <c r="H138" s="89">
        <v>0</v>
      </c>
      <c r="I138" s="89">
        <v>7841.3670000000002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23383100000</v>
      </c>
      <c r="C139" s="89">
        <v>27165.036</v>
      </c>
      <c r="D139" s="89" t="s">
        <v>569</v>
      </c>
      <c r="E139" s="89">
        <v>8961.6119999999992</v>
      </c>
      <c r="F139" s="89">
        <v>3712.5360000000001</v>
      </c>
      <c r="G139" s="89">
        <v>3482.6610000000001</v>
      </c>
      <c r="H139" s="89">
        <v>0</v>
      </c>
      <c r="I139" s="89">
        <v>11008.227000000001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23101400000</v>
      </c>
      <c r="C140" s="89">
        <v>23215.463</v>
      </c>
      <c r="D140" s="89" t="s">
        <v>570</v>
      </c>
      <c r="E140" s="89">
        <v>8961.6119999999992</v>
      </c>
      <c r="F140" s="89">
        <v>3712.5360000000001</v>
      </c>
      <c r="G140" s="89">
        <v>3482.6610000000001</v>
      </c>
      <c r="H140" s="89">
        <v>0</v>
      </c>
      <c r="I140" s="89">
        <v>7058.6540000000005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21822200000</v>
      </c>
      <c r="C141" s="89">
        <v>20495.534</v>
      </c>
      <c r="D141" s="89" t="s">
        <v>571</v>
      </c>
      <c r="E141" s="89">
        <v>8961.6119999999992</v>
      </c>
      <c r="F141" s="89">
        <v>3712.5360000000001</v>
      </c>
      <c r="G141" s="89">
        <v>3482.6610000000001</v>
      </c>
      <c r="H141" s="89">
        <v>0</v>
      </c>
      <c r="I141" s="89">
        <v>4338.7250000000004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22377900000</v>
      </c>
      <c r="C142" s="89">
        <v>19485.539000000001</v>
      </c>
      <c r="D142" s="89" t="s">
        <v>572</v>
      </c>
      <c r="E142" s="89">
        <v>8961.6119999999992</v>
      </c>
      <c r="F142" s="89">
        <v>3712.5360000000001</v>
      </c>
      <c r="G142" s="89">
        <v>3482.6610000000001</v>
      </c>
      <c r="H142" s="89">
        <v>0</v>
      </c>
      <c r="I142" s="89">
        <v>3328.73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274713000000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20612800000</v>
      </c>
      <c r="C145" s="89">
        <v>19485.539000000001</v>
      </c>
      <c r="D145" s="89"/>
      <c r="E145" s="89">
        <v>8961.6119999999992</v>
      </c>
      <c r="F145" s="89">
        <v>3712.5360000000001</v>
      </c>
      <c r="G145" s="89">
        <v>3482.6610000000001</v>
      </c>
      <c r="H145" s="89">
        <v>0</v>
      </c>
      <c r="I145" s="89">
        <v>3328.73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24921400000</v>
      </c>
      <c r="C146" s="89">
        <v>27165.036</v>
      </c>
      <c r="D146" s="89"/>
      <c r="E146" s="89">
        <v>8961.6119999999992</v>
      </c>
      <c r="F146" s="89">
        <v>3712.5360000000001</v>
      </c>
      <c r="G146" s="89">
        <v>3482.6610000000001</v>
      </c>
      <c r="H146" s="89">
        <v>0</v>
      </c>
      <c r="I146" s="89">
        <v>11008.227000000001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12243.18</v>
      </c>
      <c r="C149" s="89">
        <v>616.27</v>
      </c>
      <c r="D149" s="89">
        <v>0</v>
      </c>
      <c r="E149" s="89">
        <v>12859.45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23.95</v>
      </c>
      <c r="C150" s="89">
        <v>1.21</v>
      </c>
      <c r="D150" s="89">
        <v>0</v>
      </c>
      <c r="E150" s="89">
        <v>25.16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23.95</v>
      </c>
      <c r="C151" s="89">
        <v>1.21</v>
      </c>
      <c r="D151" s="89">
        <v>0</v>
      </c>
      <c r="E151" s="89">
        <v>25.16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493.26</v>
      </c>
      <c r="C2" s="89">
        <v>964.99</v>
      </c>
      <c r="D2" s="89">
        <v>964.99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493.26</v>
      </c>
      <c r="C3" s="89">
        <v>964.99</v>
      </c>
      <c r="D3" s="89">
        <v>964.99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1324.13</v>
      </c>
      <c r="C4" s="89">
        <v>2590.46</v>
      </c>
      <c r="D4" s="89">
        <v>2590.46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1324.13</v>
      </c>
      <c r="C5" s="89">
        <v>2590.46</v>
      </c>
      <c r="D5" s="89">
        <v>2590.46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165.27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44.35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85.17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11.77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316.22000000000003</v>
      </c>
      <c r="C28" s="89">
        <v>177.04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0.48899999999999999</v>
      </c>
      <c r="E42" s="89">
        <v>0.53900000000000003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1.0109999999999999</v>
      </c>
      <c r="E43" s="89">
        <v>1.1910000000000001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0.48899999999999999</v>
      </c>
      <c r="E45" s="89">
        <v>0.53900000000000003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1.0109999999999999</v>
      </c>
      <c r="E46" s="89">
        <v>1.1910000000000001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0.48899999999999999</v>
      </c>
      <c r="E48" s="89">
        <v>0.53900000000000003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1.0109999999999999</v>
      </c>
      <c r="E49" s="89">
        <v>1.1910000000000001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0.48899999999999999</v>
      </c>
      <c r="E51" s="89">
        <v>0.53900000000000003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1.0109999999999999</v>
      </c>
      <c r="E52" s="89">
        <v>1.1910000000000001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0.48899999999999999</v>
      </c>
      <c r="E54" s="89">
        <v>0.53900000000000003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11723.72</v>
      </c>
      <c r="D86" s="89">
        <v>8772.2999999999993</v>
      </c>
      <c r="E86" s="89">
        <v>2951.42</v>
      </c>
      <c r="F86" s="89">
        <v>0.75</v>
      </c>
      <c r="G86" s="89">
        <v>3.49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16020.58</v>
      </c>
      <c r="D87" s="89">
        <v>12192.34</v>
      </c>
      <c r="E87" s="89">
        <v>3828.24</v>
      </c>
      <c r="F87" s="89">
        <v>0.76</v>
      </c>
      <c r="G87" s="89">
        <v>3.53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9833.08</v>
      </c>
      <c r="D88" s="89">
        <v>7636.84</v>
      </c>
      <c r="E88" s="89">
        <v>2196.2399999999998</v>
      </c>
      <c r="F88" s="89">
        <v>0.78</v>
      </c>
      <c r="G88" s="89">
        <v>3.57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14850.02</v>
      </c>
      <c r="D89" s="89">
        <v>11097.48</v>
      </c>
      <c r="E89" s="89">
        <v>3752.53</v>
      </c>
      <c r="F89" s="89">
        <v>0.75</v>
      </c>
      <c r="G89" s="89">
        <v>3.49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13199.45</v>
      </c>
      <c r="D90" s="89">
        <v>10464.93</v>
      </c>
      <c r="E90" s="89">
        <v>2734.52</v>
      </c>
      <c r="F90" s="89">
        <v>0.79</v>
      </c>
      <c r="G90" s="89">
        <v>3.61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17075.560000000001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22233.93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14175.7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20013.900000000001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19354.77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0.61</v>
      </c>
      <c r="F100" s="89">
        <v>708.86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0.54</v>
      </c>
      <c r="D101" s="89">
        <v>622</v>
      </c>
      <c r="E101" s="89">
        <v>0.87</v>
      </c>
      <c r="F101" s="89">
        <v>1007.72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0.56000000000000005</v>
      </c>
      <c r="F102" s="89">
        <v>647.76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0.77</v>
      </c>
      <c r="F103" s="89">
        <v>895.21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0.78</v>
      </c>
      <c r="F104" s="89">
        <v>910.23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6701.9683999999997</v>
      </c>
      <c r="C113" s="89">
        <v>10.658899999999999</v>
      </c>
      <c r="D113" s="89">
        <v>25.2925</v>
      </c>
      <c r="E113" s="89">
        <v>0</v>
      </c>
      <c r="F113" s="89">
        <v>1E-4</v>
      </c>
      <c r="G113" s="89">
        <v>1572.2697000000001</v>
      </c>
      <c r="H113" s="89">
        <v>2737.9403000000002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5605.2115999999996</v>
      </c>
      <c r="C114" s="89">
        <v>9.2406000000000006</v>
      </c>
      <c r="D114" s="89">
        <v>22.953499999999998</v>
      </c>
      <c r="E114" s="89">
        <v>0</v>
      </c>
      <c r="F114" s="89">
        <v>1E-4</v>
      </c>
      <c r="G114" s="89">
        <v>1427.0205000000001</v>
      </c>
      <c r="H114" s="89">
        <v>2319.6929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5292.2640000000001</v>
      </c>
      <c r="C115" s="89">
        <v>9.5036000000000005</v>
      </c>
      <c r="D115" s="89">
        <v>25.9727</v>
      </c>
      <c r="E115" s="89">
        <v>0</v>
      </c>
      <c r="F115" s="89">
        <v>1E-4</v>
      </c>
      <c r="G115" s="89">
        <v>1615.0659000000001</v>
      </c>
      <c r="H115" s="89">
        <v>2261.4022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4289.7011000000002</v>
      </c>
      <c r="C116" s="89">
        <v>8.1457999999999995</v>
      </c>
      <c r="D116" s="89">
        <v>23.495799999999999</v>
      </c>
      <c r="E116" s="89">
        <v>0</v>
      </c>
      <c r="F116" s="89">
        <v>1E-4</v>
      </c>
      <c r="G116" s="89">
        <v>1461.1983</v>
      </c>
      <c r="H116" s="89">
        <v>1873.4641999999999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4431.3923999999997</v>
      </c>
      <c r="C117" s="89">
        <v>8.7102000000000004</v>
      </c>
      <c r="D117" s="89">
        <v>25.902999999999999</v>
      </c>
      <c r="E117" s="89">
        <v>0</v>
      </c>
      <c r="F117" s="89">
        <v>1E-4</v>
      </c>
      <c r="G117" s="89">
        <v>1611.0009</v>
      </c>
      <c r="H117" s="89">
        <v>1962.3581999999999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5155.6360999999997</v>
      </c>
      <c r="C118" s="89">
        <v>10.2494</v>
      </c>
      <c r="D118" s="89">
        <v>30.774699999999999</v>
      </c>
      <c r="E118" s="89">
        <v>0</v>
      </c>
      <c r="F118" s="89">
        <v>1E-4</v>
      </c>
      <c r="G118" s="89">
        <v>1914.0239999999999</v>
      </c>
      <c r="H118" s="89">
        <v>2293.6451000000002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5247.3087999999998</v>
      </c>
      <c r="C119" s="89">
        <v>10.436199999999999</v>
      </c>
      <c r="D119" s="89">
        <v>31.347300000000001</v>
      </c>
      <c r="E119" s="89">
        <v>0</v>
      </c>
      <c r="F119" s="89">
        <v>1E-4</v>
      </c>
      <c r="G119" s="89">
        <v>1949.6387999999999</v>
      </c>
      <c r="H119" s="89">
        <v>2334.8492000000001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5666.0183999999999</v>
      </c>
      <c r="C120" s="89">
        <v>11.2713</v>
      </c>
      <c r="D120" s="89">
        <v>33.8613</v>
      </c>
      <c r="E120" s="89">
        <v>0</v>
      </c>
      <c r="F120" s="89">
        <v>1E-4</v>
      </c>
      <c r="G120" s="89">
        <v>2105.9960999999998</v>
      </c>
      <c r="H120" s="89">
        <v>2521.3678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4478.8036000000002</v>
      </c>
      <c r="C121" s="89">
        <v>8.8763000000000005</v>
      </c>
      <c r="D121" s="89">
        <v>26.5823</v>
      </c>
      <c r="E121" s="89">
        <v>0</v>
      </c>
      <c r="F121" s="89">
        <v>1E-4</v>
      </c>
      <c r="G121" s="89">
        <v>1653.2674999999999</v>
      </c>
      <c r="H121" s="89">
        <v>1990.0123000000001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4540.5529999999999</v>
      </c>
      <c r="C122" s="89">
        <v>8.7043999999999997</v>
      </c>
      <c r="D122" s="89">
        <v>25.324100000000001</v>
      </c>
      <c r="E122" s="89">
        <v>0</v>
      </c>
      <c r="F122" s="89">
        <v>1E-4</v>
      </c>
      <c r="G122" s="89">
        <v>1574.9306999999999</v>
      </c>
      <c r="H122" s="89">
        <v>1990.5447999999999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4822.6809999999996</v>
      </c>
      <c r="C123" s="89">
        <v>8.7515999999999998</v>
      </c>
      <c r="D123" s="89">
        <v>24.1722</v>
      </c>
      <c r="E123" s="89">
        <v>0</v>
      </c>
      <c r="F123" s="89">
        <v>1E-4</v>
      </c>
      <c r="G123" s="89">
        <v>1503.1325999999999</v>
      </c>
      <c r="H123" s="89">
        <v>2069.0936999999999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6149.0261</v>
      </c>
      <c r="C124" s="89">
        <v>10.1073</v>
      </c>
      <c r="D124" s="89">
        <v>25.015499999999999</v>
      </c>
      <c r="E124" s="89">
        <v>0</v>
      </c>
      <c r="F124" s="89">
        <v>1E-4</v>
      </c>
      <c r="G124" s="89">
        <v>1555.2029</v>
      </c>
      <c r="H124" s="89">
        <v>2542.0171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62380.564400000003</v>
      </c>
      <c r="C126" s="89">
        <v>114.6558</v>
      </c>
      <c r="D126" s="89">
        <v>320.69479999999999</v>
      </c>
      <c r="E126" s="89">
        <v>0</v>
      </c>
      <c r="F126" s="89">
        <v>1.2999999999999999E-3</v>
      </c>
      <c r="G126" s="89">
        <v>19942.748</v>
      </c>
      <c r="H126" s="89">
        <v>26896.3878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4289.7011000000002</v>
      </c>
      <c r="C127" s="89">
        <v>8.1457999999999995</v>
      </c>
      <c r="D127" s="89">
        <v>22.953499999999998</v>
      </c>
      <c r="E127" s="89">
        <v>0</v>
      </c>
      <c r="F127" s="89">
        <v>1E-4</v>
      </c>
      <c r="G127" s="89">
        <v>1427.0205000000001</v>
      </c>
      <c r="H127" s="89">
        <v>1873.4641999999999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6701.9683999999997</v>
      </c>
      <c r="C128" s="89">
        <v>11.2713</v>
      </c>
      <c r="D128" s="89">
        <v>33.8613</v>
      </c>
      <c r="E128" s="89">
        <v>0</v>
      </c>
      <c r="F128" s="89">
        <v>1E-4</v>
      </c>
      <c r="G128" s="89">
        <v>2105.9960999999998</v>
      </c>
      <c r="H128" s="89">
        <v>2737.9403000000002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24930500000</v>
      </c>
      <c r="C131" s="89">
        <v>18494.785</v>
      </c>
      <c r="D131" s="89" t="s">
        <v>573</v>
      </c>
      <c r="E131" s="89">
        <v>8961.6119999999992</v>
      </c>
      <c r="F131" s="89">
        <v>3712.5360000000001</v>
      </c>
      <c r="G131" s="89">
        <v>4169.78</v>
      </c>
      <c r="H131" s="89">
        <v>0</v>
      </c>
      <c r="I131" s="89">
        <v>1650.857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22627400000</v>
      </c>
      <c r="C132" s="89">
        <v>18367.945</v>
      </c>
      <c r="D132" s="89" t="s">
        <v>562</v>
      </c>
      <c r="E132" s="89">
        <v>8961.6119999999992</v>
      </c>
      <c r="F132" s="89">
        <v>3712.5360000000001</v>
      </c>
      <c r="G132" s="89">
        <v>4169.78</v>
      </c>
      <c r="H132" s="89">
        <v>0</v>
      </c>
      <c r="I132" s="89">
        <v>1524.0170000000001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25609100000</v>
      </c>
      <c r="C133" s="89">
        <v>23058.224999999999</v>
      </c>
      <c r="D133" s="89" t="s">
        <v>574</v>
      </c>
      <c r="E133" s="89">
        <v>8961.6119999999992</v>
      </c>
      <c r="F133" s="89">
        <v>3712.5360000000001</v>
      </c>
      <c r="G133" s="89">
        <v>4169.78</v>
      </c>
      <c r="H133" s="89">
        <v>0</v>
      </c>
      <c r="I133" s="89">
        <v>6214.2969999999996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23169400000</v>
      </c>
      <c r="C134" s="89">
        <v>24012.309000000001</v>
      </c>
      <c r="D134" s="89" t="s">
        <v>575</v>
      </c>
      <c r="E134" s="89">
        <v>8961.6119999999992</v>
      </c>
      <c r="F134" s="89">
        <v>3712.5360000000001</v>
      </c>
      <c r="G134" s="89">
        <v>4169.78</v>
      </c>
      <c r="H134" s="89">
        <v>0</v>
      </c>
      <c r="I134" s="89">
        <v>7168.3810000000003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25544700000</v>
      </c>
      <c r="C135" s="89">
        <v>26677.845000000001</v>
      </c>
      <c r="D135" s="89" t="s">
        <v>553</v>
      </c>
      <c r="E135" s="89">
        <v>8961.6119999999992</v>
      </c>
      <c r="F135" s="89">
        <v>3712.5360000000001</v>
      </c>
      <c r="G135" s="89">
        <v>4169.78</v>
      </c>
      <c r="H135" s="89">
        <v>0</v>
      </c>
      <c r="I135" s="89">
        <v>9833.9169999999995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30349500000</v>
      </c>
      <c r="C136" s="89">
        <v>31405.190999999999</v>
      </c>
      <c r="D136" s="89" t="s">
        <v>576</v>
      </c>
      <c r="E136" s="89">
        <v>8961.6119999999992</v>
      </c>
      <c r="F136" s="89">
        <v>3712.5360000000001</v>
      </c>
      <c r="G136" s="89">
        <v>4169.78</v>
      </c>
      <c r="H136" s="89">
        <v>0</v>
      </c>
      <c r="I136" s="89">
        <v>14561.263000000001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30914300000</v>
      </c>
      <c r="C137" s="89">
        <v>32181.962</v>
      </c>
      <c r="D137" s="89" t="s">
        <v>577</v>
      </c>
      <c r="E137" s="89">
        <v>8961.6119999999992</v>
      </c>
      <c r="F137" s="89">
        <v>3712.5360000000001</v>
      </c>
      <c r="G137" s="89">
        <v>4169.78</v>
      </c>
      <c r="H137" s="89">
        <v>0</v>
      </c>
      <c r="I137" s="89">
        <v>15338.034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33393500000</v>
      </c>
      <c r="C138" s="89">
        <v>32533.446</v>
      </c>
      <c r="D138" s="89" t="s">
        <v>578</v>
      </c>
      <c r="E138" s="89">
        <v>8961.6119999999992</v>
      </c>
      <c r="F138" s="89">
        <v>3712.5360000000001</v>
      </c>
      <c r="G138" s="89">
        <v>4169.78</v>
      </c>
      <c r="H138" s="89">
        <v>0</v>
      </c>
      <c r="I138" s="89">
        <v>15689.518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26214900000</v>
      </c>
      <c r="C139" s="89">
        <v>29191.941999999999</v>
      </c>
      <c r="D139" s="89" t="s">
        <v>579</v>
      </c>
      <c r="E139" s="89">
        <v>8961.6119999999992</v>
      </c>
      <c r="F139" s="89">
        <v>3712.5360000000001</v>
      </c>
      <c r="G139" s="89">
        <v>4169.78</v>
      </c>
      <c r="H139" s="89">
        <v>0</v>
      </c>
      <c r="I139" s="89">
        <v>12348.014999999999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24972700000</v>
      </c>
      <c r="C140" s="89">
        <v>26050.61</v>
      </c>
      <c r="D140" s="89" t="s">
        <v>510</v>
      </c>
      <c r="E140" s="89">
        <v>8961.6119999999992</v>
      </c>
      <c r="F140" s="89">
        <v>3712.5360000000001</v>
      </c>
      <c r="G140" s="89">
        <v>4169.78</v>
      </c>
      <c r="H140" s="89">
        <v>0</v>
      </c>
      <c r="I140" s="89">
        <v>9206.6820000000007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23834300000</v>
      </c>
      <c r="C141" s="89">
        <v>23859.472000000002</v>
      </c>
      <c r="D141" s="89" t="s">
        <v>580</v>
      </c>
      <c r="E141" s="89">
        <v>8961.6119999999992</v>
      </c>
      <c r="F141" s="89">
        <v>3712.5360000000001</v>
      </c>
      <c r="G141" s="89">
        <v>4169.78</v>
      </c>
      <c r="H141" s="89">
        <v>0</v>
      </c>
      <c r="I141" s="89">
        <v>7015.5439999999999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24659900000</v>
      </c>
      <c r="C142" s="89">
        <v>18027.629000000001</v>
      </c>
      <c r="D142" s="89" t="s">
        <v>670</v>
      </c>
      <c r="E142" s="89">
        <v>8961.6119999999992</v>
      </c>
      <c r="F142" s="89">
        <v>3712.5360000000001</v>
      </c>
      <c r="G142" s="89">
        <v>4169.78</v>
      </c>
      <c r="H142" s="89">
        <v>0</v>
      </c>
      <c r="I142" s="89">
        <v>20.701000000000001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316220000000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22627400000</v>
      </c>
      <c r="C145" s="89">
        <v>18027.629000000001</v>
      </c>
      <c r="D145" s="89"/>
      <c r="E145" s="89">
        <v>8961.6119999999992</v>
      </c>
      <c r="F145" s="89">
        <v>3712.5360000000001</v>
      </c>
      <c r="G145" s="89">
        <v>4169.78</v>
      </c>
      <c r="H145" s="89">
        <v>0</v>
      </c>
      <c r="I145" s="89">
        <v>20.701000000000001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33393500000</v>
      </c>
      <c r="C146" s="89">
        <v>32533.446</v>
      </c>
      <c r="D146" s="89"/>
      <c r="E146" s="89">
        <v>8961.6119999999992</v>
      </c>
      <c r="F146" s="89">
        <v>3712.5360000000001</v>
      </c>
      <c r="G146" s="89">
        <v>4169.78</v>
      </c>
      <c r="H146" s="89">
        <v>0</v>
      </c>
      <c r="I146" s="89">
        <v>15689.518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6487.27</v>
      </c>
      <c r="C149" s="89">
        <v>1713.54</v>
      </c>
      <c r="D149" s="89">
        <v>0</v>
      </c>
      <c r="E149" s="89">
        <v>8200.81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12.69</v>
      </c>
      <c r="C150" s="89">
        <v>3.35</v>
      </c>
      <c r="D150" s="89">
        <v>0</v>
      </c>
      <c r="E150" s="89">
        <v>16.04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12.69</v>
      </c>
      <c r="C151" s="89">
        <v>3.35</v>
      </c>
      <c r="D151" s="89">
        <v>0</v>
      </c>
      <c r="E151" s="89">
        <v>16.04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449.36</v>
      </c>
      <c r="C2" s="89">
        <v>879.11</v>
      </c>
      <c r="D2" s="89">
        <v>879.11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449.36</v>
      </c>
      <c r="C3" s="89">
        <v>879.11</v>
      </c>
      <c r="D3" s="89">
        <v>879.11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1201.4000000000001</v>
      </c>
      <c r="C4" s="89">
        <v>2350.36</v>
      </c>
      <c r="D4" s="89">
        <v>2350.36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1201.4000000000001</v>
      </c>
      <c r="C5" s="89">
        <v>2350.36</v>
      </c>
      <c r="D5" s="89">
        <v>2350.36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118.37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46.51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86.05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11.72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319.27</v>
      </c>
      <c r="C28" s="89">
        <v>130.09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0.50600000000000001</v>
      </c>
      <c r="E42" s="89">
        <v>0.56000000000000005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1.0449999999999999</v>
      </c>
      <c r="E43" s="89">
        <v>1.238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0.50600000000000001</v>
      </c>
      <c r="E45" s="89">
        <v>0.56000000000000005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1.0449999999999999</v>
      </c>
      <c r="E46" s="89">
        <v>1.238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0.50600000000000001</v>
      </c>
      <c r="E48" s="89">
        <v>0.56000000000000005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1.0449999999999999</v>
      </c>
      <c r="E49" s="89">
        <v>1.238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0.50600000000000001</v>
      </c>
      <c r="E51" s="89">
        <v>0.56000000000000005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1.0449999999999999</v>
      </c>
      <c r="E52" s="89">
        <v>1.238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0.50600000000000001</v>
      </c>
      <c r="E54" s="89">
        <v>0.56000000000000005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11111.97</v>
      </c>
      <c r="D86" s="89">
        <v>8874.64</v>
      </c>
      <c r="E86" s="89">
        <v>2237.34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13651.29</v>
      </c>
      <c r="D87" s="89">
        <v>10902.67</v>
      </c>
      <c r="E87" s="89">
        <v>2748.61</v>
      </c>
      <c r="F87" s="89">
        <v>0.8</v>
      </c>
      <c r="G87" s="89">
        <v>3.63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8888.69</v>
      </c>
      <c r="D88" s="89">
        <v>7099</v>
      </c>
      <c r="E88" s="89">
        <v>1789.69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13009.36</v>
      </c>
      <c r="D89" s="89">
        <v>10389.99</v>
      </c>
      <c r="E89" s="89">
        <v>2619.37</v>
      </c>
      <c r="F89" s="89">
        <v>0.8</v>
      </c>
      <c r="G89" s="89">
        <v>3.63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14361.15</v>
      </c>
      <c r="D90" s="89">
        <v>11469.61</v>
      </c>
      <c r="E90" s="89">
        <v>2891.54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15098.07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17428.2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11242.57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16694.349999999999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17498.740000000002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0.67</v>
      </c>
      <c r="F100" s="89">
        <v>778.62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0.54</v>
      </c>
      <c r="D101" s="89">
        <v>622</v>
      </c>
      <c r="E101" s="89">
        <v>0.82</v>
      </c>
      <c r="F101" s="89">
        <v>956.55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0.54</v>
      </c>
      <c r="F102" s="89">
        <v>622.83000000000004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0.79</v>
      </c>
      <c r="F103" s="89">
        <v>911.57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0.87</v>
      </c>
      <c r="F104" s="89">
        <v>1006.29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8283.8866999999991</v>
      </c>
      <c r="C113" s="89">
        <v>13.2296</v>
      </c>
      <c r="D113" s="89">
        <v>30.9421</v>
      </c>
      <c r="E113" s="89">
        <v>0</v>
      </c>
      <c r="F113" s="89">
        <v>1E-4</v>
      </c>
      <c r="G113" s="89">
        <v>32166.732899999999</v>
      </c>
      <c r="H113" s="89">
        <v>3427.1797000000001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7098.6669000000002</v>
      </c>
      <c r="C114" s="89">
        <v>11.5707</v>
      </c>
      <c r="D114" s="89">
        <v>27.781300000000002</v>
      </c>
      <c r="E114" s="89">
        <v>0</v>
      </c>
      <c r="F114" s="89">
        <v>1E-4</v>
      </c>
      <c r="G114" s="89">
        <v>28882.684000000001</v>
      </c>
      <c r="H114" s="89">
        <v>2959.7833999999998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7729.3828999999996</v>
      </c>
      <c r="C115" s="89">
        <v>12.888400000000001</v>
      </c>
      <c r="D115" s="89">
        <v>31.8171</v>
      </c>
      <c r="E115" s="89">
        <v>0</v>
      </c>
      <c r="F115" s="89">
        <v>1E-4</v>
      </c>
      <c r="G115" s="89">
        <v>33080.582999999999</v>
      </c>
      <c r="H115" s="89">
        <v>3251.1653999999999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6597.4862000000003</v>
      </c>
      <c r="C116" s="89">
        <v>11.320499999999999</v>
      </c>
      <c r="D116" s="89">
        <v>28.8873</v>
      </c>
      <c r="E116" s="89">
        <v>0</v>
      </c>
      <c r="F116" s="89">
        <v>1E-4</v>
      </c>
      <c r="G116" s="89">
        <v>30036.738000000001</v>
      </c>
      <c r="H116" s="89">
        <v>2806.4067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7379.6587</v>
      </c>
      <c r="C117" s="89">
        <v>12.862</v>
      </c>
      <c r="D117" s="89">
        <v>33.391300000000001</v>
      </c>
      <c r="E117" s="89">
        <v>0</v>
      </c>
      <c r="F117" s="89">
        <v>1E-4</v>
      </c>
      <c r="G117" s="89">
        <v>34721.284500000002</v>
      </c>
      <c r="H117" s="89">
        <v>3158.6822999999999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7863.8741</v>
      </c>
      <c r="C118" s="89">
        <v>13.751300000000001</v>
      </c>
      <c r="D118" s="89">
        <v>35.827399999999997</v>
      </c>
      <c r="E118" s="89">
        <v>0</v>
      </c>
      <c r="F118" s="89">
        <v>1E-4</v>
      </c>
      <c r="G118" s="89">
        <v>37254.708200000001</v>
      </c>
      <c r="H118" s="89">
        <v>3370.3814000000002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8090.3887999999997</v>
      </c>
      <c r="C119" s="89">
        <v>14.1526</v>
      </c>
      <c r="D119" s="89">
        <v>36.887599999999999</v>
      </c>
      <c r="E119" s="89">
        <v>0</v>
      </c>
      <c r="F119" s="89">
        <v>1E-4</v>
      </c>
      <c r="G119" s="89">
        <v>38357.198100000001</v>
      </c>
      <c r="H119" s="89">
        <v>3467.9749999999999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8461.2296000000006</v>
      </c>
      <c r="C120" s="89">
        <v>14.801399999999999</v>
      </c>
      <c r="D120" s="89">
        <v>38.5792</v>
      </c>
      <c r="E120" s="89">
        <v>0</v>
      </c>
      <c r="F120" s="89">
        <v>2.0000000000000001E-4</v>
      </c>
      <c r="G120" s="89">
        <v>40116.166299999997</v>
      </c>
      <c r="H120" s="89">
        <v>3626.9508999999998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7184.8262000000004</v>
      </c>
      <c r="C121" s="89">
        <v>12.556699999999999</v>
      </c>
      <c r="D121" s="89">
        <v>32.695099999999996</v>
      </c>
      <c r="E121" s="89">
        <v>0</v>
      </c>
      <c r="F121" s="89">
        <v>1E-4</v>
      </c>
      <c r="G121" s="89">
        <v>33997.591200000003</v>
      </c>
      <c r="H121" s="89">
        <v>3078.6487999999999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6841.7353999999996</v>
      </c>
      <c r="C122" s="89">
        <v>11.7593</v>
      </c>
      <c r="D122" s="89">
        <v>30.062999999999999</v>
      </c>
      <c r="E122" s="89">
        <v>0</v>
      </c>
      <c r="F122" s="89">
        <v>1E-4</v>
      </c>
      <c r="G122" s="89">
        <v>31259.355299999999</v>
      </c>
      <c r="H122" s="89">
        <v>2912.2298000000001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7409.0514999999996</v>
      </c>
      <c r="C123" s="89">
        <v>12.2614</v>
      </c>
      <c r="D123" s="89">
        <v>29.996099999999998</v>
      </c>
      <c r="E123" s="89">
        <v>0</v>
      </c>
      <c r="F123" s="89">
        <v>1E-4</v>
      </c>
      <c r="G123" s="89">
        <v>31186.684300000001</v>
      </c>
      <c r="H123" s="89">
        <v>3107.3227000000002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8253.0619999999999</v>
      </c>
      <c r="C124" s="89">
        <v>13.1096</v>
      </c>
      <c r="D124" s="89">
        <v>30.443899999999999</v>
      </c>
      <c r="E124" s="89">
        <v>0</v>
      </c>
      <c r="F124" s="89">
        <v>1E-4</v>
      </c>
      <c r="G124" s="89">
        <v>31648.303400000001</v>
      </c>
      <c r="H124" s="89">
        <v>3407.4856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91193.248999999996</v>
      </c>
      <c r="C126" s="89">
        <v>154.26349999999999</v>
      </c>
      <c r="D126" s="89">
        <v>387.31150000000002</v>
      </c>
      <c r="E126" s="89">
        <v>0</v>
      </c>
      <c r="F126" s="89">
        <v>1.5E-3</v>
      </c>
      <c r="G126" s="89">
        <v>402708.02929999999</v>
      </c>
      <c r="H126" s="89">
        <v>38574.2117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6597.4862000000003</v>
      </c>
      <c r="C127" s="89">
        <v>11.320499999999999</v>
      </c>
      <c r="D127" s="89">
        <v>27.781300000000002</v>
      </c>
      <c r="E127" s="89">
        <v>0</v>
      </c>
      <c r="F127" s="89">
        <v>1E-4</v>
      </c>
      <c r="G127" s="89">
        <v>28882.684000000001</v>
      </c>
      <c r="H127" s="89">
        <v>2806.4067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8461.2296000000006</v>
      </c>
      <c r="C128" s="89">
        <v>14.801399999999999</v>
      </c>
      <c r="D128" s="89">
        <v>38.5792</v>
      </c>
      <c r="E128" s="89">
        <v>0</v>
      </c>
      <c r="F128" s="89">
        <v>2.0000000000000001E-4</v>
      </c>
      <c r="G128" s="89">
        <v>40116.166299999997</v>
      </c>
      <c r="H128" s="89">
        <v>3626.9508999999998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25502200000</v>
      </c>
      <c r="C131" s="89">
        <v>20657.885999999999</v>
      </c>
      <c r="D131" s="89" t="s">
        <v>581</v>
      </c>
      <c r="E131" s="89">
        <v>8961.6119999999992</v>
      </c>
      <c r="F131" s="89">
        <v>3712.5360000000001</v>
      </c>
      <c r="G131" s="89">
        <v>4275.8419999999996</v>
      </c>
      <c r="H131" s="89">
        <v>0</v>
      </c>
      <c r="I131" s="89">
        <v>3707.8969999999999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22898500000</v>
      </c>
      <c r="C132" s="89">
        <v>22453.421999999999</v>
      </c>
      <c r="D132" s="89" t="s">
        <v>582</v>
      </c>
      <c r="E132" s="89">
        <v>8961.6119999999992</v>
      </c>
      <c r="F132" s="89">
        <v>3712.5360000000001</v>
      </c>
      <c r="G132" s="89">
        <v>4275.8419999999996</v>
      </c>
      <c r="H132" s="89">
        <v>0</v>
      </c>
      <c r="I132" s="89">
        <v>5503.433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26226700000</v>
      </c>
      <c r="C133" s="89">
        <v>22580.923999999999</v>
      </c>
      <c r="D133" s="89" t="s">
        <v>583</v>
      </c>
      <c r="E133" s="89">
        <v>8961.6119999999992</v>
      </c>
      <c r="F133" s="89">
        <v>3712.5360000000001</v>
      </c>
      <c r="G133" s="89">
        <v>4275.8419999999996</v>
      </c>
      <c r="H133" s="89">
        <v>0</v>
      </c>
      <c r="I133" s="89">
        <v>5630.9350000000004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23813500000</v>
      </c>
      <c r="C134" s="89">
        <v>24897.588</v>
      </c>
      <c r="D134" s="89" t="s">
        <v>584</v>
      </c>
      <c r="E134" s="89">
        <v>8961.6119999999992</v>
      </c>
      <c r="F134" s="89">
        <v>3712.5360000000001</v>
      </c>
      <c r="G134" s="89">
        <v>4275.8419999999996</v>
      </c>
      <c r="H134" s="89">
        <v>0</v>
      </c>
      <c r="I134" s="89">
        <v>7947.5990000000002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27527500000</v>
      </c>
      <c r="C135" s="89">
        <v>26657.732</v>
      </c>
      <c r="D135" s="89" t="s">
        <v>553</v>
      </c>
      <c r="E135" s="89">
        <v>8961.6119999999992</v>
      </c>
      <c r="F135" s="89">
        <v>3712.5360000000001</v>
      </c>
      <c r="G135" s="89">
        <v>4275.8419999999996</v>
      </c>
      <c r="H135" s="89">
        <v>0</v>
      </c>
      <c r="I135" s="89">
        <v>9707.7430000000004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29536000000</v>
      </c>
      <c r="C136" s="89">
        <v>29171.856</v>
      </c>
      <c r="D136" s="89" t="s">
        <v>585</v>
      </c>
      <c r="E136" s="89">
        <v>8961.6119999999992</v>
      </c>
      <c r="F136" s="89">
        <v>3712.5360000000001</v>
      </c>
      <c r="G136" s="89">
        <v>4275.8419999999996</v>
      </c>
      <c r="H136" s="89">
        <v>0</v>
      </c>
      <c r="I136" s="89">
        <v>12221.867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30410000000</v>
      </c>
      <c r="C137" s="89">
        <v>30061.420999999998</v>
      </c>
      <c r="D137" s="89" t="s">
        <v>586</v>
      </c>
      <c r="E137" s="89">
        <v>8961.6119999999992</v>
      </c>
      <c r="F137" s="89">
        <v>3712.5360000000001</v>
      </c>
      <c r="G137" s="89">
        <v>4275.8419999999996</v>
      </c>
      <c r="H137" s="89">
        <v>0</v>
      </c>
      <c r="I137" s="89">
        <v>13111.431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31804600000</v>
      </c>
      <c r="C138" s="89">
        <v>30144.249</v>
      </c>
      <c r="D138" s="89" t="s">
        <v>587</v>
      </c>
      <c r="E138" s="89">
        <v>8961.6119999999992</v>
      </c>
      <c r="F138" s="89">
        <v>3712.5360000000001</v>
      </c>
      <c r="G138" s="89">
        <v>4275.8419999999996</v>
      </c>
      <c r="H138" s="89">
        <v>0</v>
      </c>
      <c r="I138" s="89">
        <v>13194.26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26953700000</v>
      </c>
      <c r="C139" s="89">
        <v>27047.501</v>
      </c>
      <c r="D139" s="89" t="s">
        <v>588</v>
      </c>
      <c r="E139" s="89">
        <v>8961.6119999999992</v>
      </c>
      <c r="F139" s="89">
        <v>3712.5360000000001</v>
      </c>
      <c r="G139" s="89">
        <v>4275.8419999999996</v>
      </c>
      <c r="H139" s="89">
        <v>0</v>
      </c>
      <c r="I139" s="89">
        <v>10097.512000000001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24782800000</v>
      </c>
      <c r="C140" s="89">
        <v>24793.224999999999</v>
      </c>
      <c r="D140" s="89" t="s">
        <v>589</v>
      </c>
      <c r="E140" s="89">
        <v>8961.6119999999992</v>
      </c>
      <c r="F140" s="89">
        <v>3712.5360000000001</v>
      </c>
      <c r="G140" s="89">
        <v>4275.8419999999996</v>
      </c>
      <c r="H140" s="89">
        <v>0</v>
      </c>
      <c r="I140" s="89">
        <v>7843.2359999999999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24725200000</v>
      </c>
      <c r="C141" s="89">
        <v>21890.314999999999</v>
      </c>
      <c r="D141" s="89" t="s">
        <v>590</v>
      </c>
      <c r="E141" s="89">
        <v>8961.6119999999992</v>
      </c>
      <c r="F141" s="89">
        <v>3712.5360000000001</v>
      </c>
      <c r="G141" s="89">
        <v>4275.8419999999996</v>
      </c>
      <c r="H141" s="89">
        <v>0</v>
      </c>
      <c r="I141" s="89">
        <v>4940.326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25091200000</v>
      </c>
      <c r="C142" s="89">
        <v>19974.261999999999</v>
      </c>
      <c r="D142" s="89" t="s">
        <v>591</v>
      </c>
      <c r="E142" s="89">
        <v>8961.6119999999992</v>
      </c>
      <c r="F142" s="89">
        <v>3712.5360000000001</v>
      </c>
      <c r="G142" s="89">
        <v>4275.8419999999996</v>
      </c>
      <c r="H142" s="89">
        <v>0</v>
      </c>
      <c r="I142" s="89">
        <v>3024.2730000000001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319272000000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22898500000</v>
      </c>
      <c r="C145" s="89">
        <v>19974.261999999999</v>
      </c>
      <c r="D145" s="89"/>
      <c r="E145" s="89">
        <v>8961.6119999999992</v>
      </c>
      <c r="F145" s="89">
        <v>3712.5360000000001</v>
      </c>
      <c r="G145" s="89">
        <v>4275.8419999999996</v>
      </c>
      <c r="H145" s="89">
        <v>0</v>
      </c>
      <c r="I145" s="89">
        <v>3024.2730000000001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31804600000</v>
      </c>
      <c r="C146" s="89">
        <v>30144.249</v>
      </c>
      <c r="D146" s="89"/>
      <c r="E146" s="89">
        <v>8961.6119999999992</v>
      </c>
      <c r="F146" s="89">
        <v>3712.5360000000001</v>
      </c>
      <c r="G146" s="89">
        <v>4275.8419999999996</v>
      </c>
      <c r="H146" s="89">
        <v>0</v>
      </c>
      <c r="I146" s="89">
        <v>13194.26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6642.38</v>
      </c>
      <c r="C149" s="89">
        <v>895.18</v>
      </c>
      <c r="D149" s="89">
        <v>0</v>
      </c>
      <c r="E149" s="89">
        <v>7537.56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12.99</v>
      </c>
      <c r="C150" s="89">
        <v>1.75</v>
      </c>
      <c r="D150" s="89">
        <v>0</v>
      </c>
      <c r="E150" s="89">
        <v>14.75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12.99</v>
      </c>
      <c r="C151" s="89">
        <v>1.75</v>
      </c>
      <c r="D151" s="89">
        <v>0</v>
      </c>
      <c r="E151" s="89">
        <v>14.75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426.41</v>
      </c>
      <c r="C2" s="89">
        <v>834.21</v>
      </c>
      <c r="D2" s="89">
        <v>834.21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426.41</v>
      </c>
      <c r="C3" s="89">
        <v>834.21</v>
      </c>
      <c r="D3" s="89">
        <v>834.21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648.76</v>
      </c>
      <c r="C4" s="89">
        <v>1269.2</v>
      </c>
      <c r="D4" s="89">
        <v>1269.2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648.76</v>
      </c>
      <c r="C5" s="89">
        <v>1269.2</v>
      </c>
      <c r="D5" s="89">
        <v>1269.2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132.76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17.059999999999999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18.239999999999998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78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11.93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281.72000000000003</v>
      </c>
      <c r="C28" s="89">
        <v>144.69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0.48299999999999998</v>
      </c>
      <c r="E42" s="89">
        <v>0.53200000000000003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0.99399999999999999</v>
      </c>
      <c r="E43" s="89">
        <v>1.167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0.48299999999999998</v>
      </c>
      <c r="E45" s="89">
        <v>0.53200000000000003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0.99399999999999999</v>
      </c>
      <c r="E46" s="89">
        <v>1.167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0.48299999999999998</v>
      </c>
      <c r="E48" s="89">
        <v>0.53200000000000003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0.99399999999999999</v>
      </c>
      <c r="E49" s="89">
        <v>1.167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0.48299999999999998</v>
      </c>
      <c r="E51" s="89">
        <v>0.53200000000000003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0.99399999999999999</v>
      </c>
      <c r="E52" s="89">
        <v>1.167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0.48299999999999998</v>
      </c>
      <c r="E54" s="89">
        <v>0.53200000000000003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8565.36</v>
      </c>
      <c r="D86" s="89">
        <v>6840.77</v>
      </c>
      <c r="E86" s="89">
        <v>1724.59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16149.18</v>
      </c>
      <c r="D87" s="89">
        <v>12897.63</v>
      </c>
      <c r="E87" s="89">
        <v>3251.55</v>
      </c>
      <c r="F87" s="89">
        <v>0.8</v>
      </c>
      <c r="G87" s="89">
        <v>3.61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7684.14</v>
      </c>
      <c r="D88" s="89">
        <v>6136.98</v>
      </c>
      <c r="E88" s="89">
        <v>1547.16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10101.23</v>
      </c>
      <c r="D89" s="89">
        <v>8067.4</v>
      </c>
      <c r="E89" s="89">
        <v>2033.83</v>
      </c>
      <c r="F89" s="89">
        <v>0.8</v>
      </c>
      <c r="G89" s="89">
        <v>3.63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11515.11</v>
      </c>
      <c r="D90" s="89">
        <v>9196.6</v>
      </c>
      <c r="E90" s="89">
        <v>2318.5100000000002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14176.11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23980.99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11628.75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15695.12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16877.38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0.52</v>
      </c>
      <c r="F100" s="89">
        <v>600.16999999999996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0.98</v>
      </c>
      <c r="F101" s="89">
        <v>1111.3699999999999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0.46</v>
      </c>
      <c r="F102" s="89">
        <v>538.42999999999995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0.61</v>
      </c>
      <c r="F103" s="89">
        <v>707.79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0.7</v>
      </c>
      <c r="F104" s="89">
        <v>806.86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2691.2707999999998</v>
      </c>
      <c r="C113" s="89">
        <v>3.2572000000000001</v>
      </c>
      <c r="D113" s="89">
        <v>5.2102000000000004</v>
      </c>
      <c r="E113" s="89">
        <v>0</v>
      </c>
      <c r="F113" s="89">
        <v>0</v>
      </c>
      <c r="G113" s="89">
        <v>68766.299299999999</v>
      </c>
      <c r="H113" s="89">
        <v>1018.66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1988.4012</v>
      </c>
      <c r="C114" s="89">
        <v>2.5295999999999998</v>
      </c>
      <c r="D114" s="89">
        <v>4.6356000000000002</v>
      </c>
      <c r="E114" s="89">
        <v>0</v>
      </c>
      <c r="F114" s="89">
        <v>0</v>
      </c>
      <c r="G114" s="89">
        <v>61210.101999999999</v>
      </c>
      <c r="H114" s="89">
        <v>765.80679999999995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2137.5940000000001</v>
      </c>
      <c r="C115" s="89">
        <v>2.7686000000000002</v>
      </c>
      <c r="D115" s="89">
        <v>5.2975000000000003</v>
      </c>
      <c r="E115" s="89">
        <v>0</v>
      </c>
      <c r="F115" s="89">
        <v>0</v>
      </c>
      <c r="G115" s="89">
        <v>69960.035900000003</v>
      </c>
      <c r="H115" s="89">
        <v>828.53599999999994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1617.0965000000001</v>
      </c>
      <c r="C116" s="89">
        <v>2.2073</v>
      </c>
      <c r="D116" s="89">
        <v>4.7278000000000002</v>
      </c>
      <c r="E116" s="89">
        <v>0</v>
      </c>
      <c r="F116" s="89">
        <v>0</v>
      </c>
      <c r="G116" s="89">
        <v>62456.025699999998</v>
      </c>
      <c r="H116" s="89">
        <v>638.87099999999998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1362.2516000000001</v>
      </c>
      <c r="C117" s="89">
        <v>2.0249000000000001</v>
      </c>
      <c r="D117" s="89">
        <v>5.0392000000000001</v>
      </c>
      <c r="E117" s="89">
        <v>0</v>
      </c>
      <c r="F117" s="89">
        <v>0</v>
      </c>
      <c r="G117" s="89">
        <v>66593.863599999997</v>
      </c>
      <c r="H117" s="89">
        <v>555.90970000000004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1253.2826</v>
      </c>
      <c r="C118" s="89">
        <v>1.929</v>
      </c>
      <c r="D118" s="89">
        <v>5.0580999999999996</v>
      </c>
      <c r="E118" s="89">
        <v>0</v>
      </c>
      <c r="F118" s="89">
        <v>0</v>
      </c>
      <c r="G118" s="89">
        <v>66851.600999999995</v>
      </c>
      <c r="H118" s="89">
        <v>518.52030000000002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1232.9584</v>
      </c>
      <c r="C119" s="89">
        <v>1.9272</v>
      </c>
      <c r="D119" s="89">
        <v>5.1641000000000004</v>
      </c>
      <c r="E119" s="89">
        <v>0</v>
      </c>
      <c r="F119" s="89">
        <v>0</v>
      </c>
      <c r="G119" s="89">
        <v>68256.721799999999</v>
      </c>
      <c r="H119" s="89">
        <v>513.26679999999999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1325.3235</v>
      </c>
      <c r="C120" s="89">
        <v>2.0767000000000002</v>
      </c>
      <c r="D120" s="89">
        <v>5.5838000000000001</v>
      </c>
      <c r="E120" s="89">
        <v>0</v>
      </c>
      <c r="F120" s="89">
        <v>0</v>
      </c>
      <c r="G120" s="89">
        <v>73804.1495</v>
      </c>
      <c r="H120" s="89">
        <v>552.26760000000002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1262.8404</v>
      </c>
      <c r="C121" s="89">
        <v>1.9167000000000001</v>
      </c>
      <c r="D121" s="89">
        <v>4.9242999999999997</v>
      </c>
      <c r="E121" s="89">
        <v>0</v>
      </c>
      <c r="F121" s="89">
        <v>0</v>
      </c>
      <c r="G121" s="89">
        <v>65080.534299999999</v>
      </c>
      <c r="H121" s="89">
        <v>519.58349999999996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1463.2283</v>
      </c>
      <c r="C122" s="89">
        <v>2.0813000000000001</v>
      </c>
      <c r="D122" s="89">
        <v>4.8144999999999998</v>
      </c>
      <c r="E122" s="89">
        <v>0</v>
      </c>
      <c r="F122" s="89">
        <v>0</v>
      </c>
      <c r="G122" s="89">
        <v>63613.447200000002</v>
      </c>
      <c r="H122" s="89">
        <v>587.08169999999996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2065.6104999999998</v>
      </c>
      <c r="C123" s="89">
        <v>2.6501999999999999</v>
      </c>
      <c r="D123" s="89">
        <v>4.9584000000000001</v>
      </c>
      <c r="E123" s="89">
        <v>0</v>
      </c>
      <c r="F123" s="89">
        <v>0</v>
      </c>
      <c r="G123" s="89">
        <v>65477.623899999999</v>
      </c>
      <c r="H123" s="89">
        <v>797.93949999999995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2678.0891999999999</v>
      </c>
      <c r="C124" s="89">
        <v>3.2296999999999998</v>
      </c>
      <c r="D124" s="89">
        <v>5.1109999999999998</v>
      </c>
      <c r="E124" s="89">
        <v>0</v>
      </c>
      <c r="F124" s="89">
        <v>0</v>
      </c>
      <c r="G124" s="89">
        <v>67455.462599999999</v>
      </c>
      <c r="H124" s="89">
        <v>1012.4361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21077.947199999999</v>
      </c>
      <c r="C126" s="89">
        <v>28.598400000000002</v>
      </c>
      <c r="D126" s="89">
        <v>60.5244</v>
      </c>
      <c r="E126" s="89">
        <v>0</v>
      </c>
      <c r="F126" s="89">
        <v>2.9999999999999997E-4</v>
      </c>
      <c r="G126" s="89">
        <v>799525.86670000001</v>
      </c>
      <c r="H126" s="89">
        <v>8308.8790000000008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1232.9584</v>
      </c>
      <c r="C127" s="89">
        <v>1.9167000000000001</v>
      </c>
      <c r="D127" s="89">
        <v>4.6356000000000002</v>
      </c>
      <c r="E127" s="89">
        <v>0</v>
      </c>
      <c r="F127" s="89">
        <v>0</v>
      </c>
      <c r="G127" s="89">
        <v>61210.101999999999</v>
      </c>
      <c r="H127" s="89">
        <v>513.26679999999999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2691.2707999999998</v>
      </c>
      <c r="C128" s="89">
        <v>3.2572000000000001</v>
      </c>
      <c r="D128" s="89">
        <v>5.5838000000000001</v>
      </c>
      <c r="E128" s="89">
        <v>0</v>
      </c>
      <c r="F128" s="89">
        <v>0</v>
      </c>
      <c r="G128" s="89">
        <v>73804.1495</v>
      </c>
      <c r="H128" s="89">
        <v>1018.66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24230500000</v>
      </c>
      <c r="C131" s="89">
        <v>17623.633999999998</v>
      </c>
      <c r="D131" s="89" t="s">
        <v>592</v>
      </c>
      <c r="E131" s="89">
        <v>8961.6119999999992</v>
      </c>
      <c r="F131" s="89">
        <v>3712.5360000000001</v>
      </c>
      <c r="G131" s="89">
        <v>3764.6239999999998</v>
      </c>
      <c r="H131" s="89">
        <v>0</v>
      </c>
      <c r="I131" s="89">
        <v>21.861999999999998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21568000000</v>
      </c>
      <c r="C132" s="89">
        <v>18563.501</v>
      </c>
      <c r="D132" s="89" t="s">
        <v>593</v>
      </c>
      <c r="E132" s="89">
        <v>8961.6119999999992</v>
      </c>
      <c r="F132" s="89">
        <v>3712.5360000000001</v>
      </c>
      <c r="G132" s="89">
        <v>3764.6239999999998</v>
      </c>
      <c r="H132" s="89">
        <v>0</v>
      </c>
      <c r="I132" s="89">
        <v>2124.73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24651200000</v>
      </c>
      <c r="C133" s="89">
        <v>21097.087</v>
      </c>
      <c r="D133" s="89" t="s">
        <v>594</v>
      </c>
      <c r="E133" s="89">
        <v>8961.6119999999992</v>
      </c>
      <c r="F133" s="89">
        <v>3712.5360000000001</v>
      </c>
      <c r="G133" s="89">
        <v>3764.6239999999998</v>
      </c>
      <c r="H133" s="89">
        <v>0</v>
      </c>
      <c r="I133" s="89">
        <v>4658.3149999999996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22007100000</v>
      </c>
      <c r="C134" s="89">
        <v>20674.518</v>
      </c>
      <c r="D134" s="89" t="s">
        <v>595</v>
      </c>
      <c r="E134" s="89">
        <v>8961.6119999999992</v>
      </c>
      <c r="F134" s="89">
        <v>3712.5360000000001</v>
      </c>
      <c r="G134" s="89">
        <v>3764.6239999999998</v>
      </c>
      <c r="H134" s="89">
        <v>0</v>
      </c>
      <c r="I134" s="89">
        <v>4235.7470000000003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23465100000</v>
      </c>
      <c r="C135" s="89">
        <v>23519.643</v>
      </c>
      <c r="D135" s="89" t="s">
        <v>596</v>
      </c>
      <c r="E135" s="89">
        <v>8961.6119999999992</v>
      </c>
      <c r="F135" s="89">
        <v>3712.5360000000001</v>
      </c>
      <c r="G135" s="89">
        <v>3764.6239999999998</v>
      </c>
      <c r="H135" s="89">
        <v>0</v>
      </c>
      <c r="I135" s="89">
        <v>7080.8710000000001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23555900000</v>
      </c>
      <c r="C136" s="89">
        <v>24215.342000000001</v>
      </c>
      <c r="D136" s="89" t="s">
        <v>597</v>
      </c>
      <c r="E136" s="89">
        <v>8961.6119999999992</v>
      </c>
      <c r="F136" s="89">
        <v>3712.5360000000001</v>
      </c>
      <c r="G136" s="89">
        <v>3764.6239999999998</v>
      </c>
      <c r="H136" s="89">
        <v>0</v>
      </c>
      <c r="I136" s="89">
        <v>7776.57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24051000000</v>
      </c>
      <c r="C137" s="89">
        <v>26021.920999999998</v>
      </c>
      <c r="D137" s="89" t="s">
        <v>598</v>
      </c>
      <c r="E137" s="89">
        <v>8961.6119999999992</v>
      </c>
      <c r="F137" s="89">
        <v>3712.5360000000001</v>
      </c>
      <c r="G137" s="89">
        <v>3764.6239999999998</v>
      </c>
      <c r="H137" s="89">
        <v>0</v>
      </c>
      <c r="I137" s="89">
        <v>9583.15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26005700000</v>
      </c>
      <c r="C138" s="89">
        <v>25406.485000000001</v>
      </c>
      <c r="D138" s="89" t="s">
        <v>599</v>
      </c>
      <c r="E138" s="89">
        <v>8961.6119999999992</v>
      </c>
      <c r="F138" s="89">
        <v>3712.5360000000001</v>
      </c>
      <c r="G138" s="89">
        <v>3764.6239999999998</v>
      </c>
      <c r="H138" s="89">
        <v>0</v>
      </c>
      <c r="I138" s="89">
        <v>8967.7129999999997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22931800000</v>
      </c>
      <c r="C139" s="89">
        <v>25309.807000000001</v>
      </c>
      <c r="D139" s="89" t="s">
        <v>600</v>
      </c>
      <c r="E139" s="89">
        <v>8961.6119999999992</v>
      </c>
      <c r="F139" s="89">
        <v>3712.5360000000001</v>
      </c>
      <c r="G139" s="89">
        <v>3764.6239999999998</v>
      </c>
      <c r="H139" s="89">
        <v>0</v>
      </c>
      <c r="I139" s="89">
        <v>8871.0349999999999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22414900000</v>
      </c>
      <c r="C140" s="89">
        <v>21382.001</v>
      </c>
      <c r="D140" s="89" t="s">
        <v>601</v>
      </c>
      <c r="E140" s="89">
        <v>8961.6119999999992</v>
      </c>
      <c r="F140" s="89">
        <v>3712.5360000000001</v>
      </c>
      <c r="G140" s="89">
        <v>3764.6239999999998</v>
      </c>
      <c r="H140" s="89">
        <v>0</v>
      </c>
      <c r="I140" s="89">
        <v>4943.2299999999996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23071700000</v>
      </c>
      <c r="C141" s="89">
        <v>17744.194</v>
      </c>
      <c r="D141" s="89" t="s">
        <v>602</v>
      </c>
      <c r="E141" s="89">
        <v>8961.6119999999992</v>
      </c>
      <c r="F141" s="89">
        <v>3712.5360000000001</v>
      </c>
      <c r="G141" s="89">
        <v>3764.6239999999998</v>
      </c>
      <c r="H141" s="89">
        <v>0</v>
      </c>
      <c r="I141" s="89">
        <v>142.422</v>
      </c>
      <c r="J141" s="89">
        <v>1163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23768700000</v>
      </c>
      <c r="C142" s="89">
        <v>17601.772000000001</v>
      </c>
      <c r="D142" s="89" t="s">
        <v>603</v>
      </c>
      <c r="E142" s="89">
        <v>8961.6119999999992</v>
      </c>
      <c r="F142" s="89">
        <v>3712.5360000000001</v>
      </c>
      <c r="G142" s="89">
        <v>3764.6239999999998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281722000000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21568000000</v>
      </c>
      <c r="C145" s="89">
        <v>17601.772000000001</v>
      </c>
      <c r="D145" s="89"/>
      <c r="E145" s="89">
        <v>8961.6119999999992</v>
      </c>
      <c r="F145" s="89">
        <v>3712.5360000000001</v>
      </c>
      <c r="G145" s="89">
        <v>3764.6239999999998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26005700000</v>
      </c>
      <c r="C146" s="89">
        <v>26021.920999999998</v>
      </c>
      <c r="D146" s="89"/>
      <c r="E146" s="89">
        <v>8961.6119999999992</v>
      </c>
      <c r="F146" s="89">
        <v>3712.5360000000001</v>
      </c>
      <c r="G146" s="89">
        <v>3764.6239999999998</v>
      </c>
      <c r="H146" s="89">
        <v>0</v>
      </c>
      <c r="I146" s="89">
        <v>9583.15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5706.75</v>
      </c>
      <c r="C149" s="89">
        <v>1220.56</v>
      </c>
      <c r="D149" s="89">
        <v>0</v>
      </c>
      <c r="E149" s="89">
        <v>6927.3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11.16</v>
      </c>
      <c r="C150" s="89">
        <v>2.39</v>
      </c>
      <c r="D150" s="89">
        <v>0</v>
      </c>
      <c r="E150" s="89">
        <v>13.55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11.16</v>
      </c>
      <c r="C151" s="89">
        <v>2.39</v>
      </c>
      <c r="D151" s="89">
        <v>0</v>
      </c>
      <c r="E151" s="89">
        <v>13.55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538</v>
      </c>
      <c r="C2" s="89">
        <v>1052.5</v>
      </c>
      <c r="D2" s="89">
        <v>1052.5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538</v>
      </c>
      <c r="C3" s="89">
        <v>1052.5</v>
      </c>
      <c r="D3" s="89">
        <v>1052.5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1344.59</v>
      </c>
      <c r="C4" s="89">
        <v>2630.48</v>
      </c>
      <c r="D4" s="89">
        <v>2630.48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1344.59</v>
      </c>
      <c r="C5" s="89">
        <v>2630.48</v>
      </c>
      <c r="D5" s="89">
        <v>2630.48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217.44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31.65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90.16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12.04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308.52</v>
      </c>
      <c r="C28" s="89">
        <v>229.48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0.4</v>
      </c>
      <c r="E42" s="89">
        <v>0.433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0.88600000000000001</v>
      </c>
      <c r="E43" s="89">
        <v>1.0209999999999999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0.4</v>
      </c>
      <c r="E45" s="89">
        <v>0.433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0.88600000000000001</v>
      </c>
      <c r="E46" s="89">
        <v>1.0209999999999999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0.4</v>
      </c>
      <c r="E48" s="89">
        <v>0.433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0.88600000000000001</v>
      </c>
      <c r="E49" s="89">
        <v>1.0209999999999999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0.4</v>
      </c>
      <c r="E51" s="89">
        <v>0.433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0.88600000000000001</v>
      </c>
      <c r="E52" s="89">
        <v>1.0209999999999999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0.4</v>
      </c>
      <c r="E54" s="89">
        <v>0.433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10590.81</v>
      </c>
      <c r="D86" s="89">
        <v>7865.71</v>
      </c>
      <c r="E86" s="89">
        <v>2725.1</v>
      </c>
      <c r="F86" s="89">
        <v>0.74</v>
      </c>
      <c r="G86" s="89">
        <v>3.48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19177.5</v>
      </c>
      <c r="D87" s="89">
        <v>14198.68</v>
      </c>
      <c r="E87" s="89">
        <v>4978.83</v>
      </c>
      <c r="F87" s="89">
        <v>0.74</v>
      </c>
      <c r="G87" s="89">
        <v>3.45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11147.79</v>
      </c>
      <c r="D88" s="89">
        <v>8500.99</v>
      </c>
      <c r="E88" s="89">
        <v>2646.8</v>
      </c>
      <c r="F88" s="89">
        <v>0.76</v>
      </c>
      <c r="G88" s="89">
        <v>3.53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19679.009999999998</v>
      </c>
      <c r="D89" s="89">
        <v>14332.41</v>
      </c>
      <c r="E89" s="89">
        <v>5346.6</v>
      </c>
      <c r="F89" s="89">
        <v>0.73</v>
      </c>
      <c r="G89" s="89">
        <v>3.42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10793.94</v>
      </c>
      <c r="D90" s="89">
        <v>8434.2800000000007</v>
      </c>
      <c r="E90" s="89">
        <v>2359.66</v>
      </c>
      <c r="F90" s="89">
        <v>0.78</v>
      </c>
      <c r="G90" s="89">
        <v>3.58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16157.54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24944.04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15450.75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24639.31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15768.01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0.54</v>
      </c>
      <c r="F100" s="89">
        <v>629.14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0.97</v>
      </c>
      <c r="F101" s="89">
        <v>1110.5899999999999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0.61</v>
      </c>
      <c r="F102" s="89">
        <v>704.46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0.96</v>
      </c>
      <c r="F103" s="89">
        <v>1095.1600000000001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0.62</v>
      </c>
      <c r="F104" s="89">
        <v>720.81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11716.6399</v>
      </c>
      <c r="C113" s="89">
        <v>18.561800000000002</v>
      </c>
      <c r="D113" s="89">
        <v>47.566200000000002</v>
      </c>
      <c r="E113" s="89">
        <v>0</v>
      </c>
      <c r="F113" s="89">
        <v>1E-4</v>
      </c>
      <c r="G113" s="89">
        <v>10946.675999999999</v>
      </c>
      <c r="H113" s="89">
        <v>4813.0097999999998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9953.4997000000003</v>
      </c>
      <c r="C114" s="89">
        <v>16.154499999999999</v>
      </c>
      <c r="D114" s="89">
        <v>42.722000000000001</v>
      </c>
      <c r="E114" s="89">
        <v>0</v>
      </c>
      <c r="F114" s="89">
        <v>1E-4</v>
      </c>
      <c r="G114" s="89">
        <v>9832.5406999999996</v>
      </c>
      <c r="H114" s="89">
        <v>4125.6412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10391.768</v>
      </c>
      <c r="C115" s="89">
        <v>17.516200000000001</v>
      </c>
      <c r="D115" s="89">
        <v>48.502099999999999</v>
      </c>
      <c r="E115" s="89">
        <v>0</v>
      </c>
      <c r="F115" s="89">
        <v>1E-4</v>
      </c>
      <c r="G115" s="89">
        <v>11163.9058</v>
      </c>
      <c r="H115" s="89">
        <v>4369.4841999999999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8524.1247999999996</v>
      </c>
      <c r="C116" s="89">
        <v>14.989100000000001</v>
      </c>
      <c r="D116" s="89">
        <v>43.5075</v>
      </c>
      <c r="E116" s="89">
        <v>0</v>
      </c>
      <c r="F116" s="89">
        <v>1E-4</v>
      </c>
      <c r="G116" s="89">
        <v>10015.219800000001</v>
      </c>
      <c r="H116" s="89">
        <v>3643.5538000000001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8741.3711000000003</v>
      </c>
      <c r="C117" s="89">
        <v>15.761699999999999</v>
      </c>
      <c r="D117" s="89">
        <v>46.957599999999999</v>
      </c>
      <c r="E117" s="89">
        <v>0</v>
      </c>
      <c r="F117" s="89">
        <v>1E-4</v>
      </c>
      <c r="G117" s="89">
        <v>10809.975700000001</v>
      </c>
      <c r="H117" s="89">
        <v>3773.7557999999999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9797.1731999999993</v>
      </c>
      <c r="C118" s="89">
        <v>17.7867</v>
      </c>
      <c r="D118" s="89">
        <v>53.356299999999997</v>
      </c>
      <c r="E118" s="89">
        <v>0</v>
      </c>
      <c r="F118" s="89">
        <v>2.0000000000000001E-4</v>
      </c>
      <c r="G118" s="89">
        <v>12283.166499999999</v>
      </c>
      <c r="H118" s="89">
        <v>4241.1544999999996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10015.5946</v>
      </c>
      <c r="C119" s="89">
        <v>18.1892</v>
      </c>
      <c r="D119" s="89">
        <v>54.581899999999997</v>
      </c>
      <c r="E119" s="89">
        <v>0</v>
      </c>
      <c r="F119" s="89">
        <v>2.0000000000000001E-4</v>
      </c>
      <c r="G119" s="89">
        <v>12565.3161</v>
      </c>
      <c r="H119" s="89">
        <v>4336.2830000000004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10398.3418</v>
      </c>
      <c r="C120" s="89">
        <v>18.883500000000002</v>
      </c>
      <c r="D120" s="89">
        <v>56.662700000000001</v>
      </c>
      <c r="E120" s="89">
        <v>0</v>
      </c>
      <c r="F120" s="89">
        <v>2.0000000000000001E-4</v>
      </c>
      <c r="G120" s="89">
        <v>13044.3403</v>
      </c>
      <c r="H120" s="89">
        <v>4501.9143000000004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8581.2641000000003</v>
      </c>
      <c r="C121" s="89">
        <v>15.551600000000001</v>
      </c>
      <c r="D121" s="89">
        <v>46.568600000000004</v>
      </c>
      <c r="E121" s="89">
        <v>0</v>
      </c>
      <c r="F121" s="89">
        <v>1E-4</v>
      </c>
      <c r="G121" s="89">
        <v>10720.5306</v>
      </c>
      <c r="H121" s="89">
        <v>3712.1489999999999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8647.9007999999994</v>
      </c>
      <c r="C122" s="89">
        <v>15.3789</v>
      </c>
      <c r="D122" s="89">
        <v>45.171100000000003</v>
      </c>
      <c r="E122" s="89">
        <v>0</v>
      </c>
      <c r="F122" s="89">
        <v>1E-4</v>
      </c>
      <c r="G122" s="89">
        <v>10398.4218</v>
      </c>
      <c r="H122" s="89">
        <v>3712.9182999999998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9425.3017</v>
      </c>
      <c r="C123" s="89">
        <v>16.094899999999999</v>
      </c>
      <c r="D123" s="89">
        <v>45.2363</v>
      </c>
      <c r="E123" s="89">
        <v>0</v>
      </c>
      <c r="F123" s="89">
        <v>1E-4</v>
      </c>
      <c r="G123" s="89">
        <v>10412.525</v>
      </c>
      <c r="H123" s="89">
        <v>3982.9663999999998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11182.9872</v>
      </c>
      <c r="C124" s="89">
        <v>17.9453</v>
      </c>
      <c r="D124" s="89">
        <v>46.772100000000002</v>
      </c>
      <c r="E124" s="89">
        <v>0</v>
      </c>
      <c r="F124" s="89">
        <v>1E-4</v>
      </c>
      <c r="G124" s="89">
        <v>10764.3341</v>
      </c>
      <c r="H124" s="89">
        <v>4615.6824999999999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117375.96679999999</v>
      </c>
      <c r="C126" s="89">
        <v>202.8134</v>
      </c>
      <c r="D126" s="89">
        <v>577.6046</v>
      </c>
      <c r="E126" s="89">
        <v>0</v>
      </c>
      <c r="F126" s="89">
        <v>1.8E-3</v>
      </c>
      <c r="G126" s="89">
        <v>132956.9523</v>
      </c>
      <c r="H126" s="89">
        <v>49828.512900000002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8524.1247999999996</v>
      </c>
      <c r="C127" s="89">
        <v>14.989100000000001</v>
      </c>
      <c r="D127" s="89">
        <v>42.722000000000001</v>
      </c>
      <c r="E127" s="89">
        <v>0</v>
      </c>
      <c r="F127" s="89">
        <v>1E-4</v>
      </c>
      <c r="G127" s="89">
        <v>9832.5406999999996</v>
      </c>
      <c r="H127" s="89">
        <v>3643.5538000000001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11716.6399</v>
      </c>
      <c r="C128" s="89">
        <v>18.883500000000002</v>
      </c>
      <c r="D128" s="89">
        <v>56.662700000000001</v>
      </c>
      <c r="E128" s="89">
        <v>0</v>
      </c>
      <c r="F128" s="89">
        <v>2.0000000000000001E-4</v>
      </c>
      <c r="G128" s="89">
        <v>13044.3403</v>
      </c>
      <c r="H128" s="89">
        <v>4813.0097999999998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25400900000</v>
      </c>
      <c r="C131" s="89">
        <v>18097.310000000001</v>
      </c>
      <c r="D131" s="89" t="s">
        <v>604</v>
      </c>
      <c r="E131" s="89">
        <v>8961.6119999999992</v>
      </c>
      <c r="F131" s="89">
        <v>3712.5360000000001</v>
      </c>
      <c r="G131" s="89">
        <v>4260.1620000000003</v>
      </c>
      <c r="H131" s="89">
        <v>0</v>
      </c>
      <c r="I131" s="89">
        <v>0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22815700000</v>
      </c>
      <c r="C132" s="89">
        <v>18097.310000000001</v>
      </c>
      <c r="D132" s="89" t="s">
        <v>605</v>
      </c>
      <c r="E132" s="89">
        <v>8961.6119999999992</v>
      </c>
      <c r="F132" s="89">
        <v>3712.5360000000001</v>
      </c>
      <c r="G132" s="89">
        <v>4260.1620000000003</v>
      </c>
      <c r="H132" s="89">
        <v>0</v>
      </c>
      <c r="I132" s="89">
        <v>0</v>
      </c>
      <c r="J132" s="89">
        <v>1163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25905000000</v>
      </c>
      <c r="C133" s="89">
        <v>20655.444</v>
      </c>
      <c r="D133" s="89" t="s">
        <v>606</v>
      </c>
      <c r="E133" s="89">
        <v>8961.6119999999992</v>
      </c>
      <c r="F133" s="89">
        <v>3712.5360000000001</v>
      </c>
      <c r="G133" s="89">
        <v>4260.1620000000003</v>
      </c>
      <c r="H133" s="89">
        <v>0</v>
      </c>
      <c r="I133" s="89">
        <v>3721.134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23239600000</v>
      </c>
      <c r="C134" s="89">
        <v>21816.65</v>
      </c>
      <c r="D134" s="89" t="s">
        <v>607</v>
      </c>
      <c r="E134" s="89">
        <v>8961.6119999999992</v>
      </c>
      <c r="F134" s="89">
        <v>3712.5360000000001</v>
      </c>
      <c r="G134" s="89">
        <v>4260.1620000000003</v>
      </c>
      <c r="H134" s="89">
        <v>0</v>
      </c>
      <c r="I134" s="89">
        <v>4882.3389999999999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25083700000</v>
      </c>
      <c r="C135" s="89">
        <v>25340.778999999999</v>
      </c>
      <c r="D135" s="89" t="s">
        <v>608</v>
      </c>
      <c r="E135" s="89">
        <v>8961.6119999999992</v>
      </c>
      <c r="F135" s="89">
        <v>3712.5360000000001</v>
      </c>
      <c r="G135" s="89">
        <v>4260.1620000000003</v>
      </c>
      <c r="H135" s="89">
        <v>0</v>
      </c>
      <c r="I135" s="89">
        <v>8406.4689999999991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28502200000</v>
      </c>
      <c r="C136" s="89">
        <v>29501.991999999998</v>
      </c>
      <c r="D136" s="89" t="s">
        <v>609</v>
      </c>
      <c r="E136" s="89">
        <v>8961.6119999999992</v>
      </c>
      <c r="F136" s="89">
        <v>3712.5360000000001</v>
      </c>
      <c r="G136" s="89">
        <v>4260.1620000000003</v>
      </c>
      <c r="H136" s="89">
        <v>0</v>
      </c>
      <c r="I136" s="89">
        <v>12567.682000000001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29156900000</v>
      </c>
      <c r="C137" s="89">
        <v>30396.206999999999</v>
      </c>
      <c r="D137" s="89" t="s">
        <v>610</v>
      </c>
      <c r="E137" s="89">
        <v>8961.6119999999992</v>
      </c>
      <c r="F137" s="89">
        <v>3712.5360000000001</v>
      </c>
      <c r="G137" s="89">
        <v>4260.1620000000003</v>
      </c>
      <c r="H137" s="89">
        <v>0</v>
      </c>
      <c r="I137" s="89">
        <v>13461.897000000001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30268400000</v>
      </c>
      <c r="C138" s="89">
        <v>29733.29</v>
      </c>
      <c r="D138" s="89" t="s">
        <v>611</v>
      </c>
      <c r="E138" s="89">
        <v>8961.6119999999992</v>
      </c>
      <c r="F138" s="89">
        <v>3712.5360000000001</v>
      </c>
      <c r="G138" s="89">
        <v>4260.1620000000003</v>
      </c>
      <c r="H138" s="89">
        <v>0</v>
      </c>
      <c r="I138" s="89">
        <v>12798.98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24876200000</v>
      </c>
      <c r="C139" s="89">
        <v>26623.006000000001</v>
      </c>
      <c r="D139" s="89" t="s">
        <v>612</v>
      </c>
      <c r="E139" s="89">
        <v>8961.6119999999992</v>
      </c>
      <c r="F139" s="89">
        <v>3712.5360000000001</v>
      </c>
      <c r="G139" s="89">
        <v>4260.1620000000003</v>
      </c>
      <c r="H139" s="89">
        <v>0</v>
      </c>
      <c r="I139" s="89">
        <v>9688.6959999999999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24128800000</v>
      </c>
      <c r="C140" s="89">
        <v>22891.871999999999</v>
      </c>
      <c r="D140" s="89" t="s">
        <v>613</v>
      </c>
      <c r="E140" s="89">
        <v>8961.6119999999992</v>
      </c>
      <c r="F140" s="89">
        <v>3712.5360000000001</v>
      </c>
      <c r="G140" s="89">
        <v>4260.1620000000003</v>
      </c>
      <c r="H140" s="89">
        <v>0</v>
      </c>
      <c r="I140" s="89">
        <v>5957.5609999999997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24161500000</v>
      </c>
      <c r="C141" s="89">
        <v>22447.452000000001</v>
      </c>
      <c r="D141" s="89" t="s">
        <v>614</v>
      </c>
      <c r="E141" s="89">
        <v>8961.6119999999992</v>
      </c>
      <c r="F141" s="89">
        <v>3712.5360000000001</v>
      </c>
      <c r="G141" s="89">
        <v>4260.1620000000003</v>
      </c>
      <c r="H141" s="89">
        <v>0</v>
      </c>
      <c r="I141" s="89">
        <v>5513.1419999999998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24977800000</v>
      </c>
      <c r="C142" s="89">
        <v>18097.310000000001</v>
      </c>
      <c r="D142" s="89" t="s">
        <v>603</v>
      </c>
      <c r="E142" s="89">
        <v>8961.6119999999992</v>
      </c>
      <c r="F142" s="89">
        <v>3712.5360000000001</v>
      </c>
      <c r="G142" s="89">
        <v>4260.1620000000003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308517000000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22815700000</v>
      </c>
      <c r="C145" s="89">
        <v>18097.310000000001</v>
      </c>
      <c r="D145" s="89"/>
      <c r="E145" s="89">
        <v>8961.6119999999992</v>
      </c>
      <c r="F145" s="89">
        <v>3712.5360000000001</v>
      </c>
      <c r="G145" s="89">
        <v>4260.1620000000003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30268400000</v>
      </c>
      <c r="C146" s="89">
        <v>30396.206999999999</v>
      </c>
      <c r="D146" s="89"/>
      <c r="E146" s="89">
        <v>8961.6119999999992</v>
      </c>
      <c r="F146" s="89">
        <v>3712.5360000000001</v>
      </c>
      <c r="G146" s="89">
        <v>4260.1620000000003</v>
      </c>
      <c r="H146" s="89">
        <v>0</v>
      </c>
      <c r="I146" s="89">
        <v>13461.897000000001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5182.78</v>
      </c>
      <c r="C149" s="89">
        <v>1904.09</v>
      </c>
      <c r="D149" s="89">
        <v>0</v>
      </c>
      <c r="E149" s="89">
        <v>7086.86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10.14</v>
      </c>
      <c r="C150" s="89">
        <v>3.73</v>
      </c>
      <c r="D150" s="89">
        <v>0</v>
      </c>
      <c r="E150" s="89">
        <v>13.86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10.14</v>
      </c>
      <c r="C151" s="89">
        <v>3.73</v>
      </c>
      <c r="D151" s="89">
        <v>0</v>
      </c>
      <c r="E151" s="89">
        <v>13.86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483</v>
      </c>
      <c r="C2" s="89">
        <v>944.92</v>
      </c>
      <c r="D2" s="89">
        <v>944.92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483</v>
      </c>
      <c r="C3" s="89">
        <v>944.92</v>
      </c>
      <c r="D3" s="89">
        <v>944.92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1206.4100000000001</v>
      </c>
      <c r="C4" s="89">
        <v>2360.15</v>
      </c>
      <c r="D4" s="89">
        <v>2360.15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1206.4100000000001</v>
      </c>
      <c r="C5" s="89">
        <v>2360.15</v>
      </c>
      <c r="D5" s="89">
        <v>2360.15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165.96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26.11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18.260000000000002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92.21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12.02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305.02</v>
      </c>
      <c r="C28" s="89">
        <v>177.99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0.42199999999999999</v>
      </c>
      <c r="E42" s="89">
        <v>0.45900000000000002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0.91400000000000003</v>
      </c>
      <c r="E43" s="89">
        <v>1.0589999999999999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0.42199999999999999</v>
      </c>
      <c r="E45" s="89">
        <v>0.45900000000000002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0.91400000000000003</v>
      </c>
      <c r="E46" s="89">
        <v>1.0589999999999999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0.42199999999999999</v>
      </c>
      <c r="E48" s="89">
        <v>0.45900000000000002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0.91400000000000003</v>
      </c>
      <c r="E49" s="89">
        <v>1.0589999999999999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0.42199999999999999</v>
      </c>
      <c r="E51" s="89">
        <v>0.45900000000000002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0.91400000000000003</v>
      </c>
      <c r="E52" s="89">
        <v>1.0589999999999999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0.42199999999999999</v>
      </c>
      <c r="E54" s="89">
        <v>0.45900000000000002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9718.2099999999991</v>
      </c>
      <c r="D86" s="89">
        <v>7761.5</v>
      </c>
      <c r="E86" s="89">
        <v>1956.71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16386.72</v>
      </c>
      <c r="D87" s="89">
        <v>13087.34</v>
      </c>
      <c r="E87" s="89">
        <v>3299.38</v>
      </c>
      <c r="F87" s="89">
        <v>0.8</v>
      </c>
      <c r="G87" s="89">
        <v>3.61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10195.540000000001</v>
      </c>
      <c r="D88" s="89">
        <v>8142.72</v>
      </c>
      <c r="E88" s="89">
        <v>2052.8200000000002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16173.76</v>
      </c>
      <c r="D89" s="89">
        <v>12917.26</v>
      </c>
      <c r="E89" s="89">
        <v>3256.5</v>
      </c>
      <c r="F89" s="89">
        <v>0.8</v>
      </c>
      <c r="G89" s="89">
        <v>3.61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10926.66</v>
      </c>
      <c r="D90" s="89">
        <v>8726.6299999999992</v>
      </c>
      <c r="E90" s="89">
        <v>2200.0300000000002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14249.21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21103.83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13061.14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20860.78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13895.62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0.59</v>
      </c>
      <c r="F100" s="89">
        <v>680.95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0.99</v>
      </c>
      <c r="F101" s="89">
        <v>1127.71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0.62</v>
      </c>
      <c r="F102" s="89">
        <v>714.4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0.98</v>
      </c>
      <c r="F103" s="89">
        <v>1113.06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0.66</v>
      </c>
      <c r="F104" s="89">
        <v>765.63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8795.6730000000007</v>
      </c>
      <c r="C113" s="89">
        <v>13.718500000000001</v>
      </c>
      <c r="D113" s="89">
        <v>31.0761</v>
      </c>
      <c r="E113" s="89">
        <v>0</v>
      </c>
      <c r="F113" s="89">
        <v>1E-4</v>
      </c>
      <c r="G113" s="89">
        <v>32303.5265</v>
      </c>
      <c r="H113" s="89">
        <v>3606.6993000000002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7534.6777000000002</v>
      </c>
      <c r="C114" s="89">
        <v>11.984500000000001</v>
      </c>
      <c r="D114" s="89">
        <v>27.880700000000001</v>
      </c>
      <c r="E114" s="89">
        <v>0</v>
      </c>
      <c r="F114" s="89">
        <v>1E-4</v>
      </c>
      <c r="G114" s="89">
        <v>28983.8128</v>
      </c>
      <c r="H114" s="89">
        <v>3112.4548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8062.2101000000002</v>
      </c>
      <c r="C115" s="89">
        <v>13.1845</v>
      </c>
      <c r="D115" s="89">
        <v>31.7864</v>
      </c>
      <c r="E115" s="89">
        <v>0</v>
      </c>
      <c r="F115" s="89">
        <v>1E-4</v>
      </c>
      <c r="G115" s="89">
        <v>33046.897499999999</v>
      </c>
      <c r="H115" s="89">
        <v>3365.7761999999998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6728.8344999999999</v>
      </c>
      <c r="C116" s="89">
        <v>11.395200000000001</v>
      </c>
      <c r="D116" s="89">
        <v>28.646899999999999</v>
      </c>
      <c r="E116" s="89">
        <v>0</v>
      </c>
      <c r="F116" s="89">
        <v>1E-4</v>
      </c>
      <c r="G116" s="89">
        <v>29785.7772</v>
      </c>
      <c r="H116" s="89">
        <v>2847.4996999999998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6799.7888999999996</v>
      </c>
      <c r="C117" s="89">
        <v>11.732799999999999</v>
      </c>
      <c r="D117" s="89">
        <v>30.125599999999999</v>
      </c>
      <c r="E117" s="89">
        <v>0</v>
      </c>
      <c r="F117" s="89">
        <v>1E-4</v>
      </c>
      <c r="G117" s="89">
        <v>31324.7284</v>
      </c>
      <c r="H117" s="89">
        <v>2898.8494999999998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6949.7889999999998</v>
      </c>
      <c r="C118" s="89">
        <v>12.1153</v>
      </c>
      <c r="D118" s="89">
        <v>31.459399999999999</v>
      </c>
      <c r="E118" s="89">
        <v>0</v>
      </c>
      <c r="F118" s="89">
        <v>1E-4</v>
      </c>
      <c r="G118" s="89">
        <v>32712.470799999999</v>
      </c>
      <c r="H118" s="89">
        <v>2974.9259999999999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7313.4955</v>
      </c>
      <c r="C119" s="89">
        <v>12.786899999999999</v>
      </c>
      <c r="D119" s="89">
        <v>33.309399999999997</v>
      </c>
      <c r="E119" s="89">
        <v>0</v>
      </c>
      <c r="F119" s="89">
        <v>1E-4</v>
      </c>
      <c r="G119" s="89">
        <v>34636.348100000003</v>
      </c>
      <c r="H119" s="89">
        <v>3134.3033999999998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7774.4687000000004</v>
      </c>
      <c r="C120" s="89">
        <v>13.5924</v>
      </c>
      <c r="D120" s="89">
        <v>35.406300000000002</v>
      </c>
      <c r="E120" s="89">
        <v>0</v>
      </c>
      <c r="F120" s="89">
        <v>1E-4</v>
      </c>
      <c r="G120" s="89">
        <v>36816.7906</v>
      </c>
      <c r="H120" s="89">
        <v>3331.8130000000001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6593.7888000000003</v>
      </c>
      <c r="C121" s="89">
        <v>11.4575</v>
      </c>
      <c r="D121" s="89">
        <v>29.646899999999999</v>
      </c>
      <c r="E121" s="89">
        <v>0</v>
      </c>
      <c r="F121" s="89">
        <v>1E-4</v>
      </c>
      <c r="G121" s="89">
        <v>30827.5308</v>
      </c>
      <c r="H121" s="89">
        <v>2818.8937000000001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6991.5779000000002</v>
      </c>
      <c r="C122" s="89">
        <v>11.9011</v>
      </c>
      <c r="D122" s="89">
        <v>30.094999999999999</v>
      </c>
      <c r="E122" s="89">
        <v>0</v>
      </c>
      <c r="F122" s="89">
        <v>1E-4</v>
      </c>
      <c r="G122" s="89">
        <v>31291.883900000001</v>
      </c>
      <c r="H122" s="89">
        <v>2964.6592000000001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7651.3357999999998</v>
      </c>
      <c r="C123" s="89">
        <v>12.467000000000001</v>
      </c>
      <c r="D123" s="89">
        <v>29.919499999999999</v>
      </c>
      <c r="E123" s="89">
        <v>0</v>
      </c>
      <c r="F123" s="89">
        <v>1E-4</v>
      </c>
      <c r="G123" s="89">
        <v>31105.572100000001</v>
      </c>
      <c r="H123" s="89">
        <v>3189.7694000000001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8723.9071000000004</v>
      </c>
      <c r="C124" s="89">
        <v>13.580399999999999</v>
      </c>
      <c r="D124" s="89">
        <v>30.680700000000002</v>
      </c>
      <c r="E124" s="89">
        <v>0</v>
      </c>
      <c r="F124" s="89">
        <v>1E-4</v>
      </c>
      <c r="G124" s="89">
        <v>31892.261699999999</v>
      </c>
      <c r="H124" s="89">
        <v>3574.7003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89919.547099999996</v>
      </c>
      <c r="C126" s="89">
        <v>149.916</v>
      </c>
      <c r="D126" s="89">
        <v>370.03289999999998</v>
      </c>
      <c r="E126" s="89">
        <v>0</v>
      </c>
      <c r="F126" s="89">
        <v>1.5E-3</v>
      </c>
      <c r="G126" s="89">
        <v>384727.6005</v>
      </c>
      <c r="H126" s="89">
        <v>37820.344499999999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6593.7888000000003</v>
      </c>
      <c r="C127" s="89">
        <v>11.395200000000001</v>
      </c>
      <c r="D127" s="89">
        <v>27.880700000000001</v>
      </c>
      <c r="E127" s="89">
        <v>0</v>
      </c>
      <c r="F127" s="89">
        <v>1E-4</v>
      </c>
      <c r="G127" s="89">
        <v>28983.8128</v>
      </c>
      <c r="H127" s="89">
        <v>2818.8937000000001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8795.6730000000007</v>
      </c>
      <c r="C128" s="89">
        <v>13.718500000000001</v>
      </c>
      <c r="D128" s="89">
        <v>35.406300000000002</v>
      </c>
      <c r="E128" s="89">
        <v>0</v>
      </c>
      <c r="F128" s="89">
        <v>1E-4</v>
      </c>
      <c r="G128" s="89">
        <v>36816.7906</v>
      </c>
      <c r="H128" s="89">
        <v>3606.6993000000002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25610600000</v>
      </c>
      <c r="C131" s="89">
        <v>19190.735000000001</v>
      </c>
      <c r="D131" s="89" t="s">
        <v>615</v>
      </c>
      <c r="E131" s="89">
        <v>8961.6119999999992</v>
      </c>
      <c r="F131" s="89">
        <v>3712.5360000000001</v>
      </c>
      <c r="G131" s="89">
        <v>4401.7569999999996</v>
      </c>
      <c r="H131" s="89">
        <v>0</v>
      </c>
      <c r="I131" s="89">
        <v>2114.83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22978700000</v>
      </c>
      <c r="C132" s="89">
        <v>19287.859</v>
      </c>
      <c r="D132" s="89" t="s">
        <v>616</v>
      </c>
      <c r="E132" s="89">
        <v>8961.6119999999992</v>
      </c>
      <c r="F132" s="89">
        <v>3712.5360000000001</v>
      </c>
      <c r="G132" s="89">
        <v>4401.7569999999996</v>
      </c>
      <c r="H132" s="89">
        <v>0</v>
      </c>
      <c r="I132" s="89">
        <v>2211.9549999999999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26200000000</v>
      </c>
      <c r="C133" s="89">
        <v>21819.649000000001</v>
      </c>
      <c r="D133" s="89" t="s">
        <v>617</v>
      </c>
      <c r="E133" s="89">
        <v>8961.6119999999992</v>
      </c>
      <c r="F133" s="89">
        <v>3712.5360000000001</v>
      </c>
      <c r="G133" s="89">
        <v>4401.7569999999996</v>
      </c>
      <c r="H133" s="89">
        <v>0</v>
      </c>
      <c r="I133" s="89">
        <v>4743.7439999999997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23614500000</v>
      </c>
      <c r="C134" s="89">
        <v>22926.304</v>
      </c>
      <c r="D134" s="89" t="s">
        <v>618</v>
      </c>
      <c r="E134" s="89">
        <v>8961.6119999999992</v>
      </c>
      <c r="F134" s="89">
        <v>3712.5360000000001</v>
      </c>
      <c r="G134" s="89">
        <v>4401.7569999999996</v>
      </c>
      <c r="H134" s="89">
        <v>0</v>
      </c>
      <c r="I134" s="89">
        <v>5850.4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24834600000</v>
      </c>
      <c r="C135" s="89">
        <v>24396.543000000001</v>
      </c>
      <c r="D135" s="89" t="s">
        <v>619</v>
      </c>
      <c r="E135" s="89">
        <v>8961.6119999999992</v>
      </c>
      <c r="F135" s="89">
        <v>3712.5360000000001</v>
      </c>
      <c r="G135" s="89">
        <v>4401.7569999999996</v>
      </c>
      <c r="H135" s="89">
        <v>0</v>
      </c>
      <c r="I135" s="89">
        <v>7320.6390000000001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25934800000</v>
      </c>
      <c r="C136" s="89">
        <v>26392.381000000001</v>
      </c>
      <c r="D136" s="89" t="s">
        <v>554</v>
      </c>
      <c r="E136" s="89">
        <v>8961.6119999999992</v>
      </c>
      <c r="F136" s="89">
        <v>3712.5360000000001</v>
      </c>
      <c r="G136" s="89">
        <v>4401.7569999999996</v>
      </c>
      <c r="H136" s="89">
        <v>0</v>
      </c>
      <c r="I136" s="89">
        <v>9316.4770000000008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27460100000</v>
      </c>
      <c r="C137" s="89">
        <v>27770.963</v>
      </c>
      <c r="D137" s="89" t="s">
        <v>620</v>
      </c>
      <c r="E137" s="89">
        <v>8961.6119999999992</v>
      </c>
      <c r="F137" s="89">
        <v>3712.5360000000001</v>
      </c>
      <c r="G137" s="89">
        <v>4401.7569999999996</v>
      </c>
      <c r="H137" s="89">
        <v>0</v>
      </c>
      <c r="I137" s="89">
        <v>10695.058000000001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29188800000</v>
      </c>
      <c r="C138" s="89">
        <v>27865.547999999999</v>
      </c>
      <c r="D138" s="89" t="s">
        <v>621</v>
      </c>
      <c r="E138" s="89">
        <v>8961.6119999999992</v>
      </c>
      <c r="F138" s="89">
        <v>3712.5360000000001</v>
      </c>
      <c r="G138" s="89">
        <v>4401.7569999999996</v>
      </c>
      <c r="H138" s="89">
        <v>0</v>
      </c>
      <c r="I138" s="89">
        <v>10789.644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24440400000</v>
      </c>
      <c r="C139" s="89">
        <v>25188.206999999999</v>
      </c>
      <c r="D139" s="89" t="s">
        <v>622</v>
      </c>
      <c r="E139" s="89">
        <v>8961.6119999999992</v>
      </c>
      <c r="F139" s="89">
        <v>3712.5360000000001</v>
      </c>
      <c r="G139" s="89">
        <v>4401.7569999999996</v>
      </c>
      <c r="H139" s="89">
        <v>0</v>
      </c>
      <c r="I139" s="89">
        <v>8112.3019999999997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24808600000</v>
      </c>
      <c r="C140" s="89">
        <v>23999.353999999999</v>
      </c>
      <c r="D140" s="89" t="s">
        <v>623</v>
      </c>
      <c r="E140" s="89">
        <v>8961.6119999999992</v>
      </c>
      <c r="F140" s="89">
        <v>3712.5360000000001</v>
      </c>
      <c r="G140" s="89">
        <v>4401.7569999999996</v>
      </c>
      <c r="H140" s="89">
        <v>0</v>
      </c>
      <c r="I140" s="89">
        <v>6923.4489999999996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24660900000</v>
      </c>
      <c r="C141" s="89">
        <v>20682.432000000001</v>
      </c>
      <c r="D141" s="89" t="s">
        <v>624</v>
      </c>
      <c r="E141" s="89">
        <v>8961.6119999999992</v>
      </c>
      <c r="F141" s="89">
        <v>3712.5360000000001</v>
      </c>
      <c r="G141" s="89">
        <v>4401.7569999999996</v>
      </c>
      <c r="H141" s="89">
        <v>0</v>
      </c>
      <c r="I141" s="89">
        <v>3606.527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25284600000</v>
      </c>
      <c r="C142" s="89">
        <v>19125.014999999999</v>
      </c>
      <c r="D142" s="89" t="s">
        <v>625</v>
      </c>
      <c r="E142" s="89">
        <v>8961.6119999999992</v>
      </c>
      <c r="F142" s="89">
        <v>3712.5360000000001</v>
      </c>
      <c r="G142" s="89">
        <v>4401.7569999999996</v>
      </c>
      <c r="H142" s="89">
        <v>0</v>
      </c>
      <c r="I142" s="89">
        <v>886.11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305017000000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22978700000</v>
      </c>
      <c r="C145" s="89">
        <v>19125.014999999999</v>
      </c>
      <c r="D145" s="89"/>
      <c r="E145" s="89">
        <v>8961.6119999999992</v>
      </c>
      <c r="F145" s="89">
        <v>3712.5360000000001</v>
      </c>
      <c r="G145" s="89">
        <v>4401.7569999999996</v>
      </c>
      <c r="H145" s="89">
        <v>0</v>
      </c>
      <c r="I145" s="89">
        <v>886.11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29188800000</v>
      </c>
      <c r="C146" s="89">
        <v>27865.547999999999</v>
      </c>
      <c r="D146" s="89"/>
      <c r="E146" s="89">
        <v>8961.6119999999992</v>
      </c>
      <c r="F146" s="89">
        <v>3712.5360000000001</v>
      </c>
      <c r="G146" s="89">
        <v>4401.7569999999996</v>
      </c>
      <c r="H146" s="89">
        <v>0</v>
      </c>
      <c r="I146" s="89">
        <v>10789.644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6349.51</v>
      </c>
      <c r="C149" s="89">
        <v>1227.6500000000001</v>
      </c>
      <c r="D149" s="89">
        <v>0</v>
      </c>
      <c r="E149" s="89">
        <v>7577.16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12.42</v>
      </c>
      <c r="C150" s="89">
        <v>2.4</v>
      </c>
      <c r="D150" s="89">
        <v>0</v>
      </c>
      <c r="E150" s="89">
        <v>14.82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12.42</v>
      </c>
      <c r="C151" s="89">
        <v>2.4</v>
      </c>
      <c r="D151" s="89">
        <v>0</v>
      </c>
      <c r="E151" s="89">
        <v>14.82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617.65</v>
      </c>
      <c r="C2" s="89">
        <v>1208.3399999999999</v>
      </c>
      <c r="D2" s="89">
        <v>1208.3399999999999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617.65</v>
      </c>
      <c r="C3" s="89">
        <v>1208.3399999999999</v>
      </c>
      <c r="D3" s="89">
        <v>1208.3399999999999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1409.78</v>
      </c>
      <c r="C4" s="89">
        <v>2758.01</v>
      </c>
      <c r="D4" s="89">
        <v>2758.01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1409.78</v>
      </c>
      <c r="C5" s="89">
        <v>2758.01</v>
      </c>
      <c r="D5" s="89">
        <v>2758.01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291.82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27.22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18.260000000000002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99.66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12.27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313.56</v>
      </c>
      <c r="C28" s="89">
        <v>304.08999999999997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0.33500000000000002</v>
      </c>
      <c r="E42" s="89">
        <v>0.35699999999999998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0.82299999999999995</v>
      </c>
      <c r="E43" s="89">
        <v>0.93899999999999995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0.33500000000000002</v>
      </c>
      <c r="E45" s="89">
        <v>0.35699999999999998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0.82299999999999995</v>
      </c>
      <c r="E46" s="89">
        <v>0.93899999999999995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0.33500000000000002</v>
      </c>
      <c r="E48" s="89">
        <v>0.35699999999999998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0.82299999999999995</v>
      </c>
      <c r="E49" s="89">
        <v>0.93899999999999995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0.33500000000000002</v>
      </c>
      <c r="E51" s="89">
        <v>0.35699999999999998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0.82299999999999995</v>
      </c>
      <c r="E52" s="89">
        <v>0.93899999999999995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0.33500000000000002</v>
      </c>
      <c r="E54" s="89">
        <v>0.35699999999999998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8714.98</v>
      </c>
      <c r="D86" s="89">
        <v>6915.41</v>
      </c>
      <c r="E86" s="89">
        <v>1799.57</v>
      </c>
      <c r="F86" s="89">
        <v>0.79</v>
      </c>
      <c r="G86" s="89">
        <v>3.61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21149.97</v>
      </c>
      <c r="D87" s="89">
        <v>15789.06</v>
      </c>
      <c r="E87" s="89">
        <v>5360.9</v>
      </c>
      <c r="F87" s="89">
        <v>0.75</v>
      </c>
      <c r="G87" s="89">
        <v>3.46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12253.11</v>
      </c>
      <c r="D88" s="89">
        <v>9432.83</v>
      </c>
      <c r="E88" s="89">
        <v>2820.29</v>
      </c>
      <c r="F88" s="89">
        <v>0.77</v>
      </c>
      <c r="G88" s="89">
        <v>3.55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21931.8</v>
      </c>
      <c r="D89" s="89">
        <v>16020.91</v>
      </c>
      <c r="E89" s="89">
        <v>5910.9</v>
      </c>
      <c r="F89" s="89">
        <v>0.73</v>
      </c>
      <c r="G89" s="89">
        <v>3.42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11660.54</v>
      </c>
      <c r="D90" s="89">
        <v>9171.7099999999991</v>
      </c>
      <c r="E90" s="89">
        <v>2488.83</v>
      </c>
      <c r="F90" s="89">
        <v>0.79</v>
      </c>
      <c r="G90" s="89">
        <v>3.6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16023.74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27856.81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17233.57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27471.07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17212.59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0.52</v>
      </c>
      <c r="F100" s="89">
        <v>602.11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1.1000000000000001</v>
      </c>
      <c r="F101" s="89">
        <v>1249.1500000000001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0.68</v>
      </c>
      <c r="F102" s="89">
        <v>791.26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1.08</v>
      </c>
      <c r="F103" s="89">
        <v>1229.47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0.68</v>
      </c>
      <c r="F104" s="89">
        <v>790.17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10119.4246</v>
      </c>
      <c r="C113" s="89">
        <v>14.5105</v>
      </c>
      <c r="D113" s="89">
        <v>17.3858</v>
      </c>
      <c r="E113" s="89">
        <v>0</v>
      </c>
      <c r="F113" s="89">
        <v>1E-4</v>
      </c>
      <c r="G113" s="89">
        <v>11413.902</v>
      </c>
      <c r="H113" s="89">
        <v>4011.3524000000002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8242.7443000000003</v>
      </c>
      <c r="C114" s="89">
        <v>12.257099999999999</v>
      </c>
      <c r="D114" s="89">
        <v>15.586600000000001</v>
      </c>
      <c r="E114" s="89">
        <v>0</v>
      </c>
      <c r="F114" s="89">
        <v>1E-4</v>
      </c>
      <c r="G114" s="89">
        <v>10235.4964</v>
      </c>
      <c r="H114" s="89">
        <v>3309.2662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7546.8966</v>
      </c>
      <c r="C115" s="89">
        <v>12.1797</v>
      </c>
      <c r="D115" s="89">
        <v>17.387899999999998</v>
      </c>
      <c r="E115" s="89">
        <v>0</v>
      </c>
      <c r="F115" s="89">
        <v>1E-4</v>
      </c>
      <c r="G115" s="89">
        <v>11423.978499999999</v>
      </c>
      <c r="H115" s="89">
        <v>3121.4049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5739.8344999999999</v>
      </c>
      <c r="C116" s="89">
        <v>9.9540000000000006</v>
      </c>
      <c r="D116" s="89">
        <v>15.473599999999999</v>
      </c>
      <c r="E116" s="89">
        <v>0</v>
      </c>
      <c r="F116" s="89">
        <v>1E-4</v>
      </c>
      <c r="G116" s="89">
        <v>10169.5713</v>
      </c>
      <c r="H116" s="89">
        <v>2440.0266000000001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5729.1625999999997</v>
      </c>
      <c r="C117" s="89">
        <v>10.3238</v>
      </c>
      <c r="D117" s="89">
        <v>16.709199999999999</v>
      </c>
      <c r="E117" s="89">
        <v>0</v>
      </c>
      <c r="F117" s="89">
        <v>1E-4</v>
      </c>
      <c r="G117" s="89">
        <v>10983.2248</v>
      </c>
      <c r="H117" s="89">
        <v>2472.6064000000001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6248.9871000000003</v>
      </c>
      <c r="C118" s="89">
        <v>11.3489</v>
      </c>
      <c r="D118" s="89">
        <v>18.512899999999998</v>
      </c>
      <c r="E118" s="89">
        <v>0</v>
      </c>
      <c r="F118" s="89">
        <v>1E-4</v>
      </c>
      <c r="G118" s="89">
        <v>12169.178099999999</v>
      </c>
      <c r="H118" s="89">
        <v>2705.3977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6291.5262000000002</v>
      </c>
      <c r="C119" s="89">
        <v>11.4312</v>
      </c>
      <c r="D119" s="89">
        <v>18.6554</v>
      </c>
      <c r="E119" s="89">
        <v>0</v>
      </c>
      <c r="F119" s="89">
        <v>1E-4</v>
      </c>
      <c r="G119" s="89">
        <v>12262.882799999999</v>
      </c>
      <c r="H119" s="89">
        <v>2724.2986999999998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6783.4808999999996</v>
      </c>
      <c r="C120" s="89">
        <v>12.3286</v>
      </c>
      <c r="D120" s="89">
        <v>20.125599999999999</v>
      </c>
      <c r="E120" s="89">
        <v>0</v>
      </c>
      <c r="F120" s="89">
        <v>1E-4</v>
      </c>
      <c r="G120" s="89">
        <v>13229.2906</v>
      </c>
      <c r="H120" s="89">
        <v>2937.6561999999999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5376.4137000000001</v>
      </c>
      <c r="C121" s="89">
        <v>9.7158999999999995</v>
      </c>
      <c r="D121" s="89">
        <v>15.7707</v>
      </c>
      <c r="E121" s="89">
        <v>0</v>
      </c>
      <c r="F121" s="89">
        <v>1E-4</v>
      </c>
      <c r="G121" s="89">
        <v>10366.419400000001</v>
      </c>
      <c r="H121" s="89">
        <v>2323.0160000000001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5972.1967999999997</v>
      </c>
      <c r="C122" s="89">
        <v>10.3872</v>
      </c>
      <c r="D122" s="89">
        <v>16.198399999999999</v>
      </c>
      <c r="E122" s="89">
        <v>0</v>
      </c>
      <c r="F122" s="89">
        <v>1E-4</v>
      </c>
      <c r="G122" s="89">
        <v>10646.072200000001</v>
      </c>
      <c r="H122" s="89">
        <v>2541.6941000000002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7246.7975999999999</v>
      </c>
      <c r="C123" s="89">
        <v>11.700799999999999</v>
      </c>
      <c r="D123" s="89">
        <v>16.714099999999998</v>
      </c>
      <c r="E123" s="89">
        <v>0</v>
      </c>
      <c r="F123" s="89">
        <v>1E-4</v>
      </c>
      <c r="G123" s="89">
        <v>10981.297500000001</v>
      </c>
      <c r="H123" s="89">
        <v>2997.8002999999999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9278.4609999999993</v>
      </c>
      <c r="C124" s="89">
        <v>13.6706</v>
      </c>
      <c r="D124" s="89">
        <v>17.1327</v>
      </c>
      <c r="E124" s="89">
        <v>0</v>
      </c>
      <c r="F124" s="89">
        <v>1E-4</v>
      </c>
      <c r="G124" s="89">
        <v>11250.086600000001</v>
      </c>
      <c r="H124" s="89">
        <v>3712.9771999999998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84575.925799999997</v>
      </c>
      <c r="C126" s="89">
        <v>139.8083</v>
      </c>
      <c r="D126" s="89">
        <v>205.65289999999999</v>
      </c>
      <c r="E126" s="89">
        <v>0</v>
      </c>
      <c r="F126" s="89">
        <v>1.5E-3</v>
      </c>
      <c r="G126" s="89">
        <v>135131.40030000001</v>
      </c>
      <c r="H126" s="89">
        <v>35297.496599999999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5376.4137000000001</v>
      </c>
      <c r="C127" s="89">
        <v>9.7158999999999995</v>
      </c>
      <c r="D127" s="89">
        <v>15.473599999999999</v>
      </c>
      <c r="E127" s="89">
        <v>0</v>
      </c>
      <c r="F127" s="89">
        <v>1E-4</v>
      </c>
      <c r="G127" s="89">
        <v>10169.5713</v>
      </c>
      <c r="H127" s="89">
        <v>2323.0160000000001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10119.4246</v>
      </c>
      <c r="C128" s="89">
        <v>14.5105</v>
      </c>
      <c r="D128" s="89">
        <v>20.125599999999999</v>
      </c>
      <c r="E128" s="89">
        <v>0</v>
      </c>
      <c r="F128" s="89">
        <v>1E-4</v>
      </c>
      <c r="G128" s="89">
        <v>13229.2906</v>
      </c>
      <c r="H128" s="89">
        <v>4011.3524000000002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26485100000</v>
      </c>
      <c r="C131" s="89">
        <v>18499.315999999999</v>
      </c>
      <c r="D131" s="89" t="s">
        <v>592</v>
      </c>
      <c r="E131" s="89">
        <v>8961.6119999999992</v>
      </c>
      <c r="F131" s="89">
        <v>3712.5360000000001</v>
      </c>
      <c r="G131" s="89">
        <v>4662.1679999999997</v>
      </c>
      <c r="H131" s="89">
        <v>0</v>
      </c>
      <c r="I131" s="89">
        <v>0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23750700000</v>
      </c>
      <c r="C132" s="89">
        <v>17413.789000000001</v>
      </c>
      <c r="D132" s="89" t="s">
        <v>626</v>
      </c>
      <c r="E132" s="89">
        <v>8961.6119999999992</v>
      </c>
      <c r="F132" s="89">
        <v>3712.5360000000001</v>
      </c>
      <c r="G132" s="89">
        <v>4662.1679999999997</v>
      </c>
      <c r="H132" s="89">
        <v>0</v>
      </c>
      <c r="I132" s="89">
        <v>77.472999999999999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26508500000</v>
      </c>
      <c r="C133" s="89">
        <v>19659.544000000002</v>
      </c>
      <c r="D133" s="89" t="s">
        <v>627</v>
      </c>
      <c r="E133" s="89">
        <v>8961.6119999999992</v>
      </c>
      <c r="F133" s="89">
        <v>3712.5360000000001</v>
      </c>
      <c r="G133" s="89">
        <v>4662.1679999999997</v>
      </c>
      <c r="H133" s="89">
        <v>0</v>
      </c>
      <c r="I133" s="89">
        <v>2323.2280000000001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23597700000</v>
      </c>
      <c r="C134" s="89">
        <v>21394.751</v>
      </c>
      <c r="D134" s="89" t="s">
        <v>528</v>
      </c>
      <c r="E134" s="89">
        <v>8961.6119999999992</v>
      </c>
      <c r="F134" s="89">
        <v>3712.5360000000001</v>
      </c>
      <c r="G134" s="89">
        <v>4662.1679999999997</v>
      </c>
      <c r="H134" s="89">
        <v>0</v>
      </c>
      <c r="I134" s="89">
        <v>4058.4349999999999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25485700000</v>
      </c>
      <c r="C135" s="89">
        <v>25124.843000000001</v>
      </c>
      <c r="D135" s="89" t="s">
        <v>628</v>
      </c>
      <c r="E135" s="89">
        <v>8961.6119999999992</v>
      </c>
      <c r="F135" s="89">
        <v>3712.5360000000001</v>
      </c>
      <c r="G135" s="89">
        <v>4662.1679999999997</v>
      </c>
      <c r="H135" s="89">
        <v>0</v>
      </c>
      <c r="I135" s="89">
        <v>7788.527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28237700000</v>
      </c>
      <c r="C136" s="89">
        <v>29128.595000000001</v>
      </c>
      <c r="D136" s="89" t="s">
        <v>629</v>
      </c>
      <c r="E136" s="89">
        <v>8961.6119999999992</v>
      </c>
      <c r="F136" s="89">
        <v>3712.5360000000001</v>
      </c>
      <c r="G136" s="89">
        <v>4662.1679999999997</v>
      </c>
      <c r="H136" s="89">
        <v>0</v>
      </c>
      <c r="I136" s="89">
        <v>11792.279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28455100000</v>
      </c>
      <c r="C137" s="89">
        <v>28797.159</v>
      </c>
      <c r="D137" s="89" t="s">
        <v>630</v>
      </c>
      <c r="E137" s="89">
        <v>8961.6119999999992</v>
      </c>
      <c r="F137" s="89">
        <v>3712.5360000000001</v>
      </c>
      <c r="G137" s="89">
        <v>4662.1679999999997</v>
      </c>
      <c r="H137" s="89">
        <v>0</v>
      </c>
      <c r="I137" s="89">
        <v>11460.843000000001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30697600000</v>
      </c>
      <c r="C138" s="89">
        <v>28995.117999999999</v>
      </c>
      <c r="D138" s="89" t="s">
        <v>631</v>
      </c>
      <c r="E138" s="89">
        <v>8961.6119999999992</v>
      </c>
      <c r="F138" s="89">
        <v>3712.5360000000001</v>
      </c>
      <c r="G138" s="89">
        <v>4662.1679999999997</v>
      </c>
      <c r="H138" s="89">
        <v>0</v>
      </c>
      <c r="I138" s="89">
        <v>11658.802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24054500000</v>
      </c>
      <c r="C139" s="89">
        <v>25929.473000000002</v>
      </c>
      <c r="D139" s="89" t="s">
        <v>632</v>
      </c>
      <c r="E139" s="89">
        <v>8961.6119999999992</v>
      </c>
      <c r="F139" s="89">
        <v>3712.5360000000001</v>
      </c>
      <c r="G139" s="89">
        <v>4662.1679999999997</v>
      </c>
      <c r="H139" s="89">
        <v>0</v>
      </c>
      <c r="I139" s="89">
        <v>8593.1560000000009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24703400000</v>
      </c>
      <c r="C140" s="89">
        <v>21691.541000000001</v>
      </c>
      <c r="D140" s="89" t="s">
        <v>633</v>
      </c>
      <c r="E140" s="89">
        <v>8961.6119999999992</v>
      </c>
      <c r="F140" s="89">
        <v>3712.5360000000001</v>
      </c>
      <c r="G140" s="89">
        <v>4662.1679999999997</v>
      </c>
      <c r="H140" s="89">
        <v>0</v>
      </c>
      <c r="I140" s="89">
        <v>4355.2250000000004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25481300000</v>
      </c>
      <c r="C141" s="89">
        <v>20480.196</v>
      </c>
      <c r="D141" s="89" t="s">
        <v>634</v>
      </c>
      <c r="E141" s="89">
        <v>8961.6119999999992</v>
      </c>
      <c r="F141" s="89">
        <v>3712.5360000000001</v>
      </c>
      <c r="G141" s="89">
        <v>4662.1679999999997</v>
      </c>
      <c r="H141" s="89">
        <v>0</v>
      </c>
      <c r="I141" s="89">
        <v>3143.88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26105000000</v>
      </c>
      <c r="C142" s="89">
        <v>18499.315999999999</v>
      </c>
      <c r="D142" s="89" t="s">
        <v>635</v>
      </c>
      <c r="E142" s="89">
        <v>8961.6119999999992</v>
      </c>
      <c r="F142" s="89">
        <v>3712.5360000000001</v>
      </c>
      <c r="G142" s="89">
        <v>4662.1679999999997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313562000000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23597700000</v>
      </c>
      <c r="C145" s="89">
        <v>17413.789000000001</v>
      </c>
      <c r="D145" s="89"/>
      <c r="E145" s="89">
        <v>8961.6119999999992</v>
      </c>
      <c r="F145" s="89">
        <v>3712.5360000000001</v>
      </c>
      <c r="G145" s="89">
        <v>4662.1679999999997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30697600000</v>
      </c>
      <c r="C146" s="89">
        <v>29128.595000000001</v>
      </c>
      <c r="D146" s="89"/>
      <c r="E146" s="89">
        <v>8961.6119999999992</v>
      </c>
      <c r="F146" s="89">
        <v>3712.5360000000001</v>
      </c>
      <c r="G146" s="89">
        <v>4662.1679999999997</v>
      </c>
      <c r="H146" s="89">
        <v>0</v>
      </c>
      <c r="I146" s="89">
        <v>11792.279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6491.26</v>
      </c>
      <c r="C149" s="89">
        <v>2401.33</v>
      </c>
      <c r="D149" s="89">
        <v>0</v>
      </c>
      <c r="E149" s="89">
        <v>8892.59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12.7</v>
      </c>
      <c r="C150" s="89">
        <v>4.7</v>
      </c>
      <c r="D150" s="89">
        <v>0</v>
      </c>
      <c r="E150" s="89">
        <v>17.399999999999999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12.7</v>
      </c>
      <c r="C151" s="89">
        <v>4.7</v>
      </c>
      <c r="D151" s="89">
        <v>0</v>
      </c>
      <c r="E151" s="89">
        <v>17.399999999999999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550.09</v>
      </c>
      <c r="C2" s="89">
        <v>1076.17</v>
      </c>
      <c r="D2" s="89">
        <v>1076.17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550.09</v>
      </c>
      <c r="C3" s="89">
        <v>1076.17</v>
      </c>
      <c r="D3" s="89">
        <v>1076.17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1336.79</v>
      </c>
      <c r="C4" s="89">
        <v>2615.23</v>
      </c>
      <c r="D4" s="89">
        <v>2615.23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1336.79</v>
      </c>
      <c r="C5" s="89">
        <v>2615.23</v>
      </c>
      <c r="D5" s="89">
        <v>2615.23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229.02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15.4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18.25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106.68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12.31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308.76</v>
      </c>
      <c r="C28" s="89">
        <v>241.33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0.33500000000000002</v>
      </c>
      <c r="E42" s="89">
        <v>0.35699999999999998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0.82299999999999995</v>
      </c>
      <c r="E43" s="89">
        <v>0.93899999999999995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0.33500000000000002</v>
      </c>
      <c r="E45" s="89">
        <v>0.35699999999999998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0.82299999999999995</v>
      </c>
      <c r="E46" s="89">
        <v>0.93899999999999995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0.33500000000000002</v>
      </c>
      <c r="E48" s="89">
        <v>0.35699999999999998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0.82299999999999995</v>
      </c>
      <c r="E49" s="89">
        <v>0.93899999999999995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0.33500000000000002</v>
      </c>
      <c r="E51" s="89">
        <v>0.35699999999999998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0.82299999999999995</v>
      </c>
      <c r="E52" s="89">
        <v>0.93899999999999995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0.33500000000000002</v>
      </c>
      <c r="E54" s="89">
        <v>0.35699999999999998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8295.36</v>
      </c>
      <c r="D86" s="89">
        <v>6625.13</v>
      </c>
      <c r="E86" s="89">
        <v>1670.23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19372.07</v>
      </c>
      <c r="D87" s="89">
        <v>15471.61</v>
      </c>
      <c r="E87" s="89">
        <v>3900.46</v>
      </c>
      <c r="F87" s="89">
        <v>0.8</v>
      </c>
      <c r="G87" s="89">
        <v>3.6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12049.45</v>
      </c>
      <c r="D88" s="89">
        <v>9623.35</v>
      </c>
      <c r="E88" s="89">
        <v>2426.09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19061.27</v>
      </c>
      <c r="D89" s="89">
        <v>15223.38</v>
      </c>
      <c r="E89" s="89">
        <v>3837.89</v>
      </c>
      <c r="F89" s="89">
        <v>0.8</v>
      </c>
      <c r="G89" s="89">
        <v>3.61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12034.13</v>
      </c>
      <c r="D90" s="89">
        <v>9611.1200000000008</v>
      </c>
      <c r="E90" s="89">
        <v>2423.0100000000002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14070.93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26448.1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16362.07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26073.439999999999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16343.61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0.5</v>
      </c>
      <c r="F100" s="89">
        <v>581.26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1.17</v>
      </c>
      <c r="F101" s="89">
        <v>1333.16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0.73</v>
      </c>
      <c r="F102" s="89">
        <v>844.3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1.1499999999999999</v>
      </c>
      <c r="F103" s="89">
        <v>1311.77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0.73</v>
      </c>
      <c r="F104" s="89">
        <v>843.23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9519.85</v>
      </c>
      <c r="C113" s="89">
        <v>14.1935</v>
      </c>
      <c r="D113" s="89">
        <v>20.123100000000001</v>
      </c>
      <c r="E113" s="89">
        <v>0</v>
      </c>
      <c r="F113" s="89">
        <v>1E-4</v>
      </c>
      <c r="G113" s="89">
        <v>477005.85269999999</v>
      </c>
      <c r="H113" s="89">
        <v>3831.5369999999998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7989.9444999999996</v>
      </c>
      <c r="C114" s="89">
        <v>12.2136</v>
      </c>
      <c r="D114" s="89">
        <v>17.978100000000001</v>
      </c>
      <c r="E114" s="89">
        <v>0</v>
      </c>
      <c r="F114" s="89">
        <v>1E-4</v>
      </c>
      <c r="G114" s="89">
        <v>426224.11629999999</v>
      </c>
      <c r="H114" s="89">
        <v>3244.8892000000001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7675.4728999999998</v>
      </c>
      <c r="C115" s="89">
        <v>12.49</v>
      </c>
      <c r="D115" s="89">
        <v>20.008500000000002</v>
      </c>
      <c r="E115" s="89">
        <v>0</v>
      </c>
      <c r="F115" s="89">
        <v>1E-4</v>
      </c>
      <c r="G115" s="89">
        <v>474508.26880000002</v>
      </c>
      <c r="H115" s="89">
        <v>3190.3566000000001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6348.4648999999999</v>
      </c>
      <c r="C116" s="89">
        <v>10.7029</v>
      </c>
      <c r="D116" s="89">
        <v>17.895700000000001</v>
      </c>
      <c r="E116" s="89">
        <v>0</v>
      </c>
      <c r="F116" s="89">
        <v>1E-4</v>
      </c>
      <c r="G116" s="89">
        <v>424467.04</v>
      </c>
      <c r="H116" s="89">
        <v>2674.7680999999998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6161.1516000000001</v>
      </c>
      <c r="C117" s="89">
        <v>10.707000000000001</v>
      </c>
      <c r="D117" s="89">
        <v>18.524699999999999</v>
      </c>
      <c r="E117" s="89">
        <v>0</v>
      </c>
      <c r="F117" s="89">
        <v>1E-4</v>
      </c>
      <c r="G117" s="89">
        <v>439436.08980000002</v>
      </c>
      <c r="H117" s="89">
        <v>2626.7734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6185.0054</v>
      </c>
      <c r="C118" s="89">
        <v>10.880800000000001</v>
      </c>
      <c r="D118" s="89">
        <v>19.0748</v>
      </c>
      <c r="E118" s="89">
        <v>0</v>
      </c>
      <c r="F118" s="89">
        <v>1E-4</v>
      </c>
      <c r="G118" s="89">
        <v>452504.22989999998</v>
      </c>
      <c r="H118" s="89">
        <v>2649.7291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6317.5126</v>
      </c>
      <c r="C119" s="89">
        <v>11.1631</v>
      </c>
      <c r="D119" s="89">
        <v>19.6616</v>
      </c>
      <c r="E119" s="89">
        <v>0</v>
      </c>
      <c r="F119" s="89">
        <v>1E-4</v>
      </c>
      <c r="G119" s="89">
        <v>466432.04960000003</v>
      </c>
      <c r="H119" s="89">
        <v>2711.2586000000001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6600.66</v>
      </c>
      <c r="C120" s="89">
        <v>11.6546</v>
      </c>
      <c r="D120" s="89">
        <v>20.5106</v>
      </c>
      <c r="E120" s="89">
        <v>0</v>
      </c>
      <c r="F120" s="89">
        <v>1E-4</v>
      </c>
      <c r="G120" s="89">
        <v>486572.08649999998</v>
      </c>
      <c r="H120" s="89">
        <v>2831.915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5775.4938000000002</v>
      </c>
      <c r="C121" s="89">
        <v>10.112</v>
      </c>
      <c r="D121" s="89">
        <v>17.6372</v>
      </c>
      <c r="E121" s="89">
        <v>0</v>
      </c>
      <c r="F121" s="89">
        <v>1E-4</v>
      </c>
      <c r="G121" s="89">
        <v>418392.94329999998</v>
      </c>
      <c r="H121" s="89">
        <v>2469.6206000000002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6491.2655999999997</v>
      </c>
      <c r="C122" s="89">
        <v>11.045299999999999</v>
      </c>
      <c r="D122" s="89">
        <v>18.666</v>
      </c>
      <c r="E122" s="89">
        <v>0</v>
      </c>
      <c r="F122" s="89">
        <v>1E-4</v>
      </c>
      <c r="G122" s="89">
        <v>442752.3395</v>
      </c>
      <c r="H122" s="89">
        <v>2744.7618000000002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7447.0169999999998</v>
      </c>
      <c r="C123" s="89">
        <v>12.068</v>
      </c>
      <c r="D123" s="89">
        <v>19.231300000000001</v>
      </c>
      <c r="E123" s="89">
        <v>0</v>
      </c>
      <c r="F123" s="89">
        <v>1E-4</v>
      </c>
      <c r="G123" s="89">
        <v>456069.33519999997</v>
      </c>
      <c r="H123" s="89">
        <v>3090.5434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8960.4382999999998</v>
      </c>
      <c r="C124" s="89">
        <v>13.5867</v>
      </c>
      <c r="D124" s="89">
        <v>19.762499999999999</v>
      </c>
      <c r="E124" s="89">
        <v>0</v>
      </c>
      <c r="F124" s="89">
        <v>1E-4</v>
      </c>
      <c r="G124" s="89">
        <v>468506.86459999997</v>
      </c>
      <c r="H124" s="89">
        <v>3628.3548999999998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85472.276700000002</v>
      </c>
      <c r="C126" s="89">
        <v>140.8175</v>
      </c>
      <c r="D126" s="89">
        <v>229.07419999999999</v>
      </c>
      <c r="E126" s="89">
        <v>0</v>
      </c>
      <c r="F126" s="89">
        <v>1.6000000000000001E-3</v>
      </c>
      <c r="G126" s="90">
        <v>5432870</v>
      </c>
      <c r="H126" s="89">
        <v>35694.507799999999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5775.4938000000002</v>
      </c>
      <c r="C127" s="89">
        <v>10.112</v>
      </c>
      <c r="D127" s="89">
        <v>17.6372</v>
      </c>
      <c r="E127" s="89">
        <v>0</v>
      </c>
      <c r="F127" s="89">
        <v>1E-4</v>
      </c>
      <c r="G127" s="89">
        <v>418392.94329999998</v>
      </c>
      <c r="H127" s="89">
        <v>2469.6206000000002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9519.85</v>
      </c>
      <c r="C128" s="89">
        <v>14.1935</v>
      </c>
      <c r="D128" s="89">
        <v>20.5106</v>
      </c>
      <c r="E128" s="89">
        <v>0</v>
      </c>
      <c r="F128" s="89">
        <v>1E-4</v>
      </c>
      <c r="G128" s="89">
        <v>486572.08649999998</v>
      </c>
      <c r="H128" s="89">
        <v>3831.5369999999998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27109400000</v>
      </c>
      <c r="C131" s="89">
        <v>18750.871999999999</v>
      </c>
      <c r="D131" s="89" t="s">
        <v>636</v>
      </c>
      <c r="E131" s="89">
        <v>8961.6119999999992</v>
      </c>
      <c r="F131" s="89">
        <v>3712.5360000000001</v>
      </c>
      <c r="G131" s="89">
        <v>4913.7240000000002</v>
      </c>
      <c r="H131" s="89">
        <v>0</v>
      </c>
      <c r="I131" s="89">
        <v>0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24223300000</v>
      </c>
      <c r="C132" s="89">
        <v>18521.674999999999</v>
      </c>
      <c r="D132" s="89" t="s">
        <v>637</v>
      </c>
      <c r="E132" s="89">
        <v>8961.6119999999992</v>
      </c>
      <c r="F132" s="89">
        <v>3712.5360000000001</v>
      </c>
      <c r="G132" s="89">
        <v>4913.7240000000002</v>
      </c>
      <c r="H132" s="89">
        <v>0</v>
      </c>
      <c r="I132" s="89">
        <v>933.803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26967400000</v>
      </c>
      <c r="C133" s="89">
        <v>20615.143</v>
      </c>
      <c r="D133" s="89" t="s">
        <v>617</v>
      </c>
      <c r="E133" s="89">
        <v>8961.6119999999992</v>
      </c>
      <c r="F133" s="89">
        <v>3712.5360000000001</v>
      </c>
      <c r="G133" s="89">
        <v>4913.7240000000002</v>
      </c>
      <c r="H133" s="89">
        <v>0</v>
      </c>
      <c r="I133" s="89">
        <v>3027.2710000000002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24123500000</v>
      </c>
      <c r="C134" s="89">
        <v>19721.243999999999</v>
      </c>
      <c r="D134" s="89" t="s">
        <v>638</v>
      </c>
      <c r="E134" s="89">
        <v>8961.6119999999992</v>
      </c>
      <c r="F134" s="89">
        <v>3712.5360000000001</v>
      </c>
      <c r="G134" s="89">
        <v>4913.7240000000002</v>
      </c>
      <c r="H134" s="89">
        <v>0</v>
      </c>
      <c r="I134" s="89">
        <v>2133.3719999999998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24974200000</v>
      </c>
      <c r="C135" s="89">
        <v>22962.205000000002</v>
      </c>
      <c r="D135" s="89" t="s">
        <v>639</v>
      </c>
      <c r="E135" s="89">
        <v>8961.6119999999992</v>
      </c>
      <c r="F135" s="89">
        <v>3712.5360000000001</v>
      </c>
      <c r="G135" s="89">
        <v>4913.7240000000002</v>
      </c>
      <c r="H135" s="89">
        <v>0</v>
      </c>
      <c r="I135" s="89">
        <v>5374.3329999999996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25716900000</v>
      </c>
      <c r="C136" s="89">
        <v>27205.014999999999</v>
      </c>
      <c r="D136" s="89" t="s">
        <v>640</v>
      </c>
      <c r="E136" s="89">
        <v>8961.6119999999992</v>
      </c>
      <c r="F136" s="89">
        <v>3712.5360000000001</v>
      </c>
      <c r="G136" s="89">
        <v>4913.7240000000002</v>
      </c>
      <c r="H136" s="89">
        <v>0</v>
      </c>
      <c r="I136" s="89">
        <v>9617.143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26508400000</v>
      </c>
      <c r="C137" s="89">
        <v>27110.393</v>
      </c>
      <c r="D137" s="89" t="s">
        <v>641</v>
      </c>
      <c r="E137" s="89">
        <v>8961.6119999999992</v>
      </c>
      <c r="F137" s="89">
        <v>3712.5360000000001</v>
      </c>
      <c r="G137" s="89">
        <v>4913.7240000000002</v>
      </c>
      <c r="H137" s="89">
        <v>0</v>
      </c>
      <c r="I137" s="89">
        <v>9522.5210000000006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27653100000</v>
      </c>
      <c r="C138" s="89">
        <v>25955.088</v>
      </c>
      <c r="D138" s="89" t="s">
        <v>642</v>
      </c>
      <c r="E138" s="89">
        <v>8961.6119999999992</v>
      </c>
      <c r="F138" s="89">
        <v>3712.5360000000001</v>
      </c>
      <c r="G138" s="89">
        <v>4913.7240000000002</v>
      </c>
      <c r="H138" s="89">
        <v>0</v>
      </c>
      <c r="I138" s="89">
        <v>8367.2160000000003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23778300000</v>
      </c>
      <c r="C139" s="89">
        <v>24525.277999999998</v>
      </c>
      <c r="D139" s="89" t="s">
        <v>643</v>
      </c>
      <c r="E139" s="89">
        <v>8961.6119999999992</v>
      </c>
      <c r="F139" s="89">
        <v>3712.5360000000001</v>
      </c>
      <c r="G139" s="89">
        <v>4913.7240000000002</v>
      </c>
      <c r="H139" s="89">
        <v>0</v>
      </c>
      <c r="I139" s="89">
        <v>6937.4059999999999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25162700000</v>
      </c>
      <c r="C140" s="89">
        <v>22237.22</v>
      </c>
      <c r="D140" s="89" t="s">
        <v>644</v>
      </c>
      <c r="E140" s="89">
        <v>8961.6119999999992</v>
      </c>
      <c r="F140" s="89">
        <v>3712.5360000000001</v>
      </c>
      <c r="G140" s="89">
        <v>4913.7240000000002</v>
      </c>
      <c r="H140" s="89">
        <v>0</v>
      </c>
      <c r="I140" s="89">
        <v>4649.348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25919500000</v>
      </c>
      <c r="C141" s="89">
        <v>18999.968000000001</v>
      </c>
      <c r="D141" s="89" t="s">
        <v>645</v>
      </c>
      <c r="E141" s="89">
        <v>8961.6119999999992</v>
      </c>
      <c r="F141" s="89">
        <v>3712.5360000000001</v>
      </c>
      <c r="G141" s="89">
        <v>4913.7240000000002</v>
      </c>
      <c r="H141" s="89">
        <v>0</v>
      </c>
      <c r="I141" s="89">
        <v>249.096</v>
      </c>
      <c r="J141" s="89">
        <v>1163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26626400000</v>
      </c>
      <c r="C142" s="89">
        <v>18750.871999999999</v>
      </c>
      <c r="D142" s="89" t="s">
        <v>646</v>
      </c>
      <c r="E142" s="89">
        <v>8961.6119999999992</v>
      </c>
      <c r="F142" s="89">
        <v>3712.5360000000001</v>
      </c>
      <c r="G142" s="89">
        <v>4913.7240000000002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308763000000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23778300000</v>
      </c>
      <c r="C145" s="89">
        <v>18521.674999999999</v>
      </c>
      <c r="D145" s="89"/>
      <c r="E145" s="89">
        <v>8961.6119999999992</v>
      </c>
      <c r="F145" s="89">
        <v>3712.5360000000001</v>
      </c>
      <c r="G145" s="89">
        <v>4913.7240000000002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27653100000</v>
      </c>
      <c r="C146" s="89">
        <v>27205.014999999999</v>
      </c>
      <c r="D146" s="89"/>
      <c r="E146" s="89">
        <v>8961.6119999999992</v>
      </c>
      <c r="F146" s="89">
        <v>3712.5360000000001</v>
      </c>
      <c r="G146" s="89">
        <v>4913.7240000000002</v>
      </c>
      <c r="H146" s="89">
        <v>0</v>
      </c>
      <c r="I146" s="89">
        <v>9617.143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6651.43</v>
      </c>
      <c r="C149" s="89">
        <v>1937.42</v>
      </c>
      <c r="D149" s="89">
        <v>0</v>
      </c>
      <c r="E149" s="89">
        <v>8588.85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13.01</v>
      </c>
      <c r="C150" s="89">
        <v>3.79</v>
      </c>
      <c r="D150" s="89">
        <v>0</v>
      </c>
      <c r="E150" s="89">
        <v>16.8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13.01</v>
      </c>
      <c r="C151" s="89">
        <v>3.79</v>
      </c>
      <c r="D151" s="89">
        <v>0</v>
      </c>
      <c r="E151" s="89">
        <v>16.8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692.97</v>
      </c>
      <c r="C2" s="89">
        <v>1355.69</v>
      </c>
      <c r="D2" s="89">
        <v>1355.69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692.97</v>
      </c>
      <c r="C3" s="89">
        <v>1355.69</v>
      </c>
      <c r="D3" s="89">
        <v>1355.69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1483.89</v>
      </c>
      <c r="C4" s="89">
        <v>2903</v>
      </c>
      <c r="D4" s="89">
        <v>2903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1483.89</v>
      </c>
      <c r="C5" s="89">
        <v>2903</v>
      </c>
      <c r="D5" s="89">
        <v>2903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370.23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13.06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18.239999999999998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110.36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12.65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310.08999999999997</v>
      </c>
      <c r="C28" s="89">
        <v>382.88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0.34100000000000003</v>
      </c>
      <c r="E42" s="89">
        <v>0.36499999999999999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0.77200000000000002</v>
      </c>
      <c r="E43" s="89">
        <v>0.873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0.34100000000000003</v>
      </c>
      <c r="E45" s="89">
        <v>0.36499999999999999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0.77200000000000002</v>
      </c>
      <c r="E46" s="89">
        <v>0.873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0.34100000000000003</v>
      </c>
      <c r="E48" s="89">
        <v>0.36499999999999999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0.77200000000000002</v>
      </c>
      <c r="E49" s="89">
        <v>0.873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0.34100000000000003</v>
      </c>
      <c r="E51" s="89">
        <v>0.36499999999999999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0.77200000000000002</v>
      </c>
      <c r="E52" s="89">
        <v>0.873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0.34100000000000003</v>
      </c>
      <c r="E54" s="89">
        <v>0.36499999999999999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7753.88</v>
      </c>
      <c r="D86" s="89">
        <v>6088.4</v>
      </c>
      <c r="E86" s="89">
        <v>1665.48</v>
      </c>
      <c r="F86" s="89">
        <v>0.79</v>
      </c>
      <c r="G86" s="89">
        <v>3.59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21137.82</v>
      </c>
      <c r="D87" s="89">
        <v>16286.16</v>
      </c>
      <c r="E87" s="89">
        <v>4851.67</v>
      </c>
      <c r="F87" s="89">
        <v>0.77</v>
      </c>
      <c r="G87" s="89">
        <v>3.52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12502.02</v>
      </c>
      <c r="D88" s="89">
        <v>9848.8799999999992</v>
      </c>
      <c r="E88" s="89">
        <v>2653.14</v>
      </c>
      <c r="F88" s="89">
        <v>0.79</v>
      </c>
      <c r="G88" s="89">
        <v>3.6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22022.93</v>
      </c>
      <c r="D89" s="89">
        <v>16552.41</v>
      </c>
      <c r="E89" s="89">
        <v>5470.51</v>
      </c>
      <c r="F89" s="89">
        <v>0.75</v>
      </c>
      <c r="G89" s="89">
        <v>3.47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12116.66</v>
      </c>
      <c r="D90" s="89">
        <v>9677.0300000000007</v>
      </c>
      <c r="E90" s="89">
        <v>2439.62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14484.93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29289.83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18107.64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28875.91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18086.97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0.45</v>
      </c>
      <c r="F100" s="89">
        <v>523.44000000000005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1.18</v>
      </c>
      <c r="F101" s="89">
        <v>1343.18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0.73</v>
      </c>
      <c r="F102" s="89">
        <v>850.11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1.1599999999999999</v>
      </c>
      <c r="F103" s="89">
        <v>1321.61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0.73</v>
      </c>
      <c r="F104" s="89">
        <v>849.01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10467.446900000001</v>
      </c>
      <c r="C113" s="89">
        <v>14.957599999999999</v>
      </c>
      <c r="D113" s="89">
        <v>17.814599999999999</v>
      </c>
      <c r="E113" s="89">
        <v>0</v>
      </c>
      <c r="F113" s="89">
        <v>1E-4</v>
      </c>
      <c r="G113" s="89">
        <v>11695.080099999999</v>
      </c>
      <c r="H113" s="89">
        <v>4144.3441999999995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8959.7903000000006</v>
      </c>
      <c r="C114" s="89">
        <v>13.0334</v>
      </c>
      <c r="D114" s="89">
        <v>15.998200000000001</v>
      </c>
      <c r="E114" s="89">
        <v>0</v>
      </c>
      <c r="F114" s="89">
        <v>1E-4</v>
      </c>
      <c r="G114" s="89">
        <v>10504.1384</v>
      </c>
      <c r="H114" s="89">
        <v>3569.4245999999998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8683.2518</v>
      </c>
      <c r="C115" s="89">
        <v>13.451499999999999</v>
      </c>
      <c r="D115" s="89">
        <v>18.175799999999999</v>
      </c>
      <c r="E115" s="89">
        <v>0</v>
      </c>
      <c r="F115" s="89">
        <v>1E-4</v>
      </c>
      <c r="G115" s="89">
        <v>11938.920099999999</v>
      </c>
      <c r="H115" s="89">
        <v>3537.6738999999998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6620.4931999999999</v>
      </c>
      <c r="C116" s="89">
        <v>11.0585</v>
      </c>
      <c r="D116" s="89">
        <v>16.471</v>
      </c>
      <c r="E116" s="89">
        <v>0</v>
      </c>
      <c r="F116" s="89">
        <v>1E-4</v>
      </c>
      <c r="G116" s="89">
        <v>10823.381100000001</v>
      </c>
      <c r="H116" s="89">
        <v>2773.9854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5923.7034999999996</v>
      </c>
      <c r="C117" s="89">
        <v>10.4237</v>
      </c>
      <c r="D117" s="89">
        <v>16.4602</v>
      </c>
      <c r="E117" s="89">
        <v>0</v>
      </c>
      <c r="F117" s="89">
        <v>1E-4</v>
      </c>
      <c r="G117" s="89">
        <v>10818.6307</v>
      </c>
      <c r="H117" s="89">
        <v>2532.6026000000002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5612.0627999999997</v>
      </c>
      <c r="C118" s="89">
        <v>10.1455</v>
      </c>
      <c r="D118" s="89">
        <v>16.474</v>
      </c>
      <c r="E118" s="89">
        <v>0</v>
      </c>
      <c r="F118" s="89">
        <v>1E-4</v>
      </c>
      <c r="G118" s="89">
        <v>10828.7729</v>
      </c>
      <c r="H118" s="89">
        <v>2425.1905000000002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5818.6761999999999</v>
      </c>
      <c r="C119" s="89">
        <v>10.5526</v>
      </c>
      <c r="D119" s="89">
        <v>17.189800000000002</v>
      </c>
      <c r="E119" s="89">
        <v>0</v>
      </c>
      <c r="F119" s="89">
        <v>1E-4</v>
      </c>
      <c r="G119" s="89">
        <v>11299.3837</v>
      </c>
      <c r="H119" s="89">
        <v>2517.6833000000001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6074.0671000000002</v>
      </c>
      <c r="C120" s="89">
        <v>10.9884</v>
      </c>
      <c r="D120" s="89">
        <v>17.8552</v>
      </c>
      <c r="E120" s="89">
        <v>0</v>
      </c>
      <c r="F120" s="89">
        <v>1E-4</v>
      </c>
      <c r="G120" s="89">
        <v>11736.697</v>
      </c>
      <c r="H120" s="89">
        <v>2625.5744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5410.8107</v>
      </c>
      <c r="C121" s="89">
        <v>9.6499000000000006</v>
      </c>
      <c r="D121" s="89">
        <v>15.4542</v>
      </c>
      <c r="E121" s="89">
        <v>0</v>
      </c>
      <c r="F121" s="89">
        <v>1E-4</v>
      </c>
      <c r="G121" s="89">
        <v>10157.9311</v>
      </c>
      <c r="H121" s="89">
        <v>2325.6268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6438.6468000000004</v>
      </c>
      <c r="C122" s="89">
        <v>11.0001</v>
      </c>
      <c r="D122" s="89">
        <v>16.817599999999999</v>
      </c>
      <c r="E122" s="89">
        <v>0</v>
      </c>
      <c r="F122" s="89">
        <v>1E-4</v>
      </c>
      <c r="G122" s="89">
        <v>11052.2089</v>
      </c>
      <c r="H122" s="89">
        <v>2721.2465999999999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7964.9017000000003</v>
      </c>
      <c r="C123" s="89">
        <v>12.476100000000001</v>
      </c>
      <c r="D123" s="89">
        <v>17.119599999999998</v>
      </c>
      <c r="E123" s="89">
        <v>0</v>
      </c>
      <c r="F123" s="89">
        <v>1E-4</v>
      </c>
      <c r="G123" s="89">
        <v>11245.911099999999</v>
      </c>
      <c r="H123" s="89">
        <v>3258.1453999999999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9946.3230999999996</v>
      </c>
      <c r="C124" s="89">
        <v>14.409800000000001</v>
      </c>
      <c r="D124" s="89">
        <v>17.5688</v>
      </c>
      <c r="E124" s="89">
        <v>0</v>
      </c>
      <c r="F124" s="89">
        <v>1E-4</v>
      </c>
      <c r="G124" s="89">
        <v>11534.999599999999</v>
      </c>
      <c r="H124" s="89">
        <v>3956.8375999999998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87920.174299999999</v>
      </c>
      <c r="C126" s="89">
        <v>142.14709999999999</v>
      </c>
      <c r="D126" s="89">
        <v>203.39920000000001</v>
      </c>
      <c r="E126" s="89">
        <v>0</v>
      </c>
      <c r="F126" s="89">
        <v>1.5E-3</v>
      </c>
      <c r="G126" s="89">
        <v>133636.05489999999</v>
      </c>
      <c r="H126" s="89">
        <v>36388.335099999997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5410.8107</v>
      </c>
      <c r="C127" s="89">
        <v>9.6499000000000006</v>
      </c>
      <c r="D127" s="89">
        <v>15.4542</v>
      </c>
      <c r="E127" s="89">
        <v>0</v>
      </c>
      <c r="F127" s="89">
        <v>1E-4</v>
      </c>
      <c r="G127" s="89">
        <v>10157.9311</v>
      </c>
      <c r="H127" s="89">
        <v>2325.6268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10467.446900000001</v>
      </c>
      <c r="C128" s="89">
        <v>14.957599999999999</v>
      </c>
      <c r="D128" s="89">
        <v>18.175799999999999</v>
      </c>
      <c r="E128" s="89">
        <v>0</v>
      </c>
      <c r="F128" s="89">
        <v>1E-4</v>
      </c>
      <c r="G128" s="89">
        <v>11938.920099999999</v>
      </c>
      <c r="H128" s="89">
        <v>4144.3441999999995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27137600000</v>
      </c>
      <c r="C131" s="89">
        <v>18724.499</v>
      </c>
      <c r="D131" s="89" t="s">
        <v>604</v>
      </c>
      <c r="E131" s="89">
        <v>8961.6119999999992</v>
      </c>
      <c r="F131" s="89">
        <v>3712.5360000000001</v>
      </c>
      <c r="G131" s="89">
        <v>4887.3509999999997</v>
      </c>
      <c r="H131" s="89">
        <v>0</v>
      </c>
      <c r="I131" s="89">
        <v>0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24374100000</v>
      </c>
      <c r="C132" s="89">
        <v>17765.080999999998</v>
      </c>
      <c r="D132" s="89" t="s">
        <v>647</v>
      </c>
      <c r="E132" s="89">
        <v>8961.6119999999992</v>
      </c>
      <c r="F132" s="89">
        <v>3712.5360000000001</v>
      </c>
      <c r="G132" s="89">
        <v>4887.3509999999997</v>
      </c>
      <c r="H132" s="89">
        <v>0</v>
      </c>
      <c r="I132" s="89">
        <v>203.58199999999999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27703400000</v>
      </c>
      <c r="C133" s="89">
        <v>17992.254000000001</v>
      </c>
      <c r="D133" s="89" t="s">
        <v>648</v>
      </c>
      <c r="E133" s="89">
        <v>8961.6119999999992</v>
      </c>
      <c r="F133" s="89">
        <v>3712.5360000000001</v>
      </c>
      <c r="G133" s="89">
        <v>4887.3509999999997</v>
      </c>
      <c r="H133" s="89">
        <v>0</v>
      </c>
      <c r="I133" s="89">
        <v>430.755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25114800000</v>
      </c>
      <c r="C134" s="89">
        <v>20065.797999999999</v>
      </c>
      <c r="D134" s="89" t="s">
        <v>649</v>
      </c>
      <c r="E134" s="89">
        <v>8961.6119999999992</v>
      </c>
      <c r="F134" s="89">
        <v>3712.5360000000001</v>
      </c>
      <c r="G134" s="89">
        <v>4887.3509999999997</v>
      </c>
      <c r="H134" s="89">
        <v>0</v>
      </c>
      <c r="I134" s="89">
        <v>2504.299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25103800000</v>
      </c>
      <c r="C135" s="89">
        <v>22689.838</v>
      </c>
      <c r="D135" s="89" t="s">
        <v>553</v>
      </c>
      <c r="E135" s="89">
        <v>8961.6119999999992</v>
      </c>
      <c r="F135" s="89">
        <v>3712.5360000000001</v>
      </c>
      <c r="G135" s="89">
        <v>4887.3509999999997</v>
      </c>
      <c r="H135" s="89">
        <v>0</v>
      </c>
      <c r="I135" s="89">
        <v>5128.3389999999999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25127400000</v>
      </c>
      <c r="C136" s="89">
        <v>25950.875</v>
      </c>
      <c r="D136" s="89" t="s">
        <v>650</v>
      </c>
      <c r="E136" s="89">
        <v>8961.6119999999992</v>
      </c>
      <c r="F136" s="89">
        <v>3712.5360000000001</v>
      </c>
      <c r="G136" s="89">
        <v>4887.3509999999997</v>
      </c>
      <c r="H136" s="89">
        <v>0</v>
      </c>
      <c r="I136" s="89">
        <v>8389.3760000000002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26219400000</v>
      </c>
      <c r="C137" s="89">
        <v>27781.546999999999</v>
      </c>
      <c r="D137" s="89" t="s">
        <v>651</v>
      </c>
      <c r="E137" s="89">
        <v>8961.6119999999992</v>
      </c>
      <c r="F137" s="89">
        <v>3712.5360000000001</v>
      </c>
      <c r="G137" s="89">
        <v>4887.3509999999997</v>
      </c>
      <c r="H137" s="89">
        <v>0</v>
      </c>
      <c r="I137" s="89">
        <v>10220.048000000001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27234100000</v>
      </c>
      <c r="C138" s="89">
        <v>26681.545999999998</v>
      </c>
      <c r="D138" s="89" t="s">
        <v>652</v>
      </c>
      <c r="E138" s="89">
        <v>8961.6119999999992</v>
      </c>
      <c r="F138" s="89">
        <v>3712.5360000000001</v>
      </c>
      <c r="G138" s="89">
        <v>4887.3509999999997</v>
      </c>
      <c r="H138" s="89">
        <v>0</v>
      </c>
      <c r="I138" s="89">
        <v>9120.0470000000005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23570700000</v>
      </c>
      <c r="C139" s="89">
        <v>24281.239000000001</v>
      </c>
      <c r="D139" s="89" t="s">
        <v>653</v>
      </c>
      <c r="E139" s="89">
        <v>8961.6119999999992</v>
      </c>
      <c r="F139" s="89">
        <v>3712.5360000000001</v>
      </c>
      <c r="G139" s="89">
        <v>4887.3509999999997</v>
      </c>
      <c r="H139" s="89">
        <v>0</v>
      </c>
      <c r="I139" s="89">
        <v>6719.74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25645800000</v>
      </c>
      <c r="C140" s="89">
        <v>20391.238000000001</v>
      </c>
      <c r="D140" s="89" t="s">
        <v>633</v>
      </c>
      <c r="E140" s="89">
        <v>8961.6119999999992</v>
      </c>
      <c r="F140" s="89">
        <v>3712.5360000000001</v>
      </c>
      <c r="G140" s="89">
        <v>4887.3509999999997</v>
      </c>
      <c r="H140" s="89">
        <v>0</v>
      </c>
      <c r="I140" s="89">
        <v>2829.739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26095300000</v>
      </c>
      <c r="C141" s="89">
        <v>18724.499</v>
      </c>
      <c r="D141" s="89" t="s">
        <v>654</v>
      </c>
      <c r="E141" s="89">
        <v>8961.6119999999992</v>
      </c>
      <c r="F141" s="89">
        <v>3712.5360000000001</v>
      </c>
      <c r="G141" s="89">
        <v>4887.3509999999997</v>
      </c>
      <c r="H141" s="89">
        <v>0</v>
      </c>
      <c r="I141" s="89">
        <v>0</v>
      </c>
      <c r="J141" s="89">
        <v>1163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26766100000</v>
      </c>
      <c r="C142" s="89">
        <v>18724.499</v>
      </c>
      <c r="D142" s="89" t="s">
        <v>603</v>
      </c>
      <c r="E142" s="89">
        <v>8961.6119999999992</v>
      </c>
      <c r="F142" s="89">
        <v>3712.5360000000001</v>
      </c>
      <c r="G142" s="89">
        <v>4887.3509999999997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310092000000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23570700000</v>
      </c>
      <c r="C145" s="89">
        <v>17765.080999999998</v>
      </c>
      <c r="D145" s="89"/>
      <c r="E145" s="89">
        <v>8961.6119999999992</v>
      </c>
      <c r="F145" s="89">
        <v>3712.5360000000001</v>
      </c>
      <c r="G145" s="89">
        <v>4887.3509999999997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27703400000</v>
      </c>
      <c r="C146" s="89">
        <v>27781.546999999999</v>
      </c>
      <c r="D146" s="89"/>
      <c r="E146" s="89">
        <v>8961.6119999999992</v>
      </c>
      <c r="F146" s="89">
        <v>3712.5360000000001</v>
      </c>
      <c r="G146" s="89">
        <v>4887.3509999999997</v>
      </c>
      <c r="H146" s="89">
        <v>0</v>
      </c>
      <c r="I146" s="89">
        <v>10220.048000000001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6396.67</v>
      </c>
      <c r="C149" s="89">
        <v>3013.59</v>
      </c>
      <c r="D149" s="89">
        <v>0</v>
      </c>
      <c r="E149" s="89">
        <v>9410.26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12.51</v>
      </c>
      <c r="C150" s="89">
        <v>5.9</v>
      </c>
      <c r="D150" s="89">
        <v>0</v>
      </c>
      <c r="E150" s="89">
        <v>18.41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12.51</v>
      </c>
      <c r="C151" s="89">
        <v>5.9</v>
      </c>
      <c r="D151" s="89">
        <v>0</v>
      </c>
      <c r="E151" s="89">
        <v>18.41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1016.11</v>
      </c>
      <c r="C2" s="89">
        <v>1987.86</v>
      </c>
      <c r="D2" s="89">
        <v>1987.86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1016.11</v>
      </c>
      <c r="C3" s="89">
        <v>1987.86</v>
      </c>
      <c r="D3" s="89">
        <v>1987.86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1949.04</v>
      </c>
      <c r="C4" s="89">
        <v>3812.99</v>
      </c>
      <c r="D4" s="89">
        <v>3812.99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1949.04</v>
      </c>
      <c r="C5" s="89">
        <v>3812.99</v>
      </c>
      <c r="D5" s="89">
        <v>3812.99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664.52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8.65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18.13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143.28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13.1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338.49</v>
      </c>
      <c r="C28" s="89">
        <v>677.62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0.33500000000000002</v>
      </c>
      <c r="E42" s="89">
        <v>0.35699999999999998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0.71</v>
      </c>
      <c r="E43" s="89">
        <v>0.79400000000000004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0.33500000000000002</v>
      </c>
      <c r="E45" s="89">
        <v>0.35699999999999998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0.71</v>
      </c>
      <c r="E46" s="89">
        <v>0.79400000000000004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0.33500000000000002</v>
      </c>
      <c r="E48" s="89">
        <v>0.35699999999999998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0.71</v>
      </c>
      <c r="E49" s="89">
        <v>0.79400000000000004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0.33500000000000002</v>
      </c>
      <c r="E51" s="89">
        <v>0.35699999999999998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0.71</v>
      </c>
      <c r="E52" s="89">
        <v>0.79400000000000004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0.33500000000000002</v>
      </c>
      <c r="E54" s="89">
        <v>0.35699999999999998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3.5249999999999999</v>
      </c>
      <c r="F57" s="89">
        <v>0.40699999999999997</v>
      </c>
      <c r="G57" s="89">
        <v>0.316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3.5249999999999999</v>
      </c>
      <c r="F58" s="89">
        <v>0.40699999999999997</v>
      </c>
      <c r="G58" s="89">
        <v>0.316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3.5249999999999999</v>
      </c>
      <c r="F59" s="89">
        <v>0.40699999999999997</v>
      </c>
      <c r="G59" s="89">
        <v>0.316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3.5249999999999999</v>
      </c>
      <c r="F60" s="89">
        <v>0.40699999999999997</v>
      </c>
      <c r="G60" s="89">
        <v>0.316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3.5249999999999999</v>
      </c>
      <c r="F61" s="89">
        <v>0.40699999999999997</v>
      </c>
      <c r="G61" s="89">
        <v>0.316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3.5249999999999999</v>
      </c>
      <c r="F62" s="89">
        <v>0.40699999999999997</v>
      </c>
      <c r="G62" s="89">
        <v>0.316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3.5249999999999999</v>
      </c>
      <c r="F63" s="89">
        <v>0.40699999999999997</v>
      </c>
      <c r="G63" s="89">
        <v>0.316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3.5249999999999999</v>
      </c>
      <c r="F64" s="89">
        <v>0.40699999999999997</v>
      </c>
      <c r="G64" s="89">
        <v>0.316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3.5249999999999999</v>
      </c>
      <c r="F65" s="89">
        <v>0.40699999999999997</v>
      </c>
      <c r="G65" s="89">
        <v>0.316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3.5249999999999999</v>
      </c>
      <c r="F66" s="89">
        <v>0.40699999999999997</v>
      </c>
      <c r="G66" s="89">
        <v>0.316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3.5249999999999999</v>
      </c>
      <c r="F67" s="89">
        <v>0.40699999999999997</v>
      </c>
      <c r="G67" s="89">
        <v>0.316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3.5249999999999999</v>
      </c>
      <c r="F68" s="89">
        <v>0.40699999999999997</v>
      </c>
      <c r="G68" s="89">
        <v>0.316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3.5249999999999999</v>
      </c>
      <c r="F69" s="89">
        <v>0.40699999999999997</v>
      </c>
      <c r="G69" s="89">
        <v>0.316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3.5249999999999999</v>
      </c>
      <c r="F70" s="89">
        <v>0.40699999999999997</v>
      </c>
      <c r="G70" s="89">
        <v>0.316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3.5249999999999999</v>
      </c>
      <c r="F71" s="89">
        <v>0.40699999999999997</v>
      </c>
      <c r="G71" s="89">
        <v>0.316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3.5249999999999999</v>
      </c>
      <c r="F72" s="89">
        <v>0.40699999999999997</v>
      </c>
      <c r="G72" s="89">
        <v>0.316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3.5249999999999999</v>
      </c>
      <c r="F73" s="89">
        <v>0.40699999999999997</v>
      </c>
      <c r="G73" s="89">
        <v>0.316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3.5249999999999999</v>
      </c>
      <c r="F74" s="89">
        <v>0.40699999999999997</v>
      </c>
      <c r="G74" s="89">
        <v>0.316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3.5249999999999999</v>
      </c>
      <c r="F75" s="89">
        <v>0.40699999999999997</v>
      </c>
      <c r="G75" s="89">
        <v>0.316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3.5249999999999999</v>
      </c>
      <c r="F76" s="89">
        <v>0.40699999999999997</v>
      </c>
      <c r="G76" s="89">
        <v>0.316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3.5249999999999999</v>
      </c>
      <c r="F77" s="89">
        <v>0.40699999999999997</v>
      </c>
      <c r="G77" s="89">
        <v>0.316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3.52</v>
      </c>
      <c r="F78" s="89">
        <v>0.40699999999999997</v>
      </c>
      <c r="G78" s="89">
        <v>0.316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3.52</v>
      </c>
      <c r="F79" s="89">
        <v>0.40699999999999997</v>
      </c>
      <c r="G79" s="89">
        <v>0.316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3.52</v>
      </c>
      <c r="F80" s="89">
        <v>0.40699999999999997</v>
      </c>
      <c r="G80" s="89">
        <v>0.316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5772.9</v>
      </c>
      <c r="D86" s="89">
        <v>4610.5600000000004</v>
      </c>
      <c r="E86" s="89">
        <v>1162.3399999999999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25355.87</v>
      </c>
      <c r="D87" s="89">
        <v>20250.599999999999</v>
      </c>
      <c r="E87" s="89">
        <v>5105.2700000000004</v>
      </c>
      <c r="F87" s="89">
        <v>0.8</v>
      </c>
      <c r="G87" s="89">
        <v>3.6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15745.01</v>
      </c>
      <c r="D88" s="89">
        <v>12574.83</v>
      </c>
      <c r="E88" s="89">
        <v>3170.17</v>
      </c>
      <c r="F88" s="89">
        <v>0.8</v>
      </c>
      <c r="G88" s="89">
        <v>3.61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25001.01</v>
      </c>
      <c r="D89" s="89">
        <v>19967.189999999999</v>
      </c>
      <c r="E89" s="89">
        <v>5033.82</v>
      </c>
      <c r="F89" s="89">
        <v>0.8</v>
      </c>
      <c r="G89" s="89">
        <v>3.6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15745.01</v>
      </c>
      <c r="D90" s="89">
        <v>12574.83</v>
      </c>
      <c r="E90" s="89">
        <v>3170.17</v>
      </c>
      <c r="F90" s="89">
        <v>0.8</v>
      </c>
      <c r="G90" s="89">
        <v>3.61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13977.34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39309.39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24282.25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38823.93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24282.25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0.35</v>
      </c>
      <c r="F100" s="89">
        <v>404.51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1.53</v>
      </c>
      <c r="F101" s="89">
        <v>1744.96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0.55000000000000004</v>
      </c>
      <c r="D102" s="89">
        <v>622</v>
      </c>
      <c r="E102" s="89">
        <v>0.95</v>
      </c>
      <c r="F102" s="89">
        <v>1083.55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0.55000000000000004</v>
      </c>
      <c r="D103" s="89">
        <v>622</v>
      </c>
      <c r="E103" s="89">
        <v>1.51</v>
      </c>
      <c r="F103" s="89">
        <v>1720.54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0.55000000000000004</v>
      </c>
      <c r="D104" s="89">
        <v>622</v>
      </c>
      <c r="E104" s="89">
        <v>0.95</v>
      </c>
      <c r="F104" s="89">
        <v>1083.55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13328.6371</v>
      </c>
      <c r="C113" s="89">
        <v>14.167400000000001</v>
      </c>
      <c r="D113" s="89">
        <v>43.3063</v>
      </c>
      <c r="E113" s="89">
        <v>0</v>
      </c>
      <c r="F113" s="89">
        <v>2.0000000000000001E-4</v>
      </c>
      <c r="G113" s="89">
        <v>8684.3089</v>
      </c>
      <c r="H113" s="89">
        <v>4931.3107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11410.1052</v>
      </c>
      <c r="C114" s="89">
        <v>12.202400000000001</v>
      </c>
      <c r="D114" s="89">
        <v>38.627000000000002</v>
      </c>
      <c r="E114" s="89">
        <v>0</v>
      </c>
      <c r="F114" s="89">
        <v>1E-4</v>
      </c>
      <c r="G114" s="89">
        <v>7746.4630999999999</v>
      </c>
      <c r="H114" s="89">
        <v>4232.9276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10396.2333</v>
      </c>
      <c r="C115" s="89">
        <v>11.5115</v>
      </c>
      <c r="D115" s="89">
        <v>43.424100000000003</v>
      </c>
      <c r="E115" s="89">
        <v>0</v>
      </c>
      <c r="F115" s="89">
        <v>2.0000000000000001E-4</v>
      </c>
      <c r="G115" s="89">
        <v>8710.9919000000009</v>
      </c>
      <c r="H115" s="89">
        <v>3917.3319999999999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7376.8631999999998</v>
      </c>
      <c r="C116" s="89">
        <v>8.5664999999999996</v>
      </c>
      <c r="D116" s="89">
        <v>39.144599999999997</v>
      </c>
      <c r="E116" s="89">
        <v>0</v>
      </c>
      <c r="F116" s="89">
        <v>1E-4</v>
      </c>
      <c r="G116" s="89">
        <v>7854.5771999999997</v>
      </c>
      <c r="H116" s="89">
        <v>2840.9117999999999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5635.0622999999996</v>
      </c>
      <c r="C117" s="89">
        <v>6.9321000000000002</v>
      </c>
      <c r="D117" s="89">
        <v>38.025599999999997</v>
      </c>
      <c r="E117" s="89">
        <v>0</v>
      </c>
      <c r="F117" s="89">
        <v>1E-4</v>
      </c>
      <c r="G117" s="89">
        <v>7631.6333999999997</v>
      </c>
      <c r="H117" s="89">
        <v>2229.8795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5279.8026</v>
      </c>
      <c r="C118" s="89">
        <v>6.5736999999999997</v>
      </c>
      <c r="D118" s="89">
        <v>37.273099999999999</v>
      </c>
      <c r="E118" s="89">
        <v>0</v>
      </c>
      <c r="F118" s="89">
        <v>1E-4</v>
      </c>
      <c r="G118" s="89">
        <v>7480.8563000000004</v>
      </c>
      <c r="H118" s="89">
        <v>2101.3962000000001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5121.5761000000002</v>
      </c>
      <c r="C119" s="89">
        <v>6.3860999999999999</v>
      </c>
      <c r="D119" s="89">
        <v>36.352699999999999</v>
      </c>
      <c r="E119" s="89">
        <v>0</v>
      </c>
      <c r="F119" s="89">
        <v>1E-4</v>
      </c>
      <c r="G119" s="89">
        <v>7296.1562999999996</v>
      </c>
      <c r="H119" s="89">
        <v>2039.8670999999999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5467.6419999999998</v>
      </c>
      <c r="C120" s="89">
        <v>6.7942</v>
      </c>
      <c r="D120" s="89">
        <v>38.319699999999997</v>
      </c>
      <c r="E120" s="89">
        <v>0</v>
      </c>
      <c r="F120" s="89">
        <v>1E-4</v>
      </c>
      <c r="G120" s="89">
        <v>7690.8739999999998</v>
      </c>
      <c r="H120" s="89">
        <v>2174.1019999999999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5826.6669000000002</v>
      </c>
      <c r="C121" s="89">
        <v>7.0879000000000003</v>
      </c>
      <c r="D121" s="89">
        <v>37.6464</v>
      </c>
      <c r="E121" s="89">
        <v>0</v>
      </c>
      <c r="F121" s="89">
        <v>1E-4</v>
      </c>
      <c r="G121" s="89">
        <v>7555.2703000000001</v>
      </c>
      <c r="H121" s="89">
        <v>2293.4005999999999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8262.3381000000008</v>
      </c>
      <c r="C122" s="89">
        <v>9.4962</v>
      </c>
      <c r="D122" s="89">
        <v>41.782200000000003</v>
      </c>
      <c r="E122" s="89">
        <v>0</v>
      </c>
      <c r="F122" s="89">
        <v>1E-4</v>
      </c>
      <c r="G122" s="89">
        <v>8383.4367999999995</v>
      </c>
      <c r="H122" s="89">
        <v>3166.7579999999998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11038.268</v>
      </c>
      <c r="C123" s="89">
        <v>12.022399999999999</v>
      </c>
      <c r="D123" s="89">
        <v>41.921500000000002</v>
      </c>
      <c r="E123" s="89">
        <v>0</v>
      </c>
      <c r="F123" s="89">
        <v>2.0000000000000001E-4</v>
      </c>
      <c r="G123" s="89">
        <v>8408.5313000000006</v>
      </c>
      <c r="H123" s="89">
        <v>4128.4745999999996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12436.482599999999</v>
      </c>
      <c r="C124" s="89">
        <v>13.341900000000001</v>
      </c>
      <c r="D124" s="89">
        <v>42.9773</v>
      </c>
      <c r="E124" s="89">
        <v>0</v>
      </c>
      <c r="F124" s="89">
        <v>2.0000000000000001E-4</v>
      </c>
      <c r="G124" s="89">
        <v>8619.1453000000001</v>
      </c>
      <c r="H124" s="89">
        <v>4620.1341000000002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101579.6773</v>
      </c>
      <c r="C126" s="89">
        <v>115.0821</v>
      </c>
      <c r="D126" s="89">
        <v>478.80040000000002</v>
      </c>
      <c r="E126" s="89">
        <v>0</v>
      </c>
      <c r="F126" s="89">
        <v>1.6999999999999999E-3</v>
      </c>
      <c r="G126" s="89">
        <v>96062.2448</v>
      </c>
      <c r="H126" s="89">
        <v>38676.494299999998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5121.5761000000002</v>
      </c>
      <c r="C127" s="89">
        <v>6.3860999999999999</v>
      </c>
      <c r="D127" s="89">
        <v>36.352699999999999</v>
      </c>
      <c r="E127" s="89">
        <v>0</v>
      </c>
      <c r="F127" s="89">
        <v>1E-4</v>
      </c>
      <c r="G127" s="89">
        <v>7296.1562999999996</v>
      </c>
      <c r="H127" s="89">
        <v>2039.8670999999999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13328.6371</v>
      </c>
      <c r="C128" s="89">
        <v>14.167400000000001</v>
      </c>
      <c r="D128" s="89">
        <v>43.424100000000003</v>
      </c>
      <c r="E128" s="89">
        <v>0</v>
      </c>
      <c r="F128" s="89">
        <v>2.0000000000000001E-4</v>
      </c>
      <c r="G128" s="89">
        <v>8710.9919000000009</v>
      </c>
      <c r="H128" s="89">
        <v>4931.3107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30600100000</v>
      </c>
      <c r="C131" s="89">
        <v>19874.253000000001</v>
      </c>
      <c r="D131" s="89" t="s">
        <v>636</v>
      </c>
      <c r="E131" s="89">
        <v>8961.6119999999992</v>
      </c>
      <c r="F131" s="89">
        <v>3712.5360000000001</v>
      </c>
      <c r="G131" s="89">
        <v>6037.1049999999996</v>
      </c>
      <c r="H131" s="89">
        <v>0</v>
      </c>
      <c r="I131" s="89">
        <v>0</v>
      </c>
      <c r="J131" s="89">
        <v>1163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27295500000</v>
      </c>
      <c r="C132" s="89">
        <v>19874.253000000001</v>
      </c>
      <c r="D132" s="89" t="s">
        <v>655</v>
      </c>
      <c r="E132" s="89">
        <v>8961.6119999999992</v>
      </c>
      <c r="F132" s="89">
        <v>3712.5360000000001</v>
      </c>
      <c r="G132" s="89">
        <v>6037.1049999999996</v>
      </c>
      <c r="H132" s="89">
        <v>0</v>
      </c>
      <c r="I132" s="89">
        <v>0</v>
      </c>
      <c r="J132" s="89">
        <v>1163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30694100000</v>
      </c>
      <c r="C133" s="89">
        <v>19874.253000000001</v>
      </c>
      <c r="D133" s="89" t="s">
        <v>656</v>
      </c>
      <c r="E133" s="89">
        <v>8961.6119999999992</v>
      </c>
      <c r="F133" s="89">
        <v>3712.5360000000001</v>
      </c>
      <c r="G133" s="89">
        <v>6037.1049999999996</v>
      </c>
      <c r="H133" s="89">
        <v>0</v>
      </c>
      <c r="I133" s="89">
        <v>0</v>
      </c>
      <c r="J133" s="89">
        <v>1163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27676500000</v>
      </c>
      <c r="C134" s="89">
        <v>20115.800999999999</v>
      </c>
      <c r="D134" s="89" t="s">
        <v>657</v>
      </c>
      <c r="E134" s="89">
        <v>8961.6119999999992</v>
      </c>
      <c r="F134" s="89">
        <v>3712.5360000000001</v>
      </c>
      <c r="G134" s="89">
        <v>6037.1049999999996</v>
      </c>
      <c r="H134" s="89">
        <v>0</v>
      </c>
      <c r="I134" s="89">
        <v>1404.548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26890900000</v>
      </c>
      <c r="C135" s="89">
        <v>22961.057000000001</v>
      </c>
      <c r="D135" s="89" t="s">
        <v>658</v>
      </c>
      <c r="E135" s="89">
        <v>8961.6119999999992</v>
      </c>
      <c r="F135" s="89">
        <v>3712.5360000000001</v>
      </c>
      <c r="G135" s="89">
        <v>6037.1049999999996</v>
      </c>
      <c r="H135" s="89">
        <v>0</v>
      </c>
      <c r="I135" s="89">
        <v>4249.8029999999999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26359600000</v>
      </c>
      <c r="C136" s="89">
        <v>25208.58</v>
      </c>
      <c r="D136" s="89" t="s">
        <v>659</v>
      </c>
      <c r="E136" s="89">
        <v>8961.6119999999992</v>
      </c>
      <c r="F136" s="89">
        <v>3712.5360000000001</v>
      </c>
      <c r="G136" s="89">
        <v>6037.1049999999996</v>
      </c>
      <c r="H136" s="89">
        <v>0</v>
      </c>
      <c r="I136" s="89">
        <v>6497.3270000000002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25708800000</v>
      </c>
      <c r="C137" s="89">
        <v>25186.624</v>
      </c>
      <c r="D137" s="89" t="s">
        <v>641</v>
      </c>
      <c r="E137" s="89">
        <v>8961.6119999999992</v>
      </c>
      <c r="F137" s="89">
        <v>3712.5360000000001</v>
      </c>
      <c r="G137" s="89">
        <v>6037.1049999999996</v>
      </c>
      <c r="H137" s="89">
        <v>0</v>
      </c>
      <c r="I137" s="89">
        <v>6475.3710000000001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27099600000</v>
      </c>
      <c r="C138" s="89">
        <v>24799.373</v>
      </c>
      <c r="D138" s="89" t="s">
        <v>660</v>
      </c>
      <c r="E138" s="89">
        <v>8961.6119999999992</v>
      </c>
      <c r="F138" s="89">
        <v>3712.5360000000001</v>
      </c>
      <c r="G138" s="89">
        <v>6037.1049999999996</v>
      </c>
      <c r="H138" s="89">
        <v>0</v>
      </c>
      <c r="I138" s="89">
        <v>6088.12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26621800000</v>
      </c>
      <c r="C139" s="89">
        <v>21110.633000000002</v>
      </c>
      <c r="D139" s="89" t="s">
        <v>661</v>
      </c>
      <c r="E139" s="89">
        <v>8961.6119999999992</v>
      </c>
      <c r="F139" s="89">
        <v>3712.5360000000001</v>
      </c>
      <c r="G139" s="89">
        <v>6037.1049999999996</v>
      </c>
      <c r="H139" s="89">
        <v>0</v>
      </c>
      <c r="I139" s="89">
        <v>2399.38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29539900000</v>
      </c>
      <c r="C140" s="89">
        <v>19874.253000000001</v>
      </c>
      <c r="D140" s="89" t="s">
        <v>671</v>
      </c>
      <c r="E140" s="89">
        <v>8961.6119999999992</v>
      </c>
      <c r="F140" s="89">
        <v>3712.5360000000001</v>
      </c>
      <c r="G140" s="89">
        <v>6037.1049999999996</v>
      </c>
      <c r="H140" s="89">
        <v>0</v>
      </c>
      <c r="I140" s="89">
        <v>0</v>
      </c>
      <c r="J140" s="89">
        <v>1163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29628400000</v>
      </c>
      <c r="C141" s="89">
        <v>19874.253000000001</v>
      </c>
      <c r="D141" s="89" t="s">
        <v>662</v>
      </c>
      <c r="E141" s="89">
        <v>8961.6119999999992</v>
      </c>
      <c r="F141" s="89">
        <v>3712.5360000000001</v>
      </c>
      <c r="G141" s="89">
        <v>6037.1049999999996</v>
      </c>
      <c r="H141" s="89">
        <v>0</v>
      </c>
      <c r="I141" s="89">
        <v>0</v>
      </c>
      <c r="J141" s="89">
        <v>1163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30370500000</v>
      </c>
      <c r="C142" s="89">
        <v>19874.253000000001</v>
      </c>
      <c r="D142" s="89" t="s">
        <v>663</v>
      </c>
      <c r="E142" s="89">
        <v>8961.6119999999992</v>
      </c>
      <c r="F142" s="89">
        <v>3712.5360000000001</v>
      </c>
      <c r="G142" s="89">
        <v>6037.1049999999996</v>
      </c>
      <c r="H142" s="89">
        <v>0</v>
      </c>
      <c r="I142" s="89">
        <v>0</v>
      </c>
      <c r="J142" s="89">
        <v>1163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338486000000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25708800000</v>
      </c>
      <c r="C145" s="89">
        <v>19874.253000000001</v>
      </c>
      <c r="D145" s="89"/>
      <c r="E145" s="89">
        <v>8961.6119999999992</v>
      </c>
      <c r="F145" s="89">
        <v>3712.5360000000001</v>
      </c>
      <c r="G145" s="89">
        <v>6037.1049999999996</v>
      </c>
      <c r="H145" s="89">
        <v>0</v>
      </c>
      <c r="I145" s="89">
        <v>0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30694100000</v>
      </c>
      <c r="C146" s="89">
        <v>25208.58</v>
      </c>
      <c r="D146" s="89"/>
      <c r="E146" s="89">
        <v>8961.6119999999992</v>
      </c>
      <c r="F146" s="89">
        <v>3712.5360000000001</v>
      </c>
      <c r="G146" s="89">
        <v>6037.1049999999996</v>
      </c>
      <c r="H146" s="89">
        <v>0</v>
      </c>
      <c r="I146" s="89">
        <v>6497.3270000000002</v>
      </c>
      <c r="J146" s="89">
        <v>1163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9306.36</v>
      </c>
      <c r="C149" s="89">
        <v>2785.35</v>
      </c>
      <c r="D149" s="89">
        <v>0</v>
      </c>
      <c r="E149" s="89">
        <v>12091.72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18.21</v>
      </c>
      <c r="C150" s="89">
        <v>5.45</v>
      </c>
      <c r="D150" s="89">
        <v>0</v>
      </c>
      <c r="E150" s="89">
        <v>23.66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18.21</v>
      </c>
      <c r="C151" s="89">
        <v>5.45</v>
      </c>
      <c r="D151" s="89">
        <v>0</v>
      </c>
      <c r="E151" s="89">
        <v>23.66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210</v>
      </c>
      <c r="E2" s="13" t="s">
        <v>211</v>
      </c>
      <c r="F2" s="12" t="s">
        <v>209</v>
      </c>
      <c r="G2" s="12" t="s">
        <v>212</v>
      </c>
      <c r="H2" s="12" t="s">
        <v>213</v>
      </c>
      <c r="I2" s="14" t="s">
        <v>214</v>
      </c>
      <c r="J2" s="14" t="s">
        <v>6</v>
      </c>
      <c r="K2" s="14" t="s">
        <v>215</v>
      </c>
      <c r="L2" s="14" t="s">
        <v>216</v>
      </c>
      <c r="M2" s="14" t="s">
        <v>217</v>
      </c>
      <c r="N2" s="41" t="s">
        <v>208</v>
      </c>
      <c r="O2" s="14" t="s">
        <v>207</v>
      </c>
      <c r="P2" s="14" t="s">
        <v>218</v>
      </c>
      <c r="Q2" s="14" t="s">
        <v>206</v>
      </c>
      <c r="R2" s="14" t="s">
        <v>205</v>
      </c>
      <c r="S2" s="14" t="s">
        <v>54</v>
      </c>
    </row>
    <row r="3" spans="1:19">
      <c r="A3" s="40" t="s">
        <v>227</v>
      </c>
      <c r="B3" s="2" t="s">
        <v>3</v>
      </c>
      <c r="C3" s="2">
        <v>1</v>
      </c>
      <c r="D3" s="91">
        <v>149.66</v>
      </c>
      <c r="E3" s="3">
        <v>456.46</v>
      </c>
      <c r="F3" s="4">
        <v>3.0499799545636774</v>
      </c>
      <c r="G3" s="3">
        <v>0</v>
      </c>
      <c r="H3" s="3">
        <v>0</v>
      </c>
      <c r="I3" s="4">
        <v>18.580625981289309</v>
      </c>
      <c r="J3" s="4">
        <v>8.0546263699999994</v>
      </c>
      <c r="K3" s="4">
        <v>19.482658999999998</v>
      </c>
      <c r="L3" s="4">
        <v>8.0729249999999997</v>
      </c>
      <c r="M3" s="4"/>
      <c r="N3" s="5">
        <v>11.356200000000001</v>
      </c>
      <c r="O3" s="4">
        <v>10</v>
      </c>
      <c r="P3" s="4"/>
      <c r="Q3" s="4">
        <v>80.546263699999983</v>
      </c>
      <c r="R3" s="4"/>
      <c r="S3" s="4">
        <v>0</v>
      </c>
    </row>
    <row r="4" spans="1:19">
      <c r="A4" s="40" t="s">
        <v>228</v>
      </c>
      <c r="B4" s="2" t="s">
        <v>3</v>
      </c>
      <c r="C4" s="2">
        <v>1</v>
      </c>
      <c r="D4" s="91">
        <v>113.45000000000002</v>
      </c>
      <c r="E4" s="3">
        <v>346.02</v>
      </c>
      <c r="F4" s="4">
        <v>3.0499779638607309</v>
      </c>
      <c r="G4" s="3">
        <v>84.450078456693205</v>
      </c>
      <c r="H4" s="3">
        <v>20.64001917520601</v>
      </c>
      <c r="I4" s="4">
        <v>18.580625981289309</v>
      </c>
      <c r="J4" s="4">
        <v>6.1058222750000004</v>
      </c>
      <c r="K4" s="4">
        <v>19.482658999999998</v>
      </c>
      <c r="L4" s="4">
        <v>8.0729249999999997</v>
      </c>
      <c r="M4" s="4"/>
      <c r="N4" s="5"/>
      <c r="O4" s="4">
        <v>10</v>
      </c>
      <c r="P4" s="4"/>
      <c r="Q4" s="4">
        <v>61.058222749999999</v>
      </c>
      <c r="R4" s="4"/>
      <c r="S4" s="4">
        <v>2.3342692513993906</v>
      </c>
    </row>
    <row r="5" spans="1:19">
      <c r="A5" s="40" t="s">
        <v>229</v>
      </c>
      <c r="B5" s="2" t="s">
        <v>3</v>
      </c>
      <c r="C5" s="2">
        <v>1</v>
      </c>
      <c r="D5" s="91">
        <v>67.3</v>
      </c>
      <c r="E5" s="3">
        <v>205.26</v>
      </c>
      <c r="F5" s="4">
        <v>3.0499257057949478</v>
      </c>
      <c r="G5" s="3">
        <v>56.300052304462135</v>
      </c>
      <c r="H5" s="3">
        <v>11.160010367989297</v>
      </c>
      <c r="I5" s="4">
        <v>18.580625981289309</v>
      </c>
      <c r="J5" s="4">
        <v>3.6220523499999997</v>
      </c>
      <c r="K5" s="4">
        <v>19.482658999999998</v>
      </c>
      <c r="L5" s="4">
        <v>8.0729249999999997</v>
      </c>
      <c r="M5" s="4"/>
      <c r="N5" s="5"/>
      <c r="O5" s="4">
        <v>10</v>
      </c>
      <c r="P5" s="4"/>
      <c r="Q5" s="4">
        <v>36.220523499999999</v>
      </c>
      <c r="R5" s="4"/>
      <c r="S5" s="4">
        <v>2.4576527198169655</v>
      </c>
    </row>
    <row r="6" spans="1:19">
      <c r="A6" s="40" t="s">
        <v>230</v>
      </c>
      <c r="B6" s="2" t="s">
        <v>3</v>
      </c>
      <c r="C6" s="2">
        <v>1</v>
      </c>
      <c r="D6" s="91">
        <v>113.45000000000002</v>
      </c>
      <c r="E6" s="3">
        <v>346.02</v>
      </c>
      <c r="F6" s="4">
        <v>3.0499779638607309</v>
      </c>
      <c r="G6" s="3">
        <v>84.450078456693205</v>
      </c>
      <c r="H6" s="3">
        <v>16.730015542693632</v>
      </c>
      <c r="I6" s="4">
        <v>18.580625981289309</v>
      </c>
      <c r="J6" s="4">
        <v>6.1058222750000004</v>
      </c>
      <c r="K6" s="4">
        <v>19.482658999999998</v>
      </c>
      <c r="L6" s="4">
        <v>8.0729249999999997</v>
      </c>
      <c r="M6" s="4"/>
      <c r="N6" s="5"/>
      <c r="O6" s="4">
        <v>10</v>
      </c>
      <c r="P6" s="4"/>
      <c r="Q6" s="4">
        <v>61.058222749999999</v>
      </c>
      <c r="R6" s="4"/>
      <c r="S6" s="4">
        <v>2.3342692513993906</v>
      </c>
    </row>
    <row r="7" spans="1:19">
      <c r="A7" s="40" t="s">
        <v>231</v>
      </c>
      <c r="B7" s="2" t="s">
        <v>3</v>
      </c>
      <c r="C7" s="2">
        <v>1</v>
      </c>
      <c r="D7" s="91">
        <v>67.3</v>
      </c>
      <c r="E7" s="3">
        <v>205.26</v>
      </c>
      <c r="F7" s="4">
        <v>3.0499257057949478</v>
      </c>
      <c r="G7" s="3">
        <v>56.300052304462135</v>
      </c>
      <c r="H7" s="3">
        <v>11.160010367989297</v>
      </c>
      <c r="I7" s="4">
        <v>18.580625981289309</v>
      </c>
      <c r="J7" s="4">
        <v>3.6220523499999997</v>
      </c>
      <c r="K7" s="4">
        <v>19.482658999999998</v>
      </c>
      <c r="L7" s="4">
        <v>8.0729249999999997</v>
      </c>
      <c r="M7" s="4"/>
      <c r="N7" s="5"/>
      <c r="O7" s="4">
        <v>10</v>
      </c>
      <c r="P7" s="4"/>
      <c r="Q7" s="4">
        <v>36.220523499999999</v>
      </c>
      <c r="R7" s="4"/>
      <c r="S7" s="4">
        <v>2.4576527198169655</v>
      </c>
    </row>
    <row r="8" spans="1:19">
      <c r="A8" s="25" t="s">
        <v>161</v>
      </c>
      <c r="B8" s="26"/>
      <c r="C8" s="26"/>
      <c r="D8" s="30">
        <f>SUMIF($B3:$B7,"yes",D3:D7)</f>
        <v>511.16</v>
      </c>
      <c r="E8" s="30">
        <f>SUMIF($B3:$B7,"yes",E3:E7)</f>
        <v>1559.02</v>
      </c>
      <c r="F8" s="26"/>
      <c r="G8" s="42">
        <f>SUMIF($B3:$B7,"yes",G3:G7)</f>
        <v>281.50026152231067</v>
      </c>
      <c r="H8" s="30">
        <f>SUMIF($B3:$B7,"yes",H3:H7)</f>
        <v>59.690055453878244</v>
      </c>
      <c r="I8" s="26"/>
      <c r="J8" s="30">
        <f>SUMIF($B3:$B7,"yes",J3:J7)</f>
        <v>27.510375620000001</v>
      </c>
    </row>
    <row r="9" spans="1:19">
      <c r="D9" s="39"/>
    </row>
    <row r="10" spans="1:19">
      <c r="A10" s="25" t="s">
        <v>153</v>
      </c>
      <c r="I10" s="1">
        <v>1</v>
      </c>
      <c r="K10" s="1">
        <v>2</v>
      </c>
      <c r="L10" s="1">
        <v>4</v>
      </c>
      <c r="M10" s="1">
        <v>4</v>
      </c>
      <c r="N10" s="1">
        <v>4</v>
      </c>
      <c r="O10" s="1">
        <v>3</v>
      </c>
      <c r="P10" s="1">
        <v>3</v>
      </c>
      <c r="Q10" s="1">
        <v>3</v>
      </c>
      <c r="R10" s="1">
        <v>4</v>
      </c>
      <c r="S10" s="1">
        <v>4</v>
      </c>
    </row>
    <row r="11" spans="1:19">
      <c r="D11" s="39"/>
    </row>
    <row r="12" spans="1:19">
      <c r="A12" s="25" t="s">
        <v>157</v>
      </c>
    </row>
    <row r="13" spans="1:19">
      <c r="A13" s="27" t="s">
        <v>162</v>
      </c>
    </row>
    <row r="14" spans="1:19">
      <c r="A14" s="27" t="s">
        <v>677</v>
      </c>
    </row>
    <row r="15" spans="1:19">
      <c r="A15" s="27" t="s">
        <v>191</v>
      </c>
    </row>
    <row r="16" spans="1:19">
      <c r="A16" s="27" t="s">
        <v>192</v>
      </c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workbookViewId="0">
      <selection activeCell="N13" sqref="N13"/>
    </sheetView>
  </sheetViews>
  <sheetFormatPr defaultRowHeight="10.5"/>
  <sheetData>
    <row r="2" spans="1:16" ht="15.75">
      <c r="A2" s="93" t="s">
        <v>235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2" activePane="bottomLeft" state="frozen"/>
      <selection pane="bottomLeft" activeCell="A3" sqref="A3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72</v>
      </c>
      <c r="B1" s="28" t="s">
        <v>115</v>
      </c>
      <c r="C1" s="28" t="s">
        <v>116</v>
      </c>
      <c r="D1" s="28" t="s">
        <v>117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158</v>
      </c>
      <c r="AD1" s="29" t="s">
        <v>159</v>
      </c>
      <c r="AE1" s="29" t="s">
        <v>160</v>
      </c>
    </row>
    <row r="2" spans="1:31">
      <c r="A2" s="36" t="s">
        <v>93</v>
      </c>
      <c r="B2" s="36" t="s">
        <v>118</v>
      </c>
      <c r="C2" s="36" t="s">
        <v>119</v>
      </c>
      <c r="D2" s="36" t="s">
        <v>140</v>
      </c>
      <c r="E2" s="36">
        <v>0.05</v>
      </c>
      <c r="F2" s="36">
        <v>0.05</v>
      </c>
      <c r="G2" s="36">
        <v>0.05</v>
      </c>
      <c r="H2" s="36">
        <v>0.05</v>
      </c>
      <c r="I2" s="36">
        <v>0.05</v>
      </c>
      <c r="J2" s="36">
        <v>0.1</v>
      </c>
      <c r="K2" s="36">
        <v>0.1</v>
      </c>
      <c r="L2" s="36">
        <v>0.3</v>
      </c>
      <c r="M2" s="36">
        <v>0.9</v>
      </c>
      <c r="N2" s="36">
        <v>0.9</v>
      </c>
      <c r="O2" s="36">
        <v>0.9</v>
      </c>
      <c r="P2" s="36">
        <v>0.9</v>
      </c>
      <c r="Q2" s="36">
        <v>0.9</v>
      </c>
      <c r="R2" s="36">
        <v>0.9</v>
      </c>
      <c r="S2" s="36">
        <v>0.9</v>
      </c>
      <c r="T2" s="36">
        <v>0.9</v>
      </c>
      <c r="U2" s="36">
        <v>0.9</v>
      </c>
      <c r="V2" s="36">
        <v>0.5</v>
      </c>
      <c r="W2" s="36">
        <v>0.3</v>
      </c>
      <c r="X2" s="36">
        <v>0.3</v>
      </c>
      <c r="Y2" s="36">
        <v>0.2</v>
      </c>
      <c r="Z2" s="36">
        <v>0.2</v>
      </c>
      <c r="AA2" s="36">
        <v>0.1</v>
      </c>
      <c r="AB2" s="36">
        <v>0.05</v>
      </c>
      <c r="AC2" s="36">
        <v>10.5</v>
      </c>
      <c r="AD2" s="36">
        <v>56.5</v>
      </c>
      <c r="AE2" s="36">
        <v>2946.07</v>
      </c>
    </row>
    <row r="3" spans="1:31">
      <c r="A3" s="36"/>
      <c r="B3" s="36"/>
      <c r="C3" s="36"/>
      <c r="D3" s="36" t="s">
        <v>138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  <c r="L3" s="36">
        <v>1</v>
      </c>
      <c r="M3" s="36">
        <v>1</v>
      </c>
      <c r="N3" s="36">
        <v>1</v>
      </c>
      <c r="O3" s="36">
        <v>1</v>
      </c>
      <c r="P3" s="36">
        <v>1</v>
      </c>
      <c r="Q3" s="36">
        <v>1</v>
      </c>
      <c r="R3" s="36">
        <v>1</v>
      </c>
      <c r="S3" s="36">
        <v>1</v>
      </c>
      <c r="T3" s="36">
        <v>1</v>
      </c>
      <c r="U3" s="36">
        <v>1</v>
      </c>
      <c r="V3" s="36">
        <v>1</v>
      </c>
      <c r="W3" s="36">
        <v>1</v>
      </c>
      <c r="X3" s="36">
        <v>1</v>
      </c>
      <c r="Y3" s="36">
        <v>1</v>
      </c>
      <c r="Z3" s="36">
        <v>1</v>
      </c>
      <c r="AA3" s="36">
        <v>1</v>
      </c>
      <c r="AB3" s="36">
        <v>1</v>
      </c>
      <c r="AC3" s="36">
        <v>24</v>
      </c>
      <c r="AD3" s="36"/>
      <c r="AE3" s="36"/>
    </row>
    <row r="4" spans="1:31">
      <c r="A4" s="36"/>
      <c r="B4" s="36"/>
      <c r="C4" s="36"/>
      <c r="D4" s="36" t="s">
        <v>147</v>
      </c>
      <c r="E4" s="36">
        <v>0.05</v>
      </c>
      <c r="F4" s="36">
        <v>0.05</v>
      </c>
      <c r="G4" s="36">
        <v>0.05</v>
      </c>
      <c r="H4" s="36">
        <v>0.05</v>
      </c>
      <c r="I4" s="36">
        <v>0.05</v>
      </c>
      <c r="J4" s="36">
        <v>0.05</v>
      </c>
      <c r="K4" s="36">
        <v>0.1</v>
      </c>
      <c r="L4" s="36">
        <v>0.1</v>
      </c>
      <c r="M4" s="36">
        <v>0.3</v>
      </c>
      <c r="N4" s="36">
        <v>0.3</v>
      </c>
      <c r="O4" s="36">
        <v>0.3</v>
      </c>
      <c r="P4" s="36">
        <v>0.3</v>
      </c>
      <c r="Q4" s="36">
        <v>0.15</v>
      </c>
      <c r="R4" s="36">
        <v>0.15</v>
      </c>
      <c r="S4" s="36">
        <v>0.15</v>
      </c>
      <c r="T4" s="36">
        <v>0.15</v>
      </c>
      <c r="U4" s="36">
        <v>0.15</v>
      </c>
      <c r="V4" s="36">
        <v>0.05</v>
      </c>
      <c r="W4" s="36">
        <v>0.05</v>
      </c>
      <c r="X4" s="36">
        <v>0.05</v>
      </c>
      <c r="Y4" s="36">
        <v>0.05</v>
      </c>
      <c r="Z4" s="36">
        <v>0.05</v>
      </c>
      <c r="AA4" s="36">
        <v>0.05</v>
      </c>
      <c r="AB4" s="36">
        <v>0.05</v>
      </c>
      <c r="AC4" s="36">
        <v>2.8</v>
      </c>
      <c r="AD4" s="36"/>
      <c r="AE4" s="36"/>
    </row>
    <row r="5" spans="1:31">
      <c r="A5" s="36"/>
      <c r="B5" s="36"/>
      <c r="C5" s="36"/>
      <c r="D5" s="36" t="s">
        <v>139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/>
      <c r="AE5" s="36"/>
    </row>
    <row r="6" spans="1:31">
      <c r="A6" s="36"/>
      <c r="B6" s="36"/>
      <c r="C6" s="36"/>
      <c r="D6" s="36" t="s">
        <v>145</v>
      </c>
      <c r="E6" s="36">
        <v>0.05</v>
      </c>
      <c r="F6" s="36">
        <v>0.05</v>
      </c>
      <c r="G6" s="36">
        <v>0.05</v>
      </c>
      <c r="H6" s="36">
        <v>0.05</v>
      </c>
      <c r="I6" s="36">
        <v>0.05</v>
      </c>
      <c r="J6" s="36">
        <v>0.05</v>
      </c>
      <c r="K6" s="36">
        <v>0.05</v>
      </c>
      <c r="L6" s="36">
        <v>0.05</v>
      </c>
      <c r="M6" s="36">
        <v>0.05</v>
      </c>
      <c r="N6" s="36">
        <v>0.05</v>
      </c>
      <c r="O6" s="36">
        <v>0.05</v>
      </c>
      <c r="P6" s="36">
        <v>0.05</v>
      </c>
      <c r="Q6" s="36">
        <v>0.05</v>
      </c>
      <c r="R6" s="36">
        <v>0.05</v>
      </c>
      <c r="S6" s="36">
        <v>0.05</v>
      </c>
      <c r="T6" s="36">
        <v>0.05</v>
      </c>
      <c r="U6" s="36">
        <v>0.05</v>
      </c>
      <c r="V6" s="36">
        <v>0.05</v>
      </c>
      <c r="W6" s="36">
        <v>0.05</v>
      </c>
      <c r="X6" s="36">
        <v>0.05</v>
      </c>
      <c r="Y6" s="36">
        <v>0.05</v>
      </c>
      <c r="Z6" s="36">
        <v>0.05</v>
      </c>
      <c r="AA6" s="36">
        <v>0.05</v>
      </c>
      <c r="AB6" s="36">
        <v>0.05</v>
      </c>
      <c r="AC6" s="36">
        <v>1.2</v>
      </c>
      <c r="AD6" s="36"/>
      <c r="AE6" s="36"/>
    </row>
    <row r="7" spans="1:31">
      <c r="A7" s="36" t="s">
        <v>95</v>
      </c>
      <c r="B7" s="36" t="s">
        <v>118</v>
      </c>
      <c r="C7" s="36" t="s">
        <v>119</v>
      </c>
      <c r="D7" s="36" t="s">
        <v>140</v>
      </c>
      <c r="E7" s="36">
        <v>0.4</v>
      </c>
      <c r="F7" s="36">
        <v>0.4</v>
      </c>
      <c r="G7" s="36">
        <v>0.4</v>
      </c>
      <c r="H7" s="36">
        <v>0.4</v>
      </c>
      <c r="I7" s="36">
        <v>0.4</v>
      </c>
      <c r="J7" s="36">
        <v>0.4</v>
      </c>
      <c r="K7" s="36">
        <v>0.4</v>
      </c>
      <c r="L7" s="36">
        <v>0.4</v>
      </c>
      <c r="M7" s="36">
        <v>0.9</v>
      </c>
      <c r="N7" s="36">
        <v>0.9</v>
      </c>
      <c r="O7" s="36">
        <v>0.9</v>
      </c>
      <c r="P7" s="36">
        <v>0.9</v>
      </c>
      <c r="Q7" s="36">
        <v>0.8</v>
      </c>
      <c r="R7" s="36">
        <v>0.9</v>
      </c>
      <c r="S7" s="36">
        <v>0.9</v>
      </c>
      <c r="T7" s="36">
        <v>0.9</v>
      </c>
      <c r="U7" s="36">
        <v>0.9</v>
      </c>
      <c r="V7" s="36">
        <v>0.5</v>
      </c>
      <c r="W7" s="36">
        <v>0.4</v>
      </c>
      <c r="X7" s="36">
        <v>0.4</v>
      </c>
      <c r="Y7" s="36">
        <v>0.4</v>
      </c>
      <c r="Z7" s="36">
        <v>0.4</v>
      </c>
      <c r="AA7" s="36">
        <v>0.4</v>
      </c>
      <c r="AB7" s="36">
        <v>0.4</v>
      </c>
      <c r="AC7" s="36">
        <v>14.1</v>
      </c>
      <c r="AD7" s="36">
        <v>86.15</v>
      </c>
      <c r="AE7" s="36">
        <v>4492.1099999999997</v>
      </c>
    </row>
    <row r="8" spans="1:31">
      <c r="A8" s="36"/>
      <c r="B8" s="36"/>
      <c r="C8" s="36"/>
      <c r="D8" s="36" t="s">
        <v>138</v>
      </c>
      <c r="E8" s="36">
        <v>1</v>
      </c>
      <c r="F8" s="36">
        <v>1</v>
      </c>
      <c r="G8" s="36">
        <v>1</v>
      </c>
      <c r="H8" s="36">
        <v>1</v>
      </c>
      <c r="I8" s="36">
        <v>1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1</v>
      </c>
      <c r="S8" s="36">
        <v>1</v>
      </c>
      <c r="T8" s="36">
        <v>1</v>
      </c>
      <c r="U8" s="36">
        <v>1</v>
      </c>
      <c r="V8" s="36">
        <v>1</v>
      </c>
      <c r="W8" s="36">
        <v>1</v>
      </c>
      <c r="X8" s="36">
        <v>1</v>
      </c>
      <c r="Y8" s="36">
        <v>1</v>
      </c>
      <c r="Z8" s="36">
        <v>1</v>
      </c>
      <c r="AA8" s="36">
        <v>1</v>
      </c>
      <c r="AB8" s="36">
        <v>1</v>
      </c>
      <c r="AC8" s="36">
        <v>24</v>
      </c>
      <c r="AD8" s="36"/>
      <c r="AE8" s="36"/>
    </row>
    <row r="9" spans="1:31">
      <c r="A9" s="36"/>
      <c r="B9" s="36"/>
      <c r="C9" s="36"/>
      <c r="D9" s="36" t="s">
        <v>147</v>
      </c>
      <c r="E9" s="36">
        <v>0.3</v>
      </c>
      <c r="F9" s="36">
        <v>0.3</v>
      </c>
      <c r="G9" s="36">
        <v>0.3</v>
      </c>
      <c r="H9" s="36">
        <v>0.3</v>
      </c>
      <c r="I9" s="36">
        <v>0.3</v>
      </c>
      <c r="J9" s="36">
        <v>0.3</v>
      </c>
      <c r="K9" s="36">
        <v>0.4</v>
      </c>
      <c r="L9" s="36">
        <v>0.4</v>
      </c>
      <c r="M9" s="36">
        <v>0.5</v>
      </c>
      <c r="N9" s="36">
        <v>0.5</v>
      </c>
      <c r="O9" s="36">
        <v>0.5</v>
      </c>
      <c r="P9" s="36">
        <v>0.5</v>
      </c>
      <c r="Q9" s="36">
        <v>0.35</v>
      </c>
      <c r="R9" s="36">
        <v>0.35</v>
      </c>
      <c r="S9" s="36">
        <v>0.35</v>
      </c>
      <c r="T9" s="36">
        <v>0.35</v>
      </c>
      <c r="U9" s="36">
        <v>0.35</v>
      </c>
      <c r="V9" s="36">
        <v>0.3</v>
      </c>
      <c r="W9" s="36">
        <v>0.3</v>
      </c>
      <c r="X9" s="36">
        <v>0.3</v>
      </c>
      <c r="Y9" s="36">
        <v>0.3</v>
      </c>
      <c r="Z9" s="36">
        <v>0.3</v>
      </c>
      <c r="AA9" s="36">
        <v>0.3</v>
      </c>
      <c r="AB9" s="36">
        <v>0.3</v>
      </c>
      <c r="AC9" s="36">
        <v>8.4499999999999993</v>
      </c>
      <c r="AD9" s="36"/>
      <c r="AE9" s="36"/>
    </row>
    <row r="10" spans="1:31">
      <c r="A10" s="36"/>
      <c r="B10" s="36"/>
      <c r="C10" s="36"/>
      <c r="D10" s="36" t="s">
        <v>139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/>
      <c r="AE10" s="36"/>
    </row>
    <row r="11" spans="1:31">
      <c r="A11" s="36"/>
      <c r="B11" s="36"/>
      <c r="C11" s="36"/>
      <c r="D11" s="36" t="s">
        <v>145</v>
      </c>
      <c r="E11" s="36">
        <v>0.3</v>
      </c>
      <c r="F11" s="36">
        <v>0.3</v>
      </c>
      <c r="G11" s="36">
        <v>0.3</v>
      </c>
      <c r="H11" s="36">
        <v>0.3</v>
      </c>
      <c r="I11" s="36">
        <v>0.3</v>
      </c>
      <c r="J11" s="36">
        <v>0.3</v>
      </c>
      <c r="K11" s="36">
        <v>0.3</v>
      </c>
      <c r="L11" s="36">
        <v>0.3</v>
      </c>
      <c r="M11" s="36">
        <v>0.3</v>
      </c>
      <c r="N11" s="36">
        <v>0.3</v>
      </c>
      <c r="O11" s="36">
        <v>0.3</v>
      </c>
      <c r="P11" s="36">
        <v>0.3</v>
      </c>
      <c r="Q11" s="36">
        <v>0.3</v>
      </c>
      <c r="R11" s="36">
        <v>0.3</v>
      </c>
      <c r="S11" s="36">
        <v>0.3</v>
      </c>
      <c r="T11" s="36">
        <v>0.3</v>
      </c>
      <c r="U11" s="36">
        <v>0.3</v>
      </c>
      <c r="V11" s="36">
        <v>0.3</v>
      </c>
      <c r="W11" s="36">
        <v>0.3</v>
      </c>
      <c r="X11" s="36">
        <v>0.3</v>
      </c>
      <c r="Y11" s="36">
        <v>0.3</v>
      </c>
      <c r="Z11" s="36">
        <v>0.3</v>
      </c>
      <c r="AA11" s="36">
        <v>0.3</v>
      </c>
      <c r="AB11" s="36">
        <v>0.3</v>
      </c>
      <c r="AC11" s="36">
        <v>7.2</v>
      </c>
      <c r="AD11" s="36"/>
      <c r="AE11" s="36"/>
    </row>
    <row r="12" spans="1:31">
      <c r="A12" s="36" t="s">
        <v>94</v>
      </c>
      <c r="B12" s="36" t="s">
        <v>118</v>
      </c>
      <c r="C12" s="36" t="s">
        <v>119</v>
      </c>
      <c r="D12" s="36" t="s">
        <v>140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0.1</v>
      </c>
      <c r="L12" s="36">
        <v>0.2</v>
      </c>
      <c r="M12" s="36">
        <v>0.95</v>
      </c>
      <c r="N12" s="36">
        <v>0.95</v>
      </c>
      <c r="O12" s="36">
        <v>0.95</v>
      </c>
      <c r="P12" s="36">
        <v>0.95</v>
      </c>
      <c r="Q12" s="36">
        <v>0.5</v>
      </c>
      <c r="R12" s="36">
        <v>0.95</v>
      </c>
      <c r="S12" s="36">
        <v>0.95</v>
      </c>
      <c r="T12" s="36">
        <v>0.95</v>
      </c>
      <c r="U12" s="36">
        <v>0.95</v>
      </c>
      <c r="V12" s="36">
        <v>0.3</v>
      </c>
      <c r="W12" s="36">
        <v>0.1</v>
      </c>
      <c r="X12" s="36">
        <v>0.1</v>
      </c>
      <c r="Y12" s="36">
        <v>0.05</v>
      </c>
      <c r="Z12" s="36">
        <v>0.05</v>
      </c>
      <c r="AA12" s="36">
        <v>0.05</v>
      </c>
      <c r="AB12" s="36">
        <v>0.05</v>
      </c>
      <c r="AC12" s="36">
        <v>9.1</v>
      </c>
      <c r="AD12" s="36">
        <v>47.4</v>
      </c>
      <c r="AE12" s="36">
        <v>2471.5700000000002</v>
      </c>
    </row>
    <row r="13" spans="1:31">
      <c r="A13" s="36"/>
      <c r="B13" s="36"/>
      <c r="C13" s="36"/>
      <c r="D13" s="36" t="s">
        <v>138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1</v>
      </c>
      <c r="L13" s="36">
        <v>1</v>
      </c>
      <c r="M13" s="36">
        <v>1</v>
      </c>
      <c r="N13" s="36">
        <v>1</v>
      </c>
      <c r="O13" s="36">
        <v>1</v>
      </c>
      <c r="P13" s="36">
        <v>1</v>
      </c>
      <c r="Q13" s="36">
        <v>1</v>
      </c>
      <c r="R13" s="36">
        <v>1</v>
      </c>
      <c r="S13" s="36">
        <v>1</v>
      </c>
      <c r="T13" s="36">
        <v>1</v>
      </c>
      <c r="U13" s="36">
        <v>1</v>
      </c>
      <c r="V13" s="36">
        <v>1</v>
      </c>
      <c r="W13" s="36">
        <v>1</v>
      </c>
      <c r="X13" s="36">
        <v>1</v>
      </c>
      <c r="Y13" s="36">
        <v>1</v>
      </c>
      <c r="Z13" s="36">
        <v>1</v>
      </c>
      <c r="AA13" s="36">
        <v>0.05</v>
      </c>
      <c r="AB13" s="36">
        <v>0.05</v>
      </c>
      <c r="AC13" s="36">
        <v>16.100000000000001</v>
      </c>
      <c r="AD13" s="36"/>
      <c r="AE13" s="36"/>
    </row>
    <row r="14" spans="1:31">
      <c r="A14" s="36"/>
      <c r="B14" s="36"/>
      <c r="C14" s="36"/>
      <c r="D14" s="36" t="s">
        <v>147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0.1</v>
      </c>
      <c r="L14" s="36">
        <v>0.1</v>
      </c>
      <c r="M14" s="36">
        <v>0.3</v>
      </c>
      <c r="N14" s="36">
        <v>0.3</v>
      </c>
      <c r="O14" s="36">
        <v>0.3</v>
      </c>
      <c r="P14" s="36">
        <v>0.3</v>
      </c>
      <c r="Q14" s="36">
        <v>0.1</v>
      </c>
      <c r="R14" s="36">
        <v>0.1</v>
      </c>
      <c r="S14" s="36">
        <v>0.1</v>
      </c>
      <c r="T14" s="36">
        <v>0.1</v>
      </c>
      <c r="U14" s="36">
        <v>0.1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1.9</v>
      </c>
      <c r="AD14" s="36"/>
      <c r="AE14" s="36"/>
    </row>
    <row r="15" spans="1:31">
      <c r="A15" s="36"/>
      <c r="B15" s="36"/>
      <c r="C15" s="36"/>
      <c r="D15" s="36" t="s">
        <v>139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/>
      <c r="AE15" s="36"/>
    </row>
    <row r="16" spans="1:31">
      <c r="A16" s="36"/>
      <c r="B16" s="36"/>
      <c r="C16" s="36"/>
      <c r="D16" s="36" t="s">
        <v>145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/>
      <c r="AE16" s="36"/>
    </row>
    <row r="17" spans="1:31">
      <c r="A17" s="36" t="s">
        <v>193</v>
      </c>
      <c r="B17" s="36" t="s">
        <v>118</v>
      </c>
      <c r="C17" s="36" t="s">
        <v>119</v>
      </c>
      <c r="D17" s="36" t="s">
        <v>136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0.35</v>
      </c>
      <c r="M17" s="36">
        <v>0.69</v>
      </c>
      <c r="N17" s="36">
        <v>0.43</v>
      </c>
      <c r="O17" s="36">
        <v>0.37</v>
      </c>
      <c r="P17" s="36">
        <v>0.43</v>
      </c>
      <c r="Q17" s="36">
        <v>0.57999999999999996</v>
      </c>
      <c r="R17" s="36">
        <v>0.48</v>
      </c>
      <c r="S17" s="36">
        <v>0.37</v>
      </c>
      <c r="T17" s="36">
        <v>0.37</v>
      </c>
      <c r="U17" s="36">
        <v>0.46</v>
      </c>
      <c r="V17" s="36">
        <v>0.62</v>
      </c>
      <c r="W17" s="36">
        <v>0.12</v>
      </c>
      <c r="X17" s="36">
        <v>0.04</v>
      </c>
      <c r="Y17" s="36">
        <v>0.04</v>
      </c>
      <c r="Z17" s="36">
        <v>0</v>
      </c>
      <c r="AA17" s="36">
        <v>0</v>
      </c>
      <c r="AB17" s="36">
        <v>0</v>
      </c>
      <c r="AC17" s="36">
        <v>5.35</v>
      </c>
      <c r="AD17" s="36">
        <v>28.26</v>
      </c>
      <c r="AE17" s="36">
        <v>1473.56</v>
      </c>
    </row>
    <row r="18" spans="1:31">
      <c r="A18" s="36"/>
      <c r="B18" s="36"/>
      <c r="C18" s="36"/>
      <c r="D18" s="36" t="s">
        <v>144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0.16</v>
      </c>
      <c r="M18" s="36">
        <v>0.14000000000000001</v>
      </c>
      <c r="N18" s="36">
        <v>0.21</v>
      </c>
      <c r="O18" s="36">
        <v>0.18</v>
      </c>
      <c r="P18" s="36">
        <v>0.25</v>
      </c>
      <c r="Q18" s="36">
        <v>0.21</v>
      </c>
      <c r="R18" s="36">
        <v>0.13</v>
      </c>
      <c r="S18" s="36">
        <v>0.08</v>
      </c>
      <c r="T18" s="36">
        <v>0.04</v>
      </c>
      <c r="U18" s="36">
        <v>0.05</v>
      </c>
      <c r="V18" s="36">
        <v>0.06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1.51</v>
      </c>
      <c r="AD18" s="36"/>
      <c r="AE18" s="36"/>
    </row>
    <row r="19" spans="1:31">
      <c r="A19" s="36"/>
      <c r="B19" s="36"/>
      <c r="C19" s="36"/>
      <c r="D19" s="36" t="s">
        <v>145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/>
      <c r="AE19" s="36"/>
    </row>
    <row r="20" spans="1:31">
      <c r="A20" s="36" t="s">
        <v>113</v>
      </c>
      <c r="B20" s="36" t="s">
        <v>118</v>
      </c>
      <c r="C20" s="36" t="s">
        <v>119</v>
      </c>
      <c r="D20" s="36" t="s">
        <v>136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1</v>
      </c>
      <c r="AB20" s="36">
        <v>1</v>
      </c>
      <c r="AC20" s="36">
        <v>8</v>
      </c>
      <c r="AD20" s="36">
        <v>76</v>
      </c>
      <c r="AE20" s="36">
        <v>3962.86</v>
      </c>
    </row>
    <row r="21" spans="1:31">
      <c r="A21" s="36"/>
      <c r="B21" s="36"/>
      <c r="C21" s="36"/>
      <c r="D21" s="36" t="s">
        <v>144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1</v>
      </c>
      <c r="X21" s="36">
        <v>1</v>
      </c>
      <c r="Y21" s="36">
        <v>1</v>
      </c>
      <c r="Z21" s="36">
        <v>1</v>
      </c>
      <c r="AA21" s="36">
        <v>1</v>
      </c>
      <c r="AB21" s="36">
        <v>1</v>
      </c>
      <c r="AC21" s="36">
        <v>12</v>
      </c>
      <c r="AD21" s="36"/>
      <c r="AE21" s="36"/>
    </row>
    <row r="22" spans="1:31">
      <c r="A22" s="36"/>
      <c r="B22" s="36"/>
      <c r="C22" s="36"/>
      <c r="D22" s="36" t="s">
        <v>145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1</v>
      </c>
      <c r="K22" s="36">
        <v>1</v>
      </c>
      <c r="L22" s="36">
        <v>1</v>
      </c>
      <c r="M22" s="36">
        <v>1</v>
      </c>
      <c r="N22" s="36">
        <v>1</v>
      </c>
      <c r="O22" s="36">
        <v>1</v>
      </c>
      <c r="P22" s="36">
        <v>1</v>
      </c>
      <c r="Q22" s="36">
        <v>1</v>
      </c>
      <c r="R22" s="36">
        <v>1</v>
      </c>
      <c r="S22" s="36">
        <v>1</v>
      </c>
      <c r="T22" s="36">
        <v>1</v>
      </c>
      <c r="U22" s="36">
        <v>1</v>
      </c>
      <c r="V22" s="36">
        <v>1</v>
      </c>
      <c r="W22" s="36">
        <v>1</v>
      </c>
      <c r="X22" s="36">
        <v>1</v>
      </c>
      <c r="Y22" s="36">
        <v>1</v>
      </c>
      <c r="Z22" s="36">
        <v>1</v>
      </c>
      <c r="AA22" s="36">
        <v>1</v>
      </c>
      <c r="AB22" s="36">
        <v>1</v>
      </c>
      <c r="AC22" s="36">
        <v>24</v>
      </c>
      <c r="AD22" s="36"/>
      <c r="AE22" s="36"/>
    </row>
    <row r="23" spans="1:31">
      <c r="A23" s="36" t="s">
        <v>146</v>
      </c>
      <c r="B23" s="36" t="s">
        <v>118</v>
      </c>
      <c r="C23" s="36" t="s">
        <v>119</v>
      </c>
      <c r="D23" s="36" t="s">
        <v>136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0.5</v>
      </c>
      <c r="L23" s="36">
        <v>0.5</v>
      </c>
      <c r="M23" s="36">
        <v>0.5</v>
      </c>
      <c r="N23" s="36">
        <v>0.5</v>
      </c>
      <c r="O23" s="36">
        <v>0.5</v>
      </c>
      <c r="P23" s="36">
        <v>0.5</v>
      </c>
      <c r="Q23" s="36">
        <v>0.5</v>
      </c>
      <c r="R23" s="36">
        <v>0.5</v>
      </c>
      <c r="S23" s="36">
        <v>0.5</v>
      </c>
      <c r="T23" s="36">
        <v>0.5</v>
      </c>
      <c r="U23" s="36">
        <v>0.5</v>
      </c>
      <c r="V23" s="36">
        <v>0.5</v>
      </c>
      <c r="W23" s="36">
        <v>0.5</v>
      </c>
      <c r="X23" s="36">
        <v>0.5</v>
      </c>
      <c r="Y23" s="36">
        <v>0.5</v>
      </c>
      <c r="Z23" s="36">
        <v>0.5</v>
      </c>
      <c r="AA23" s="36">
        <v>1</v>
      </c>
      <c r="AB23" s="36">
        <v>1</v>
      </c>
      <c r="AC23" s="36">
        <v>16</v>
      </c>
      <c r="AD23" s="36">
        <v>122</v>
      </c>
      <c r="AE23" s="36">
        <v>6361.43</v>
      </c>
    </row>
    <row r="24" spans="1:31">
      <c r="A24" s="36"/>
      <c r="B24" s="36"/>
      <c r="C24" s="36"/>
      <c r="D24" s="36" t="s">
        <v>144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1</v>
      </c>
      <c r="X24" s="36">
        <v>1</v>
      </c>
      <c r="Y24" s="36">
        <v>1</v>
      </c>
      <c r="Z24" s="36">
        <v>1</v>
      </c>
      <c r="AA24" s="36">
        <v>1</v>
      </c>
      <c r="AB24" s="36">
        <v>1</v>
      </c>
      <c r="AC24" s="36">
        <v>18</v>
      </c>
      <c r="AD24" s="36"/>
      <c r="AE24" s="36"/>
    </row>
    <row r="25" spans="1:31">
      <c r="A25" s="36"/>
      <c r="B25" s="36"/>
      <c r="C25" s="36"/>
      <c r="D25" s="36" t="s">
        <v>145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6"/>
      <c r="AE25" s="36"/>
    </row>
    <row r="26" spans="1:31">
      <c r="A26" s="36" t="s">
        <v>295</v>
      </c>
      <c r="B26" s="36" t="s">
        <v>118</v>
      </c>
      <c r="C26" s="36" t="s">
        <v>119</v>
      </c>
      <c r="D26" s="36" t="s">
        <v>136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0.25</v>
      </c>
      <c r="L26" s="36">
        <v>0.25</v>
      </c>
      <c r="M26" s="36">
        <v>0.25</v>
      </c>
      <c r="N26" s="36">
        <v>0.25</v>
      </c>
      <c r="O26" s="36">
        <v>0.25</v>
      </c>
      <c r="P26" s="36">
        <v>0.25</v>
      </c>
      <c r="Q26" s="36">
        <v>0.25</v>
      </c>
      <c r="R26" s="36">
        <v>0.25</v>
      </c>
      <c r="S26" s="36">
        <v>0.25</v>
      </c>
      <c r="T26" s="36">
        <v>0.25</v>
      </c>
      <c r="U26" s="36">
        <v>0.25</v>
      </c>
      <c r="V26" s="36">
        <v>0.25</v>
      </c>
      <c r="W26" s="36">
        <v>0.25</v>
      </c>
      <c r="X26" s="36">
        <v>0.25</v>
      </c>
      <c r="Y26" s="36">
        <v>0.25</v>
      </c>
      <c r="Z26" s="36">
        <v>0.25</v>
      </c>
      <c r="AA26" s="36">
        <v>1</v>
      </c>
      <c r="AB26" s="36">
        <v>1</v>
      </c>
      <c r="AC26" s="36">
        <v>12</v>
      </c>
      <c r="AD26" s="36">
        <v>99</v>
      </c>
      <c r="AE26" s="36">
        <v>5162.1400000000003</v>
      </c>
    </row>
    <row r="27" spans="1:31">
      <c r="A27" s="36"/>
      <c r="B27" s="36"/>
      <c r="C27" s="36"/>
      <c r="D27" s="36" t="s">
        <v>144</v>
      </c>
      <c r="E27" s="36">
        <v>1</v>
      </c>
      <c r="F27" s="36">
        <v>1</v>
      </c>
      <c r="G27" s="36">
        <v>1</v>
      </c>
      <c r="H27" s="36">
        <v>1</v>
      </c>
      <c r="I27" s="36">
        <v>1</v>
      </c>
      <c r="J27" s="36">
        <v>1</v>
      </c>
      <c r="K27" s="36">
        <v>0.25</v>
      </c>
      <c r="L27" s="36">
        <v>0.25</v>
      </c>
      <c r="M27" s="36">
        <v>0.25</v>
      </c>
      <c r="N27" s="36">
        <v>0.25</v>
      </c>
      <c r="O27" s="36">
        <v>0.25</v>
      </c>
      <c r="P27" s="36">
        <v>0.25</v>
      </c>
      <c r="Q27" s="36">
        <v>0.25</v>
      </c>
      <c r="R27" s="36">
        <v>0.25</v>
      </c>
      <c r="S27" s="36">
        <v>0.25</v>
      </c>
      <c r="T27" s="36">
        <v>0.25</v>
      </c>
      <c r="U27" s="36">
        <v>0.25</v>
      </c>
      <c r="V27" s="36">
        <v>0.25</v>
      </c>
      <c r="W27" s="36">
        <v>1</v>
      </c>
      <c r="X27" s="36">
        <v>1</v>
      </c>
      <c r="Y27" s="36">
        <v>1</v>
      </c>
      <c r="Z27" s="36">
        <v>1</v>
      </c>
      <c r="AA27" s="36">
        <v>1</v>
      </c>
      <c r="AB27" s="36">
        <v>1</v>
      </c>
      <c r="AC27" s="36">
        <v>15</v>
      </c>
      <c r="AD27" s="36"/>
      <c r="AE27" s="36"/>
    </row>
    <row r="28" spans="1:31">
      <c r="A28" s="36"/>
      <c r="B28" s="36"/>
      <c r="C28" s="36"/>
      <c r="D28" s="36" t="s">
        <v>145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  <c r="M28" s="36">
        <v>1</v>
      </c>
      <c r="N28" s="36">
        <v>1</v>
      </c>
      <c r="O28" s="36">
        <v>1</v>
      </c>
      <c r="P28" s="36">
        <v>1</v>
      </c>
      <c r="Q28" s="36">
        <v>1</v>
      </c>
      <c r="R28" s="36">
        <v>1</v>
      </c>
      <c r="S28" s="36">
        <v>1</v>
      </c>
      <c r="T28" s="36">
        <v>1</v>
      </c>
      <c r="U28" s="36">
        <v>1</v>
      </c>
      <c r="V28" s="36">
        <v>1</v>
      </c>
      <c r="W28" s="36">
        <v>1</v>
      </c>
      <c r="X28" s="36">
        <v>1</v>
      </c>
      <c r="Y28" s="36">
        <v>1</v>
      </c>
      <c r="Z28" s="36">
        <v>1</v>
      </c>
      <c r="AA28" s="36">
        <v>1</v>
      </c>
      <c r="AB28" s="36">
        <v>1</v>
      </c>
      <c r="AC28" s="36">
        <v>24</v>
      </c>
      <c r="AD28" s="36"/>
      <c r="AE28" s="36"/>
    </row>
    <row r="29" spans="1:31">
      <c r="A29" s="36" t="s">
        <v>114</v>
      </c>
      <c r="B29" s="36" t="s">
        <v>118</v>
      </c>
      <c r="C29" s="36" t="s">
        <v>119</v>
      </c>
      <c r="D29" s="36" t="s">
        <v>136</v>
      </c>
      <c r="E29" s="36">
        <v>0.05</v>
      </c>
      <c r="F29" s="36">
        <v>0.05</v>
      </c>
      <c r="G29" s="36">
        <v>0.05</v>
      </c>
      <c r="H29" s="36">
        <v>0.05</v>
      </c>
      <c r="I29" s="36">
        <v>0.05</v>
      </c>
      <c r="J29" s="36">
        <v>0.08</v>
      </c>
      <c r="K29" s="36">
        <v>7.0000000000000007E-2</v>
      </c>
      <c r="L29" s="36">
        <v>0.19</v>
      </c>
      <c r="M29" s="36">
        <v>0.35</v>
      </c>
      <c r="N29" s="36">
        <v>0.38</v>
      </c>
      <c r="O29" s="36">
        <v>0.39</v>
      </c>
      <c r="P29" s="36">
        <v>0.47</v>
      </c>
      <c r="Q29" s="36">
        <v>0.56999999999999995</v>
      </c>
      <c r="R29" s="36">
        <v>0.54</v>
      </c>
      <c r="S29" s="36">
        <v>0.34</v>
      </c>
      <c r="T29" s="36">
        <v>0.33</v>
      </c>
      <c r="U29" s="36">
        <v>0.44</v>
      </c>
      <c r="V29" s="36">
        <v>0.26</v>
      </c>
      <c r="W29" s="36">
        <v>0.21</v>
      </c>
      <c r="X29" s="36">
        <v>0.15</v>
      </c>
      <c r="Y29" s="36">
        <v>0.17</v>
      </c>
      <c r="Z29" s="36">
        <v>0.08</v>
      </c>
      <c r="AA29" s="36">
        <v>0.05</v>
      </c>
      <c r="AB29" s="36">
        <v>0.05</v>
      </c>
      <c r="AC29" s="36">
        <v>5.37</v>
      </c>
      <c r="AD29" s="36">
        <v>30.55</v>
      </c>
      <c r="AE29" s="36">
        <v>1592.96</v>
      </c>
    </row>
    <row r="30" spans="1:31">
      <c r="A30" s="36"/>
      <c r="B30" s="36"/>
      <c r="C30" s="36"/>
      <c r="D30" s="36" t="s">
        <v>144</v>
      </c>
      <c r="E30" s="36">
        <v>0.05</v>
      </c>
      <c r="F30" s="36">
        <v>0.05</v>
      </c>
      <c r="G30" s="36">
        <v>0.05</v>
      </c>
      <c r="H30" s="36">
        <v>0.05</v>
      </c>
      <c r="I30" s="36">
        <v>0.05</v>
      </c>
      <c r="J30" s="36">
        <v>0.08</v>
      </c>
      <c r="K30" s="36">
        <v>7.0000000000000007E-2</v>
      </c>
      <c r="L30" s="36">
        <v>0.11</v>
      </c>
      <c r="M30" s="36">
        <v>0.15</v>
      </c>
      <c r="N30" s="36">
        <v>0.21</v>
      </c>
      <c r="O30" s="36">
        <v>0.19</v>
      </c>
      <c r="P30" s="36">
        <v>0.23</v>
      </c>
      <c r="Q30" s="36">
        <v>0.2</v>
      </c>
      <c r="R30" s="36">
        <v>0.19</v>
      </c>
      <c r="S30" s="36">
        <v>0.15</v>
      </c>
      <c r="T30" s="36">
        <v>0.13</v>
      </c>
      <c r="U30" s="36">
        <v>0.14000000000000001</v>
      </c>
      <c r="V30" s="36">
        <v>7.0000000000000007E-2</v>
      </c>
      <c r="W30" s="36">
        <v>7.0000000000000007E-2</v>
      </c>
      <c r="X30" s="36">
        <v>7.0000000000000007E-2</v>
      </c>
      <c r="Y30" s="36">
        <v>7.0000000000000007E-2</v>
      </c>
      <c r="Z30" s="36">
        <v>0.09</v>
      </c>
      <c r="AA30" s="36">
        <v>0.05</v>
      </c>
      <c r="AB30" s="36">
        <v>0.05</v>
      </c>
      <c r="AC30" s="36">
        <v>2.57</v>
      </c>
      <c r="AD30" s="36"/>
      <c r="AE30" s="36"/>
    </row>
    <row r="31" spans="1:31">
      <c r="A31" s="36"/>
      <c r="B31" s="36"/>
      <c r="C31" s="36"/>
      <c r="D31" s="36" t="s">
        <v>145</v>
      </c>
      <c r="E31" s="36">
        <v>0.04</v>
      </c>
      <c r="F31" s="36">
        <v>0.04</v>
      </c>
      <c r="G31" s="36">
        <v>0.04</v>
      </c>
      <c r="H31" s="36">
        <v>0.04</v>
      </c>
      <c r="I31" s="36">
        <v>0.04</v>
      </c>
      <c r="J31" s="36">
        <v>7.0000000000000007E-2</v>
      </c>
      <c r="K31" s="36">
        <v>0.04</v>
      </c>
      <c r="L31" s="36">
        <v>0.04</v>
      </c>
      <c r="M31" s="36">
        <v>0.04</v>
      </c>
      <c r="N31" s="36">
        <v>0.04</v>
      </c>
      <c r="O31" s="36">
        <v>0.04</v>
      </c>
      <c r="P31" s="36">
        <v>0.06</v>
      </c>
      <c r="Q31" s="36">
        <v>0.06</v>
      </c>
      <c r="R31" s="36">
        <v>0.09</v>
      </c>
      <c r="S31" s="36">
        <v>0.06</v>
      </c>
      <c r="T31" s="36">
        <v>0.04</v>
      </c>
      <c r="U31" s="36">
        <v>0.04</v>
      </c>
      <c r="V31" s="36">
        <v>0.04</v>
      </c>
      <c r="W31" s="36">
        <v>0.04</v>
      </c>
      <c r="X31" s="36">
        <v>0.04</v>
      </c>
      <c r="Y31" s="36">
        <v>0.04</v>
      </c>
      <c r="Z31" s="36">
        <v>7.0000000000000007E-2</v>
      </c>
      <c r="AA31" s="36">
        <v>0.04</v>
      </c>
      <c r="AB31" s="36">
        <v>0.04</v>
      </c>
      <c r="AC31" s="36">
        <v>1.1299999999999999</v>
      </c>
      <c r="AD31" s="36"/>
      <c r="AE31" s="36"/>
    </row>
    <row r="32" spans="1:31">
      <c r="A32" s="36" t="s">
        <v>135</v>
      </c>
      <c r="B32" s="36" t="s">
        <v>123</v>
      </c>
      <c r="C32" s="36" t="s">
        <v>119</v>
      </c>
      <c r="D32" s="36" t="s">
        <v>136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1</v>
      </c>
      <c r="L32" s="36">
        <v>1</v>
      </c>
      <c r="M32" s="36">
        <v>1</v>
      </c>
      <c r="N32" s="36">
        <v>1</v>
      </c>
      <c r="O32" s="36">
        <v>1</v>
      </c>
      <c r="P32" s="36">
        <v>1</v>
      </c>
      <c r="Q32" s="36">
        <v>1</v>
      </c>
      <c r="R32" s="36">
        <v>1</v>
      </c>
      <c r="S32" s="36">
        <v>1</v>
      </c>
      <c r="T32" s="36">
        <v>1</v>
      </c>
      <c r="U32" s="36">
        <v>1</v>
      </c>
      <c r="V32" s="36">
        <v>1</v>
      </c>
      <c r="W32" s="36">
        <v>1</v>
      </c>
      <c r="X32" s="36">
        <v>1</v>
      </c>
      <c r="Y32" s="36">
        <v>1</v>
      </c>
      <c r="Z32" s="36">
        <v>1</v>
      </c>
      <c r="AA32" s="36">
        <v>0</v>
      </c>
      <c r="AB32" s="36">
        <v>0</v>
      </c>
      <c r="AC32" s="36">
        <v>16</v>
      </c>
      <c r="AD32" s="36">
        <v>92</v>
      </c>
      <c r="AE32" s="36">
        <v>4797.1400000000003</v>
      </c>
    </row>
    <row r="33" spans="1:31">
      <c r="A33" s="36"/>
      <c r="B33" s="36"/>
      <c r="C33" s="36"/>
      <c r="D33" s="36" t="s">
        <v>144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12</v>
      </c>
      <c r="AD33" s="36"/>
      <c r="AE33" s="36"/>
    </row>
    <row r="34" spans="1:31">
      <c r="A34" s="36"/>
      <c r="B34" s="36"/>
      <c r="C34" s="36"/>
      <c r="D34" s="36" t="s">
        <v>145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/>
      <c r="AE34" s="36"/>
    </row>
    <row r="35" spans="1:31">
      <c r="A35" s="36" t="s">
        <v>122</v>
      </c>
      <c r="B35" s="36" t="s">
        <v>118</v>
      </c>
      <c r="C35" s="36" t="s">
        <v>119</v>
      </c>
      <c r="D35" s="36" t="s">
        <v>120</v>
      </c>
      <c r="E35" s="36">
        <v>1</v>
      </c>
      <c r="F35" s="36">
        <v>1</v>
      </c>
      <c r="G35" s="36">
        <v>1</v>
      </c>
      <c r="H35" s="36">
        <v>1</v>
      </c>
      <c r="I35" s="36">
        <v>1</v>
      </c>
      <c r="J35" s="36">
        <v>1</v>
      </c>
      <c r="K35" s="36">
        <v>1</v>
      </c>
      <c r="L35" s="36">
        <v>1</v>
      </c>
      <c r="M35" s="36">
        <v>1</v>
      </c>
      <c r="N35" s="36">
        <v>1</v>
      </c>
      <c r="O35" s="36">
        <v>1</v>
      </c>
      <c r="P35" s="36">
        <v>1</v>
      </c>
      <c r="Q35" s="36">
        <v>1</v>
      </c>
      <c r="R35" s="36">
        <v>1</v>
      </c>
      <c r="S35" s="36">
        <v>1</v>
      </c>
      <c r="T35" s="36">
        <v>1</v>
      </c>
      <c r="U35" s="36">
        <v>1</v>
      </c>
      <c r="V35" s="36">
        <v>1</v>
      </c>
      <c r="W35" s="36">
        <v>1</v>
      </c>
      <c r="X35" s="36">
        <v>1</v>
      </c>
      <c r="Y35" s="36">
        <v>1</v>
      </c>
      <c r="Z35" s="36">
        <v>1</v>
      </c>
      <c r="AA35" s="36">
        <v>1</v>
      </c>
      <c r="AB35" s="36">
        <v>1</v>
      </c>
      <c r="AC35" s="36">
        <v>24</v>
      </c>
      <c r="AD35" s="36">
        <v>168</v>
      </c>
      <c r="AE35" s="36">
        <v>8760</v>
      </c>
    </row>
    <row r="36" spans="1:31">
      <c r="A36" s="36" t="s">
        <v>124</v>
      </c>
      <c r="B36" s="36" t="s">
        <v>118</v>
      </c>
      <c r="C36" s="36" t="s">
        <v>119</v>
      </c>
      <c r="D36" s="36" t="s">
        <v>120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</row>
    <row r="37" spans="1:31">
      <c r="A37" s="36" t="s">
        <v>137</v>
      </c>
      <c r="B37" s="36" t="s">
        <v>123</v>
      </c>
      <c r="C37" s="36" t="s">
        <v>119</v>
      </c>
      <c r="D37" s="36" t="s">
        <v>136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6">
        <v>92</v>
      </c>
      <c r="AE37" s="36">
        <v>4797.1400000000003</v>
      </c>
    </row>
    <row r="38" spans="1:31">
      <c r="A38" s="36"/>
      <c r="B38" s="36"/>
      <c r="C38" s="36"/>
      <c r="D38" s="36" t="s">
        <v>144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  <c r="AD38" s="36"/>
      <c r="AE38" s="36"/>
    </row>
    <row r="39" spans="1:31">
      <c r="A39" s="36"/>
      <c r="B39" s="36"/>
      <c r="C39" s="36"/>
      <c r="D39" s="36" t="s">
        <v>145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/>
      <c r="AE39" s="36"/>
    </row>
    <row r="40" spans="1:31">
      <c r="A40" s="36" t="s">
        <v>131</v>
      </c>
      <c r="B40" s="36" t="s">
        <v>123</v>
      </c>
      <c r="C40" s="36" t="s">
        <v>119</v>
      </c>
      <c r="D40" s="36" t="s">
        <v>120</v>
      </c>
      <c r="E40" s="36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6">
        <v>1</v>
      </c>
      <c r="S40" s="36">
        <v>1</v>
      </c>
      <c r="T40" s="36">
        <v>1</v>
      </c>
      <c r="U40" s="36">
        <v>1</v>
      </c>
      <c r="V40" s="36">
        <v>1</v>
      </c>
      <c r="W40" s="36">
        <v>1</v>
      </c>
      <c r="X40" s="36">
        <v>1</v>
      </c>
      <c r="Y40" s="36">
        <v>1</v>
      </c>
      <c r="Z40" s="36">
        <v>1</v>
      </c>
      <c r="AA40" s="36">
        <v>1</v>
      </c>
      <c r="AB40" s="36">
        <v>1</v>
      </c>
      <c r="AC40" s="36">
        <v>24</v>
      </c>
      <c r="AD40" s="36">
        <v>168</v>
      </c>
      <c r="AE40" s="36">
        <v>8760</v>
      </c>
    </row>
    <row r="41" spans="1:31">
      <c r="A41" s="36" t="s">
        <v>132</v>
      </c>
      <c r="B41" s="36" t="s">
        <v>118</v>
      </c>
      <c r="C41" s="36" t="s">
        <v>119</v>
      </c>
      <c r="D41" s="36" t="s">
        <v>120</v>
      </c>
      <c r="E41" s="36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6">
        <v>1</v>
      </c>
      <c r="S41" s="36">
        <v>1</v>
      </c>
      <c r="T41" s="36">
        <v>1</v>
      </c>
      <c r="U41" s="36">
        <v>1</v>
      </c>
      <c r="V41" s="36">
        <v>1</v>
      </c>
      <c r="W41" s="36">
        <v>1</v>
      </c>
      <c r="X41" s="36">
        <v>1</v>
      </c>
      <c r="Y41" s="36">
        <v>1</v>
      </c>
      <c r="Z41" s="36">
        <v>1</v>
      </c>
      <c r="AA41" s="36">
        <v>1</v>
      </c>
      <c r="AB41" s="36">
        <v>1</v>
      </c>
      <c r="AC41" s="36">
        <v>24</v>
      </c>
      <c r="AD41" s="36">
        <v>168</v>
      </c>
      <c r="AE41" s="36">
        <v>8760</v>
      </c>
    </row>
    <row r="42" spans="1:31">
      <c r="A42" s="36" t="s">
        <v>194</v>
      </c>
      <c r="B42" s="36" t="s">
        <v>118</v>
      </c>
      <c r="C42" s="36" t="s">
        <v>119</v>
      </c>
      <c r="D42" s="36" t="s">
        <v>120</v>
      </c>
      <c r="E42" s="36">
        <v>1</v>
      </c>
      <c r="F42" s="36">
        <v>1</v>
      </c>
      <c r="G42" s="36">
        <v>1</v>
      </c>
      <c r="H42" s="36">
        <v>1</v>
      </c>
      <c r="I42" s="36">
        <v>1</v>
      </c>
      <c r="J42" s="36">
        <v>1</v>
      </c>
      <c r="K42" s="36">
        <v>1</v>
      </c>
      <c r="L42" s="36">
        <v>1</v>
      </c>
      <c r="M42" s="36">
        <v>1</v>
      </c>
      <c r="N42" s="36">
        <v>1</v>
      </c>
      <c r="O42" s="36">
        <v>1</v>
      </c>
      <c r="P42" s="36">
        <v>1</v>
      </c>
      <c r="Q42" s="36">
        <v>1</v>
      </c>
      <c r="R42" s="36">
        <v>1</v>
      </c>
      <c r="S42" s="36">
        <v>1</v>
      </c>
      <c r="T42" s="36">
        <v>1</v>
      </c>
      <c r="U42" s="36">
        <v>1</v>
      </c>
      <c r="V42" s="36">
        <v>1</v>
      </c>
      <c r="W42" s="36">
        <v>1</v>
      </c>
      <c r="X42" s="36">
        <v>1</v>
      </c>
      <c r="Y42" s="36">
        <v>1</v>
      </c>
      <c r="Z42" s="36">
        <v>1</v>
      </c>
      <c r="AA42" s="36">
        <v>1</v>
      </c>
      <c r="AB42" s="36">
        <v>1</v>
      </c>
      <c r="AC42" s="36">
        <v>24</v>
      </c>
      <c r="AD42" s="36">
        <v>168</v>
      </c>
      <c r="AE42" s="36">
        <v>8760</v>
      </c>
    </row>
    <row r="43" spans="1:31">
      <c r="A43" s="36" t="s">
        <v>195</v>
      </c>
      <c r="B43" s="36" t="s">
        <v>118</v>
      </c>
      <c r="C43" s="36" t="s">
        <v>119</v>
      </c>
      <c r="D43" s="36" t="s">
        <v>120</v>
      </c>
      <c r="E43" s="36">
        <v>1</v>
      </c>
      <c r="F43" s="36">
        <v>1</v>
      </c>
      <c r="G43" s="36">
        <v>1</v>
      </c>
      <c r="H43" s="36">
        <v>1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6">
        <v>1</v>
      </c>
      <c r="S43" s="36">
        <v>1</v>
      </c>
      <c r="T43" s="36">
        <v>1</v>
      </c>
      <c r="U43" s="36">
        <v>1</v>
      </c>
      <c r="V43" s="36">
        <v>1</v>
      </c>
      <c r="W43" s="36">
        <v>1</v>
      </c>
      <c r="X43" s="36">
        <v>1</v>
      </c>
      <c r="Y43" s="36">
        <v>1</v>
      </c>
      <c r="Z43" s="36">
        <v>1</v>
      </c>
      <c r="AA43" s="36">
        <v>1</v>
      </c>
      <c r="AB43" s="36">
        <v>1</v>
      </c>
      <c r="AC43" s="36">
        <v>24</v>
      </c>
      <c r="AD43" s="36">
        <v>168</v>
      </c>
      <c r="AE43" s="36">
        <v>8760</v>
      </c>
    </row>
    <row r="44" spans="1:31">
      <c r="A44" s="36" t="s">
        <v>96</v>
      </c>
      <c r="B44" s="36" t="s">
        <v>121</v>
      </c>
      <c r="C44" s="36" t="s">
        <v>119</v>
      </c>
      <c r="D44" s="36" t="s">
        <v>140</v>
      </c>
      <c r="E44" s="36">
        <v>15.6</v>
      </c>
      <c r="F44" s="36">
        <v>15.6</v>
      </c>
      <c r="G44" s="36">
        <v>15.6</v>
      </c>
      <c r="H44" s="36">
        <v>15.6</v>
      </c>
      <c r="I44" s="36">
        <v>15.6</v>
      </c>
      <c r="J44" s="36">
        <v>21</v>
      </c>
      <c r="K44" s="36">
        <v>21</v>
      </c>
      <c r="L44" s="36">
        <v>21</v>
      </c>
      <c r="M44" s="36">
        <v>21</v>
      </c>
      <c r="N44" s="36">
        <v>21</v>
      </c>
      <c r="O44" s="36">
        <v>21</v>
      </c>
      <c r="P44" s="36">
        <v>21</v>
      </c>
      <c r="Q44" s="36">
        <v>21</v>
      </c>
      <c r="R44" s="36">
        <v>21</v>
      </c>
      <c r="S44" s="36">
        <v>21</v>
      </c>
      <c r="T44" s="36">
        <v>21</v>
      </c>
      <c r="U44" s="36">
        <v>21</v>
      </c>
      <c r="V44" s="36">
        <v>21</v>
      </c>
      <c r="W44" s="36">
        <v>21</v>
      </c>
      <c r="X44" s="36">
        <v>15.6</v>
      </c>
      <c r="Y44" s="36">
        <v>15.6</v>
      </c>
      <c r="Z44" s="36">
        <v>15.6</v>
      </c>
      <c r="AA44" s="36">
        <v>15.6</v>
      </c>
      <c r="AB44" s="36">
        <v>15.6</v>
      </c>
      <c r="AC44" s="36">
        <v>450</v>
      </c>
      <c r="AD44" s="36">
        <v>3058.2</v>
      </c>
      <c r="AE44" s="36">
        <v>159463.29</v>
      </c>
    </row>
    <row r="45" spans="1:31">
      <c r="A45" s="36"/>
      <c r="B45" s="36"/>
      <c r="C45" s="36"/>
      <c r="D45" s="36" t="s">
        <v>138</v>
      </c>
      <c r="E45" s="36">
        <v>15.6</v>
      </c>
      <c r="F45" s="36">
        <v>15.6</v>
      </c>
      <c r="G45" s="36">
        <v>15.6</v>
      </c>
      <c r="H45" s="36">
        <v>15.6</v>
      </c>
      <c r="I45" s="36">
        <v>15.6</v>
      </c>
      <c r="J45" s="36">
        <v>15.6</v>
      </c>
      <c r="K45" s="36">
        <v>15.6</v>
      </c>
      <c r="L45" s="36">
        <v>15.6</v>
      </c>
      <c r="M45" s="36">
        <v>15.6</v>
      </c>
      <c r="N45" s="36">
        <v>15.6</v>
      </c>
      <c r="O45" s="36">
        <v>15.6</v>
      </c>
      <c r="P45" s="36">
        <v>15.6</v>
      </c>
      <c r="Q45" s="36">
        <v>15.6</v>
      </c>
      <c r="R45" s="36">
        <v>15.6</v>
      </c>
      <c r="S45" s="36">
        <v>15.6</v>
      </c>
      <c r="T45" s="36">
        <v>15.6</v>
      </c>
      <c r="U45" s="36">
        <v>15.6</v>
      </c>
      <c r="V45" s="36">
        <v>15.6</v>
      </c>
      <c r="W45" s="36">
        <v>15.6</v>
      </c>
      <c r="X45" s="36">
        <v>15.6</v>
      </c>
      <c r="Y45" s="36">
        <v>15.6</v>
      </c>
      <c r="Z45" s="36">
        <v>15.6</v>
      </c>
      <c r="AA45" s="36">
        <v>15.6</v>
      </c>
      <c r="AB45" s="36">
        <v>15.6</v>
      </c>
      <c r="AC45" s="36">
        <v>374.4</v>
      </c>
      <c r="AD45" s="36"/>
      <c r="AE45" s="36"/>
    </row>
    <row r="46" spans="1:31">
      <c r="A46" s="36"/>
      <c r="B46" s="36"/>
      <c r="C46" s="36"/>
      <c r="D46" s="36" t="s">
        <v>147</v>
      </c>
      <c r="E46" s="36">
        <v>15.6</v>
      </c>
      <c r="F46" s="36">
        <v>15.6</v>
      </c>
      <c r="G46" s="36">
        <v>15.6</v>
      </c>
      <c r="H46" s="36">
        <v>15.6</v>
      </c>
      <c r="I46" s="36">
        <v>15.6</v>
      </c>
      <c r="J46" s="36">
        <v>15.6</v>
      </c>
      <c r="K46" s="36">
        <v>21</v>
      </c>
      <c r="L46" s="36">
        <v>21</v>
      </c>
      <c r="M46" s="36">
        <v>21</v>
      </c>
      <c r="N46" s="36">
        <v>21</v>
      </c>
      <c r="O46" s="36">
        <v>21</v>
      </c>
      <c r="P46" s="36">
        <v>21</v>
      </c>
      <c r="Q46" s="36">
        <v>21</v>
      </c>
      <c r="R46" s="36">
        <v>21</v>
      </c>
      <c r="S46" s="36">
        <v>21</v>
      </c>
      <c r="T46" s="36">
        <v>21</v>
      </c>
      <c r="U46" s="36">
        <v>21</v>
      </c>
      <c r="V46" s="36">
        <v>15.6</v>
      </c>
      <c r="W46" s="36">
        <v>15.6</v>
      </c>
      <c r="X46" s="36">
        <v>15.6</v>
      </c>
      <c r="Y46" s="36">
        <v>15.6</v>
      </c>
      <c r="Z46" s="36">
        <v>15.6</v>
      </c>
      <c r="AA46" s="36">
        <v>15.6</v>
      </c>
      <c r="AB46" s="36">
        <v>15.6</v>
      </c>
      <c r="AC46" s="36">
        <v>433.8</v>
      </c>
      <c r="AD46" s="36"/>
      <c r="AE46" s="36"/>
    </row>
    <row r="47" spans="1:31">
      <c r="A47" s="36"/>
      <c r="B47" s="36"/>
      <c r="C47" s="36"/>
      <c r="D47" s="36" t="s">
        <v>139</v>
      </c>
      <c r="E47" s="36">
        <v>21</v>
      </c>
      <c r="F47" s="36">
        <v>21</v>
      </c>
      <c r="G47" s="36">
        <v>21</v>
      </c>
      <c r="H47" s="36">
        <v>21</v>
      </c>
      <c r="I47" s="36">
        <v>21</v>
      </c>
      <c r="J47" s="36">
        <v>21</v>
      </c>
      <c r="K47" s="36">
        <v>21</v>
      </c>
      <c r="L47" s="36">
        <v>21</v>
      </c>
      <c r="M47" s="36">
        <v>21</v>
      </c>
      <c r="N47" s="36">
        <v>21</v>
      </c>
      <c r="O47" s="36">
        <v>21</v>
      </c>
      <c r="P47" s="36">
        <v>21</v>
      </c>
      <c r="Q47" s="36">
        <v>21</v>
      </c>
      <c r="R47" s="36">
        <v>21</v>
      </c>
      <c r="S47" s="36">
        <v>21</v>
      </c>
      <c r="T47" s="36">
        <v>21</v>
      </c>
      <c r="U47" s="36">
        <v>21</v>
      </c>
      <c r="V47" s="36">
        <v>21</v>
      </c>
      <c r="W47" s="36">
        <v>21</v>
      </c>
      <c r="X47" s="36">
        <v>21</v>
      </c>
      <c r="Y47" s="36">
        <v>21</v>
      </c>
      <c r="Z47" s="36">
        <v>21</v>
      </c>
      <c r="AA47" s="36">
        <v>21</v>
      </c>
      <c r="AB47" s="36">
        <v>21</v>
      </c>
      <c r="AC47" s="36">
        <v>504</v>
      </c>
      <c r="AD47" s="36"/>
      <c r="AE47" s="36"/>
    </row>
    <row r="48" spans="1:31">
      <c r="A48" s="36"/>
      <c r="B48" s="36"/>
      <c r="C48" s="36"/>
      <c r="D48" s="36" t="s">
        <v>145</v>
      </c>
      <c r="E48" s="36">
        <v>15.6</v>
      </c>
      <c r="F48" s="36">
        <v>15.6</v>
      </c>
      <c r="G48" s="36">
        <v>15.6</v>
      </c>
      <c r="H48" s="36">
        <v>15.6</v>
      </c>
      <c r="I48" s="36">
        <v>15.6</v>
      </c>
      <c r="J48" s="36">
        <v>15.6</v>
      </c>
      <c r="K48" s="36">
        <v>15.6</v>
      </c>
      <c r="L48" s="36">
        <v>15.6</v>
      </c>
      <c r="M48" s="36">
        <v>15.6</v>
      </c>
      <c r="N48" s="36">
        <v>15.6</v>
      </c>
      <c r="O48" s="36">
        <v>15.6</v>
      </c>
      <c r="P48" s="36">
        <v>15.6</v>
      </c>
      <c r="Q48" s="36">
        <v>15.6</v>
      </c>
      <c r="R48" s="36">
        <v>15.6</v>
      </c>
      <c r="S48" s="36">
        <v>15.6</v>
      </c>
      <c r="T48" s="36">
        <v>15.6</v>
      </c>
      <c r="U48" s="36">
        <v>15.6</v>
      </c>
      <c r="V48" s="36">
        <v>15.6</v>
      </c>
      <c r="W48" s="36">
        <v>15.6</v>
      </c>
      <c r="X48" s="36">
        <v>15.6</v>
      </c>
      <c r="Y48" s="36">
        <v>15.6</v>
      </c>
      <c r="Z48" s="36">
        <v>15.6</v>
      </c>
      <c r="AA48" s="36">
        <v>15.6</v>
      </c>
      <c r="AB48" s="36">
        <v>15.6</v>
      </c>
      <c r="AC48" s="36">
        <v>374.4</v>
      </c>
      <c r="AD48" s="36"/>
      <c r="AE48" s="36"/>
    </row>
    <row r="49" spans="1:31">
      <c r="A49" s="36" t="s">
        <v>97</v>
      </c>
      <c r="B49" s="36" t="s">
        <v>121</v>
      </c>
      <c r="C49" s="36" t="s">
        <v>119</v>
      </c>
      <c r="D49" s="36" t="s">
        <v>136</v>
      </c>
      <c r="E49" s="36">
        <v>30</v>
      </c>
      <c r="F49" s="36">
        <v>30</v>
      </c>
      <c r="G49" s="36">
        <v>30</v>
      </c>
      <c r="H49" s="36">
        <v>30</v>
      </c>
      <c r="I49" s="36">
        <v>30</v>
      </c>
      <c r="J49" s="36">
        <v>30</v>
      </c>
      <c r="K49" s="36">
        <v>24</v>
      </c>
      <c r="L49" s="36">
        <v>24</v>
      </c>
      <c r="M49" s="36">
        <v>24</v>
      </c>
      <c r="N49" s="36">
        <v>24</v>
      </c>
      <c r="O49" s="36">
        <v>24</v>
      </c>
      <c r="P49" s="36">
        <v>24</v>
      </c>
      <c r="Q49" s="36">
        <v>24</v>
      </c>
      <c r="R49" s="36">
        <v>24</v>
      </c>
      <c r="S49" s="36">
        <v>24</v>
      </c>
      <c r="T49" s="36">
        <v>24</v>
      </c>
      <c r="U49" s="36">
        <v>24</v>
      </c>
      <c r="V49" s="36">
        <v>24</v>
      </c>
      <c r="W49" s="36">
        <v>24</v>
      </c>
      <c r="X49" s="36">
        <v>24</v>
      </c>
      <c r="Y49" s="36">
        <v>24</v>
      </c>
      <c r="Z49" s="36">
        <v>24</v>
      </c>
      <c r="AA49" s="36">
        <v>30</v>
      </c>
      <c r="AB49" s="36">
        <v>30</v>
      </c>
      <c r="AC49" s="36">
        <v>624</v>
      </c>
      <c r="AD49" s="36">
        <v>4488</v>
      </c>
      <c r="AE49" s="36">
        <v>234017.14</v>
      </c>
    </row>
    <row r="50" spans="1:31">
      <c r="A50" s="36"/>
      <c r="B50" s="36"/>
      <c r="C50" s="36"/>
      <c r="D50" s="36" t="s">
        <v>147</v>
      </c>
      <c r="E50" s="36">
        <v>30</v>
      </c>
      <c r="F50" s="36">
        <v>30</v>
      </c>
      <c r="G50" s="36">
        <v>30</v>
      </c>
      <c r="H50" s="36">
        <v>30</v>
      </c>
      <c r="I50" s="36">
        <v>30</v>
      </c>
      <c r="J50" s="36">
        <v>30</v>
      </c>
      <c r="K50" s="36">
        <v>24</v>
      </c>
      <c r="L50" s="36">
        <v>24</v>
      </c>
      <c r="M50" s="36">
        <v>24</v>
      </c>
      <c r="N50" s="36">
        <v>24</v>
      </c>
      <c r="O50" s="36">
        <v>24</v>
      </c>
      <c r="P50" s="36">
        <v>24</v>
      </c>
      <c r="Q50" s="36">
        <v>24</v>
      </c>
      <c r="R50" s="36">
        <v>24</v>
      </c>
      <c r="S50" s="36">
        <v>24</v>
      </c>
      <c r="T50" s="36">
        <v>24</v>
      </c>
      <c r="U50" s="36">
        <v>24</v>
      </c>
      <c r="V50" s="36">
        <v>24</v>
      </c>
      <c r="W50" s="36">
        <v>30</v>
      </c>
      <c r="X50" s="36">
        <v>30</v>
      </c>
      <c r="Y50" s="36">
        <v>30</v>
      </c>
      <c r="Z50" s="36">
        <v>30</v>
      </c>
      <c r="AA50" s="36">
        <v>30</v>
      </c>
      <c r="AB50" s="36">
        <v>30</v>
      </c>
      <c r="AC50" s="36">
        <v>648</v>
      </c>
      <c r="AD50" s="36"/>
      <c r="AE50" s="36"/>
    </row>
    <row r="51" spans="1:31">
      <c r="A51" s="36"/>
      <c r="B51" s="36"/>
      <c r="C51" s="36"/>
      <c r="D51" s="36" t="s">
        <v>139</v>
      </c>
      <c r="E51" s="36">
        <v>30</v>
      </c>
      <c r="F51" s="36">
        <v>30</v>
      </c>
      <c r="G51" s="36">
        <v>30</v>
      </c>
      <c r="H51" s="36">
        <v>30</v>
      </c>
      <c r="I51" s="36">
        <v>30</v>
      </c>
      <c r="J51" s="36">
        <v>30</v>
      </c>
      <c r="K51" s="36">
        <v>30</v>
      </c>
      <c r="L51" s="36">
        <v>30</v>
      </c>
      <c r="M51" s="36">
        <v>30</v>
      </c>
      <c r="N51" s="36">
        <v>30</v>
      </c>
      <c r="O51" s="36">
        <v>30</v>
      </c>
      <c r="P51" s="36">
        <v>30</v>
      </c>
      <c r="Q51" s="36">
        <v>30</v>
      </c>
      <c r="R51" s="36">
        <v>30</v>
      </c>
      <c r="S51" s="36">
        <v>30</v>
      </c>
      <c r="T51" s="36">
        <v>30</v>
      </c>
      <c r="U51" s="36">
        <v>30</v>
      </c>
      <c r="V51" s="36">
        <v>30</v>
      </c>
      <c r="W51" s="36">
        <v>30</v>
      </c>
      <c r="X51" s="36">
        <v>30</v>
      </c>
      <c r="Y51" s="36">
        <v>30</v>
      </c>
      <c r="Z51" s="36">
        <v>30</v>
      </c>
      <c r="AA51" s="36">
        <v>30</v>
      </c>
      <c r="AB51" s="36">
        <v>30</v>
      </c>
      <c r="AC51" s="36">
        <v>720</v>
      </c>
      <c r="AD51" s="36"/>
      <c r="AE51" s="36"/>
    </row>
    <row r="52" spans="1:31">
      <c r="A52" s="36"/>
      <c r="B52" s="36"/>
      <c r="C52" s="36"/>
      <c r="D52" s="36" t="s">
        <v>145</v>
      </c>
      <c r="E52" s="36">
        <v>30</v>
      </c>
      <c r="F52" s="36">
        <v>30</v>
      </c>
      <c r="G52" s="36">
        <v>30</v>
      </c>
      <c r="H52" s="36">
        <v>30</v>
      </c>
      <c r="I52" s="36">
        <v>30</v>
      </c>
      <c r="J52" s="36">
        <v>30</v>
      </c>
      <c r="K52" s="36">
        <v>30</v>
      </c>
      <c r="L52" s="36">
        <v>30</v>
      </c>
      <c r="M52" s="36">
        <v>30</v>
      </c>
      <c r="N52" s="36">
        <v>30</v>
      </c>
      <c r="O52" s="36">
        <v>30</v>
      </c>
      <c r="P52" s="36">
        <v>30</v>
      </c>
      <c r="Q52" s="36">
        <v>30</v>
      </c>
      <c r="R52" s="36">
        <v>30</v>
      </c>
      <c r="S52" s="36">
        <v>30</v>
      </c>
      <c r="T52" s="36">
        <v>30</v>
      </c>
      <c r="U52" s="36">
        <v>30</v>
      </c>
      <c r="V52" s="36">
        <v>30</v>
      </c>
      <c r="W52" s="36">
        <v>30</v>
      </c>
      <c r="X52" s="36">
        <v>30</v>
      </c>
      <c r="Y52" s="36">
        <v>30</v>
      </c>
      <c r="Z52" s="36">
        <v>30</v>
      </c>
      <c r="AA52" s="36">
        <v>30</v>
      </c>
      <c r="AB52" s="36">
        <v>30</v>
      </c>
      <c r="AC52" s="36">
        <v>720</v>
      </c>
      <c r="AD52" s="36"/>
      <c r="AE52" s="36"/>
    </row>
    <row r="53" spans="1:31">
      <c r="A53" s="36" t="s">
        <v>196</v>
      </c>
      <c r="B53" s="36" t="s">
        <v>197</v>
      </c>
      <c r="C53" s="36" t="s">
        <v>119</v>
      </c>
      <c r="D53" s="36" t="s">
        <v>136</v>
      </c>
      <c r="E53" s="36">
        <v>50</v>
      </c>
      <c r="F53" s="36">
        <v>50</v>
      </c>
      <c r="G53" s="36">
        <v>50</v>
      </c>
      <c r="H53" s="36">
        <v>50</v>
      </c>
      <c r="I53" s="36">
        <v>50</v>
      </c>
      <c r="J53" s="36">
        <v>50</v>
      </c>
      <c r="K53" s="36">
        <v>50</v>
      </c>
      <c r="L53" s="36">
        <v>50</v>
      </c>
      <c r="M53" s="36">
        <v>50</v>
      </c>
      <c r="N53" s="36">
        <v>50</v>
      </c>
      <c r="O53" s="36">
        <v>50</v>
      </c>
      <c r="P53" s="36">
        <v>50</v>
      </c>
      <c r="Q53" s="36">
        <v>50</v>
      </c>
      <c r="R53" s="36">
        <v>50</v>
      </c>
      <c r="S53" s="36">
        <v>50</v>
      </c>
      <c r="T53" s="36">
        <v>50</v>
      </c>
      <c r="U53" s="36">
        <v>50</v>
      </c>
      <c r="V53" s="36">
        <v>50</v>
      </c>
      <c r="W53" s="36">
        <v>50</v>
      </c>
      <c r="X53" s="36">
        <v>50</v>
      </c>
      <c r="Y53" s="36">
        <v>50</v>
      </c>
      <c r="Z53" s="36">
        <v>50</v>
      </c>
      <c r="AA53" s="36">
        <v>50</v>
      </c>
      <c r="AB53" s="36">
        <v>50</v>
      </c>
      <c r="AC53" s="36">
        <v>1200</v>
      </c>
      <c r="AD53" s="36">
        <v>8400</v>
      </c>
      <c r="AE53" s="36">
        <v>438000</v>
      </c>
    </row>
    <row r="54" spans="1:31">
      <c r="A54" s="36"/>
      <c r="B54" s="36"/>
      <c r="C54" s="36"/>
      <c r="D54" s="36" t="s">
        <v>144</v>
      </c>
      <c r="E54" s="36">
        <v>50</v>
      </c>
      <c r="F54" s="36">
        <v>50</v>
      </c>
      <c r="G54" s="36">
        <v>50</v>
      </c>
      <c r="H54" s="36">
        <v>50</v>
      </c>
      <c r="I54" s="36">
        <v>50</v>
      </c>
      <c r="J54" s="36">
        <v>50</v>
      </c>
      <c r="K54" s="36">
        <v>50</v>
      </c>
      <c r="L54" s="36">
        <v>50</v>
      </c>
      <c r="M54" s="36">
        <v>50</v>
      </c>
      <c r="N54" s="36">
        <v>50</v>
      </c>
      <c r="O54" s="36">
        <v>50</v>
      </c>
      <c r="P54" s="36">
        <v>50</v>
      </c>
      <c r="Q54" s="36">
        <v>50</v>
      </c>
      <c r="R54" s="36">
        <v>50</v>
      </c>
      <c r="S54" s="36">
        <v>50</v>
      </c>
      <c r="T54" s="36">
        <v>50</v>
      </c>
      <c r="U54" s="36">
        <v>50</v>
      </c>
      <c r="V54" s="36">
        <v>50</v>
      </c>
      <c r="W54" s="36">
        <v>50</v>
      </c>
      <c r="X54" s="36">
        <v>50</v>
      </c>
      <c r="Y54" s="36">
        <v>50</v>
      </c>
      <c r="Z54" s="36">
        <v>50</v>
      </c>
      <c r="AA54" s="36">
        <v>50</v>
      </c>
      <c r="AB54" s="36">
        <v>50</v>
      </c>
      <c r="AC54" s="36">
        <v>1200</v>
      </c>
      <c r="AD54" s="36"/>
      <c r="AE54" s="36"/>
    </row>
    <row r="55" spans="1:31">
      <c r="A55" s="36"/>
      <c r="B55" s="36"/>
      <c r="C55" s="36"/>
      <c r="D55" s="36" t="s">
        <v>145</v>
      </c>
      <c r="E55" s="36">
        <v>50</v>
      </c>
      <c r="F55" s="36">
        <v>50</v>
      </c>
      <c r="G55" s="36">
        <v>50</v>
      </c>
      <c r="H55" s="36">
        <v>50</v>
      </c>
      <c r="I55" s="36">
        <v>50</v>
      </c>
      <c r="J55" s="36">
        <v>50</v>
      </c>
      <c r="K55" s="36">
        <v>50</v>
      </c>
      <c r="L55" s="36">
        <v>50</v>
      </c>
      <c r="M55" s="36">
        <v>50</v>
      </c>
      <c r="N55" s="36">
        <v>50</v>
      </c>
      <c r="O55" s="36">
        <v>50</v>
      </c>
      <c r="P55" s="36">
        <v>50</v>
      </c>
      <c r="Q55" s="36">
        <v>50</v>
      </c>
      <c r="R55" s="36">
        <v>50</v>
      </c>
      <c r="S55" s="36">
        <v>50</v>
      </c>
      <c r="T55" s="36">
        <v>50</v>
      </c>
      <c r="U55" s="36">
        <v>50</v>
      </c>
      <c r="V55" s="36">
        <v>50</v>
      </c>
      <c r="W55" s="36">
        <v>50</v>
      </c>
      <c r="X55" s="36">
        <v>50</v>
      </c>
      <c r="Y55" s="36">
        <v>50</v>
      </c>
      <c r="Z55" s="36">
        <v>50</v>
      </c>
      <c r="AA55" s="36">
        <v>50</v>
      </c>
      <c r="AB55" s="36">
        <v>50</v>
      </c>
      <c r="AC55" s="36">
        <v>1200</v>
      </c>
      <c r="AD55" s="36"/>
      <c r="AE55" s="36"/>
    </row>
    <row r="56" spans="1:31">
      <c r="A56" s="36" t="s">
        <v>296</v>
      </c>
      <c r="B56" s="36" t="s">
        <v>197</v>
      </c>
      <c r="C56" s="36" t="s">
        <v>119</v>
      </c>
      <c r="D56" s="36" t="s">
        <v>120</v>
      </c>
      <c r="E56" s="36">
        <v>30</v>
      </c>
      <c r="F56" s="36">
        <v>30</v>
      </c>
      <c r="G56" s="36">
        <v>30</v>
      </c>
      <c r="H56" s="36">
        <v>30</v>
      </c>
      <c r="I56" s="36">
        <v>30</v>
      </c>
      <c r="J56" s="36">
        <v>30</v>
      </c>
      <c r="K56" s="36">
        <v>30</v>
      </c>
      <c r="L56" s="36">
        <v>30</v>
      </c>
      <c r="M56" s="36">
        <v>30</v>
      </c>
      <c r="N56" s="36">
        <v>30</v>
      </c>
      <c r="O56" s="36">
        <v>30</v>
      </c>
      <c r="P56" s="36">
        <v>30</v>
      </c>
      <c r="Q56" s="36">
        <v>30</v>
      </c>
      <c r="R56" s="36">
        <v>30</v>
      </c>
      <c r="S56" s="36">
        <v>30</v>
      </c>
      <c r="T56" s="36">
        <v>30</v>
      </c>
      <c r="U56" s="36">
        <v>30</v>
      </c>
      <c r="V56" s="36">
        <v>30</v>
      </c>
      <c r="W56" s="36">
        <v>30</v>
      </c>
      <c r="X56" s="36">
        <v>30</v>
      </c>
      <c r="Y56" s="36">
        <v>30</v>
      </c>
      <c r="Z56" s="36">
        <v>30</v>
      </c>
      <c r="AA56" s="36">
        <v>30</v>
      </c>
      <c r="AB56" s="36">
        <v>30</v>
      </c>
      <c r="AC56" s="36">
        <v>720</v>
      </c>
      <c r="AD56" s="36">
        <v>5040</v>
      </c>
      <c r="AE56" s="36">
        <v>262800</v>
      </c>
    </row>
    <row r="57" spans="1:31">
      <c r="A57" s="36" t="s">
        <v>297</v>
      </c>
      <c r="B57" s="36" t="s">
        <v>197</v>
      </c>
      <c r="C57" s="36" t="s">
        <v>119</v>
      </c>
      <c r="D57" s="36" t="s">
        <v>120</v>
      </c>
      <c r="E57" s="36">
        <v>60</v>
      </c>
      <c r="F57" s="36">
        <v>60</v>
      </c>
      <c r="G57" s="36">
        <v>60</v>
      </c>
      <c r="H57" s="36">
        <v>60</v>
      </c>
      <c r="I57" s="36">
        <v>60</v>
      </c>
      <c r="J57" s="36">
        <v>60</v>
      </c>
      <c r="K57" s="36">
        <v>60</v>
      </c>
      <c r="L57" s="36">
        <v>60</v>
      </c>
      <c r="M57" s="36">
        <v>60</v>
      </c>
      <c r="N57" s="36">
        <v>60</v>
      </c>
      <c r="O57" s="36">
        <v>60</v>
      </c>
      <c r="P57" s="36">
        <v>60</v>
      </c>
      <c r="Q57" s="36">
        <v>60</v>
      </c>
      <c r="R57" s="36">
        <v>60</v>
      </c>
      <c r="S57" s="36">
        <v>60</v>
      </c>
      <c r="T57" s="36">
        <v>60</v>
      </c>
      <c r="U57" s="36">
        <v>60</v>
      </c>
      <c r="V57" s="36">
        <v>60</v>
      </c>
      <c r="W57" s="36">
        <v>60</v>
      </c>
      <c r="X57" s="36">
        <v>60</v>
      </c>
      <c r="Y57" s="36">
        <v>60</v>
      </c>
      <c r="Z57" s="36">
        <v>60</v>
      </c>
      <c r="AA57" s="36">
        <v>60</v>
      </c>
      <c r="AB57" s="36">
        <v>60</v>
      </c>
      <c r="AC57" s="36">
        <v>1440</v>
      </c>
      <c r="AD57" s="36">
        <v>10080</v>
      </c>
      <c r="AE57" s="36">
        <v>525600</v>
      </c>
    </row>
    <row r="58" spans="1:31">
      <c r="A58" s="36" t="s">
        <v>142</v>
      </c>
      <c r="B58" s="36" t="s">
        <v>118</v>
      </c>
      <c r="C58" s="36" t="s">
        <v>119</v>
      </c>
      <c r="D58" s="36" t="s">
        <v>136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1</v>
      </c>
      <c r="M58" s="36">
        <v>1</v>
      </c>
      <c r="N58" s="36">
        <v>1</v>
      </c>
      <c r="O58" s="36">
        <v>1</v>
      </c>
      <c r="P58" s="36">
        <v>1</v>
      </c>
      <c r="Q58" s="36">
        <v>1</v>
      </c>
      <c r="R58" s="36">
        <v>1</v>
      </c>
      <c r="S58" s="36">
        <v>1</v>
      </c>
      <c r="T58" s="36">
        <v>1</v>
      </c>
      <c r="U58" s="36">
        <v>1</v>
      </c>
      <c r="V58" s="36">
        <v>1</v>
      </c>
      <c r="W58" s="36">
        <v>1</v>
      </c>
      <c r="X58" s="36">
        <v>1</v>
      </c>
      <c r="Y58" s="36">
        <v>1</v>
      </c>
      <c r="Z58" s="36">
        <v>1</v>
      </c>
      <c r="AA58" s="36">
        <v>0</v>
      </c>
      <c r="AB58" s="36">
        <v>0</v>
      </c>
      <c r="AC58" s="36">
        <v>15</v>
      </c>
      <c r="AD58" s="36">
        <v>86</v>
      </c>
      <c r="AE58" s="36">
        <v>4484.29</v>
      </c>
    </row>
    <row r="59" spans="1:31">
      <c r="A59" s="36"/>
      <c r="B59" s="36"/>
      <c r="C59" s="36"/>
      <c r="D59" s="36" t="s">
        <v>144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1</v>
      </c>
      <c r="M59" s="36">
        <v>1</v>
      </c>
      <c r="N59" s="36">
        <v>1</v>
      </c>
      <c r="O59" s="36">
        <v>1</v>
      </c>
      <c r="P59" s="36">
        <v>1</v>
      </c>
      <c r="Q59" s="36">
        <v>1</v>
      </c>
      <c r="R59" s="36">
        <v>1</v>
      </c>
      <c r="S59" s="36">
        <v>1</v>
      </c>
      <c r="T59" s="36">
        <v>1</v>
      </c>
      <c r="U59" s="36">
        <v>1</v>
      </c>
      <c r="V59" s="36">
        <v>1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11</v>
      </c>
      <c r="AD59" s="36"/>
      <c r="AE59" s="36"/>
    </row>
    <row r="60" spans="1:31">
      <c r="A60" s="36"/>
      <c r="B60" s="36"/>
      <c r="C60" s="36"/>
      <c r="D60" s="36" t="s">
        <v>145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/>
      <c r="AE60" s="36"/>
    </row>
    <row r="61" spans="1:31">
      <c r="A61" s="36" t="s">
        <v>141</v>
      </c>
      <c r="B61" s="36" t="s">
        <v>118</v>
      </c>
      <c r="C61" s="36" t="s">
        <v>119</v>
      </c>
      <c r="D61" s="36" t="s">
        <v>120</v>
      </c>
      <c r="E61" s="36">
        <v>1</v>
      </c>
      <c r="F61" s="36">
        <v>1</v>
      </c>
      <c r="G61" s="36">
        <v>1</v>
      </c>
      <c r="H61" s="36">
        <v>1</v>
      </c>
      <c r="I61" s="36">
        <v>1</v>
      </c>
      <c r="J61" s="36">
        <v>1</v>
      </c>
      <c r="K61" s="36">
        <v>1</v>
      </c>
      <c r="L61" s="36">
        <v>1</v>
      </c>
      <c r="M61" s="36">
        <v>1</v>
      </c>
      <c r="N61" s="36">
        <v>1</v>
      </c>
      <c r="O61" s="36">
        <v>1</v>
      </c>
      <c r="P61" s="36">
        <v>1</v>
      </c>
      <c r="Q61" s="36">
        <v>1</v>
      </c>
      <c r="R61" s="36">
        <v>1</v>
      </c>
      <c r="S61" s="36">
        <v>1</v>
      </c>
      <c r="T61" s="36">
        <v>1</v>
      </c>
      <c r="U61" s="36">
        <v>1</v>
      </c>
      <c r="V61" s="36">
        <v>1</v>
      </c>
      <c r="W61" s="36">
        <v>1</v>
      </c>
      <c r="X61" s="36">
        <v>1</v>
      </c>
      <c r="Y61" s="36">
        <v>1</v>
      </c>
      <c r="Z61" s="36">
        <v>1</v>
      </c>
      <c r="AA61" s="36">
        <v>1</v>
      </c>
      <c r="AB61" s="36">
        <v>1</v>
      </c>
      <c r="AC61" s="36">
        <v>24</v>
      </c>
      <c r="AD61" s="36">
        <v>168</v>
      </c>
      <c r="AE61" s="36">
        <v>8760</v>
      </c>
    </row>
    <row r="62" spans="1:31">
      <c r="A62" s="36" t="s">
        <v>133</v>
      </c>
      <c r="B62" s="36" t="s">
        <v>134</v>
      </c>
      <c r="C62" s="36" t="s">
        <v>119</v>
      </c>
      <c r="D62" s="36" t="s">
        <v>120</v>
      </c>
      <c r="E62" s="36">
        <v>4</v>
      </c>
      <c r="F62" s="36">
        <v>4</v>
      </c>
      <c r="G62" s="36">
        <v>4</v>
      </c>
      <c r="H62" s="36">
        <v>4</v>
      </c>
      <c r="I62" s="36">
        <v>4</v>
      </c>
      <c r="J62" s="36">
        <v>4</v>
      </c>
      <c r="K62" s="36">
        <v>4</v>
      </c>
      <c r="L62" s="36">
        <v>4</v>
      </c>
      <c r="M62" s="36">
        <v>4</v>
      </c>
      <c r="N62" s="36">
        <v>4</v>
      </c>
      <c r="O62" s="36">
        <v>4</v>
      </c>
      <c r="P62" s="36">
        <v>4</v>
      </c>
      <c r="Q62" s="36">
        <v>4</v>
      </c>
      <c r="R62" s="36">
        <v>4</v>
      </c>
      <c r="S62" s="36">
        <v>4</v>
      </c>
      <c r="T62" s="36">
        <v>4</v>
      </c>
      <c r="U62" s="36">
        <v>4</v>
      </c>
      <c r="V62" s="36">
        <v>4</v>
      </c>
      <c r="W62" s="36">
        <v>4</v>
      </c>
      <c r="X62" s="36">
        <v>4</v>
      </c>
      <c r="Y62" s="36">
        <v>4</v>
      </c>
      <c r="Z62" s="36">
        <v>4</v>
      </c>
      <c r="AA62" s="36">
        <v>4</v>
      </c>
      <c r="AB62" s="36">
        <v>4</v>
      </c>
      <c r="AC62" s="36">
        <v>96</v>
      </c>
      <c r="AD62" s="36">
        <v>672</v>
      </c>
      <c r="AE62" s="36">
        <v>35040</v>
      </c>
    </row>
    <row r="63" spans="1:31">
      <c r="A63" s="36" t="s">
        <v>198</v>
      </c>
      <c r="B63" s="36" t="s">
        <v>121</v>
      </c>
      <c r="C63" s="36" t="s">
        <v>199</v>
      </c>
      <c r="D63" s="36" t="s">
        <v>120</v>
      </c>
      <c r="E63" s="36">
        <v>13</v>
      </c>
      <c r="F63" s="36">
        <v>13</v>
      </c>
      <c r="G63" s="36">
        <v>13</v>
      </c>
      <c r="H63" s="36">
        <v>13</v>
      </c>
      <c r="I63" s="36">
        <v>13</v>
      </c>
      <c r="J63" s="36">
        <v>13</v>
      </c>
      <c r="K63" s="36">
        <v>13</v>
      </c>
      <c r="L63" s="36">
        <v>13</v>
      </c>
      <c r="M63" s="36">
        <v>13</v>
      </c>
      <c r="N63" s="36">
        <v>13</v>
      </c>
      <c r="O63" s="36">
        <v>13</v>
      </c>
      <c r="P63" s="36">
        <v>13</v>
      </c>
      <c r="Q63" s="36">
        <v>13</v>
      </c>
      <c r="R63" s="36">
        <v>13</v>
      </c>
      <c r="S63" s="36">
        <v>13</v>
      </c>
      <c r="T63" s="36">
        <v>13</v>
      </c>
      <c r="U63" s="36">
        <v>13</v>
      </c>
      <c r="V63" s="36">
        <v>13</v>
      </c>
      <c r="W63" s="36">
        <v>13</v>
      </c>
      <c r="X63" s="36">
        <v>13</v>
      </c>
      <c r="Y63" s="36">
        <v>13</v>
      </c>
      <c r="Z63" s="36">
        <v>13</v>
      </c>
      <c r="AA63" s="36">
        <v>13</v>
      </c>
      <c r="AB63" s="36">
        <v>13</v>
      </c>
      <c r="AC63" s="36">
        <v>312</v>
      </c>
      <c r="AD63" s="36">
        <v>2184</v>
      </c>
      <c r="AE63" s="36">
        <v>113880</v>
      </c>
    </row>
    <row r="64" spans="1:31">
      <c r="A64" s="36"/>
      <c r="B64" s="36"/>
      <c r="C64" s="36" t="s">
        <v>200</v>
      </c>
      <c r="D64" s="36" t="s">
        <v>120</v>
      </c>
      <c r="E64" s="36">
        <v>13</v>
      </c>
      <c r="F64" s="36">
        <v>13</v>
      </c>
      <c r="G64" s="36">
        <v>13</v>
      </c>
      <c r="H64" s="36">
        <v>13</v>
      </c>
      <c r="I64" s="36">
        <v>13</v>
      </c>
      <c r="J64" s="36">
        <v>13</v>
      </c>
      <c r="K64" s="36">
        <v>13</v>
      </c>
      <c r="L64" s="36">
        <v>13</v>
      </c>
      <c r="M64" s="36">
        <v>13</v>
      </c>
      <c r="N64" s="36">
        <v>13</v>
      </c>
      <c r="O64" s="36">
        <v>13</v>
      </c>
      <c r="P64" s="36">
        <v>13</v>
      </c>
      <c r="Q64" s="36">
        <v>13</v>
      </c>
      <c r="R64" s="36">
        <v>13</v>
      </c>
      <c r="S64" s="36">
        <v>13</v>
      </c>
      <c r="T64" s="36">
        <v>13</v>
      </c>
      <c r="U64" s="36">
        <v>13</v>
      </c>
      <c r="V64" s="36">
        <v>13</v>
      </c>
      <c r="W64" s="36">
        <v>13</v>
      </c>
      <c r="X64" s="36">
        <v>13</v>
      </c>
      <c r="Y64" s="36">
        <v>13</v>
      </c>
      <c r="Z64" s="36">
        <v>13</v>
      </c>
      <c r="AA64" s="36">
        <v>13</v>
      </c>
      <c r="AB64" s="36">
        <v>13</v>
      </c>
      <c r="AC64" s="36">
        <v>312</v>
      </c>
      <c r="AD64" s="36">
        <v>2184</v>
      </c>
      <c r="AE64" s="36"/>
    </row>
    <row r="65" spans="1:31">
      <c r="A65" s="36"/>
      <c r="B65" s="36"/>
      <c r="C65" s="36" t="s">
        <v>119</v>
      </c>
      <c r="D65" s="36" t="s">
        <v>120</v>
      </c>
      <c r="E65" s="36">
        <v>13</v>
      </c>
      <c r="F65" s="36">
        <v>13</v>
      </c>
      <c r="G65" s="36">
        <v>13</v>
      </c>
      <c r="H65" s="36">
        <v>13</v>
      </c>
      <c r="I65" s="36">
        <v>13</v>
      </c>
      <c r="J65" s="36">
        <v>13</v>
      </c>
      <c r="K65" s="36">
        <v>13</v>
      </c>
      <c r="L65" s="36">
        <v>13</v>
      </c>
      <c r="M65" s="36">
        <v>13</v>
      </c>
      <c r="N65" s="36">
        <v>13</v>
      </c>
      <c r="O65" s="36">
        <v>13</v>
      </c>
      <c r="P65" s="36">
        <v>13</v>
      </c>
      <c r="Q65" s="36">
        <v>13</v>
      </c>
      <c r="R65" s="36">
        <v>13</v>
      </c>
      <c r="S65" s="36">
        <v>13</v>
      </c>
      <c r="T65" s="36">
        <v>13</v>
      </c>
      <c r="U65" s="36">
        <v>13</v>
      </c>
      <c r="V65" s="36">
        <v>13</v>
      </c>
      <c r="W65" s="36">
        <v>13</v>
      </c>
      <c r="X65" s="36">
        <v>13</v>
      </c>
      <c r="Y65" s="36">
        <v>13</v>
      </c>
      <c r="Z65" s="36">
        <v>13</v>
      </c>
      <c r="AA65" s="36">
        <v>13</v>
      </c>
      <c r="AB65" s="36">
        <v>13</v>
      </c>
      <c r="AC65" s="36">
        <v>312</v>
      </c>
      <c r="AD65" s="36">
        <v>2184</v>
      </c>
      <c r="AE65" s="36"/>
    </row>
    <row r="66" spans="1:31">
      <c r="A66" s="36" t="s">
        <v>201</v>
      </c>
      <c r="B66" s="36" t="s">
        <v>121</v>
      </c>
      <c r="C66" s="36" t="s">
        <v>119</v>
      </c>
      <c r="D66" s="36" t="s">
        <v>120</v>
      </c>
      <c r="E66" s="36">
        <v>6.7</v>
      </c>
      <c r="F66" s="36">
        <v>6.7</v>
      </c>
      <c r="G66" s="36">
        <v>6.7</v>
      </c>
      <c r="H66" s="36">
        <v>6.7</v>
      </c>
      <c r="I66" s="36">
        <v>6.7</v>
      </c>
      <c r="J66" s="36">
        <v>6.7</v>
      </c>
      <c r="K66" s="36">
        <v>6.7</v>
      </c>
      <c r="L66" s="36">
        <v>6.7</v>
      </c>
      <c r="M66" s="36">
        <v>6.7</v>
      </c>
      <c r="N66" s="36">
        <v>6.7</v>
      </c>
      <c r="O66" s="36">
        <v>6.7</v>
      </c>
      <c r="P66" s="36">
        <v>6.7</v>
      </c>
      <c r="Q66" s="36">
        <v>6.7</v>
      </c>
      <c r="R66" s="36">
        <v>6.7</v>
      </c>
      <c r="S66" s="36">
        <v>6.7</v>
      </c>
      <c r="T66" s="36">
        <v>6.7</v>
      </c>
      <c r="U66" s="36">
        <v>6.7</v>
      </c>
      <c r="V66" s="36">
        <v>6.7</v>
      </c>
      <c r="W66" s="36">
        <v>6.7</v>
      </c>
      <c r="X66" s="36">
        <v>6.7</v>
      </c>
      <c r="Y66" s="36">
        <v>6.7</v>
      </c>
      <c r="Z66" s="36">
        <v>6.7</v>
      </c>
      <c r="AA66" s="36">
        <v>6.7</v>
      </c>
      <c r="AB66" s="36">
        <v>6.7</v>
      </c>
      <c r="AC66" s="36">
        <v>160.80000000000001</v>
      </c>
      <c r="AD66" s="36">
        <v>1125.5999999999999</v>
      </c>
      <c r="AE66" s="36">
        <v>58692</v>
      </c>
    </row>
    <row r="67" spans="1:31">
      <c r="A67" s="36" t="s">
        <v>202</v>
      </c>
      <c r="B67" s="36" t="s">
        <v>121</v>
      </c>
      <c r="C67" s="36" t="s">
        <v>119</v>
      </c>
      <c r="D67" s="36" t="s">
        <v>120</v>
      </c>
      <c r="E67" s="36">
        <v>60</v>
      </c>
      <c r="F67" s="36">
        <v>60</v>
      </c>
      <c r="G67" s="36">
        <v>60</v>
      </c>
      <c r="H67" s="36">
        <v>60</v>
      </c>
      <c r="I67" s="36">
        <v>60</v>
      </c>
      <c r="J67" s="36">
        <v>60</v>
      </c>
      <c r="K67" s="36">
        <v>60</v>
      </c>
      <c r="L67" s="36">
        <v>60</v>
      </c>
      <c r="M67" s="36">
        <v>60</v>
      </c>
      <c r="N67" s="36">
        <v>60</v>
      </c>
      <c r="O67" s="36">
        <v>60</v>
      </c>
      <c r="P67" s="36">
        <v>60</v>
      </c>
      <c r="Q67" s="36">
        <v>60</v>
      </c>
      <c r="R67" s="36">
        <v>60</v>
      </c>
      <c r="S67" s="36">
        <v>60</v>
      </c>
      <c r="T67" s="36">
        <v>60</v>
      </c>
      <c r="U67" s="36">
        <v>60</v>
      </c>
      <c r="V67" s="36">
        <v>60</v>
      </c>
      <c r="W67" s="36">
        <v>60</v>
      </c>
      <c r="X67" s="36">
        <v>60</v>
      </c>
      <c r="Y67" s="36">
        <v>60</v>
      </c>
      <c r="Z67" s="36">
        <v>60</v>
      </c>
      <c r="AA67" s="36">
        <v>60</v>
      </c>
      <c r="AB67" s="36">
        <v>60</v>
      </c>
      <c r="AC67" s="36">
        <v>1440</v>
      </c>
      <c r="AD67" s="36">
        <v>10080</v>
      </c>
      <c r="AE67" s="36">
        <v>525600</v>
      </c>
    </row>
    <row r="68" spans="1:31">
      <c r="A68" s="36" t="s">
        <v>203</v>
      </c>
      <c r="B68" s="36" t="s">
        <v>121</v>
      </c>
      <c r="C68" s="36" t="s">
        <v>119</v>
      </c>
      <c r="D68" s="36" t="s">
        <v>120</v>
      </c>
      <c r="E68" s="36">
        <v>16</v>
      </c>
      <c r="F68" s="36">
        <v>16</v>
      </c>
      <c r="G68" s="36">
        <v>16</v>
      </c>
      <c r="H68" s="36">
        <v>16</v>
      </c>
      <c r="I68" s="36">
        <v>16</v>
      </c>
      <c r="J68" s="36">
        <v>16</v>
      </c>
      <c r="K68" s="36">
        <v>16</v>
      </c>
      <c r="L68" s="36">
        <v>16</v>
      </c>
      <c r="M68" s="36">
        <v>16</v>
      </c>
      <c r="N68" s="36">
        <v>16</v>
      </c>
      <c r="O68" s="36">
        <v>16</v>
      </c>
      <c r="P68" s="36">
        <v>16</v>
      </c>
      <c r="Q68" s="36">
        <v>16</v>
      </c>
      <c r="R68" s="36">
        <v>16</v>
      </c>
      <c r="S68" s="36">
        <v>16</v>
      </c>
      <c r="T68" s="36">
        <v>16</v>
      </c>
      <c r="U68" s="36">
        <v>16</v>
      </c>
      <c r="V68" s="36">
        <v>16</v>
      </c>
      <c r="W68" s="36">
        <v>16</v>
      </c>
      <c r="X68" s="36">
        <v>16</v>
      </c>
      <c r="Y68" s="36">
        <v>16</v>
      </c>
      <c r="Z68" s="36">
        <v>16</v>
      </c>
      <c r="AA68" s="36">
        <v>16</v>
      </c>
      <c r="AB68" s="36">
        <v>16</v>
      </c>
      <c r="AC68" s="36">
        <v>384</v>
      </c>
      <c r="AD68" s="36">
        <v>2688</v>
      </c>
      <c r="AE68" s="36">
        <v>140160</v>
      </c>
    </row>
    <row r="69" spans="1:31">
      <c r="A69" s="36" t="s">
        <v>143</v>
      </c>
      <c r="B69" s="36" t="s">
        <v>127</v>
      </c>
      <c r="C69" s="36" t="s">
        <v>119</v>
      </c>
      <c r="D69" s="36" t="s">
        <v>120</v>
      </c>
      <c r="E69" s="36">
        <v>120</v>
      </c>
      <c r="F69" s="36">
        <v>120</v>
      </c>
      <c r="G69" s="36">
        <v>120</v>
      </c>
      <c r="H69" s="36">
        <v>120</v>
      </c>
      <c r="I69" s="36">
        <v>120</v>
      </c>
      <c r="J69" s="36">
        <v>120</v>
      </c>
      <c r="K69" s="36">
        <v>120</v>
      </c>
      <c r="L69" s="36">
        <v>120</v>
      </c>
      <c r="M69" s="36">
        <v>120</v>
      </c>
      <c r="N69" s="36">
        <v>120</v>
      </c>
      <c r="O69" s="36">
        <v>120</v>
      </c>
      <c r="P69" s="36">
        <v>120</v>
      </c>
      <c r="Q69" s="36">
        <v>120</v>
      </c>
      <c r="R69" s="36">
        <v>120</v>
      </c>
      <c r="S69" s="36">
        <v>120</v>
      </c>
      <c r="T69" s="36">
        <v>120</v>
      </c>
      <c r="U69" s="36">
        <v>120</v>
      </c>
      <c r="V69" s="36">
        <v>120</v>
      </c>
      <c r="W69" s="36">
        <v>120</v>
      </c>
      <c r="X69" s="36">
        <v>120</v>
      </c>
      <c r="Y69" s="36">
        <v>120</v>
      </c>
      <c r="Z69" s="36">
        <v>120</v>
      </c>
      <c r="AA69" s="36">
        <v>120</v>
      </c>
      <c r="AB69" s="36">
        <v>120</v>
      </c>
      <c r="AC69" s="36">
        <v>2880</v>
      </c>
      <c r="AD69" s="36">
        <v>20160</v>
      </c>
      <c r="AE69" s="36">
        <v>1051200</v>
      </c>
    </row>
    <row r="70" spans="1:31">
      <c r="A70" s="36" t="s">
        <v>125</v>
      </c>
      <c r="B70" s="36" t="s">
        <v>118</v>
      </c>
      <c r="C70" s="36" t="s">
        <v>119</v>
      </c>
      <c r="D70" s="36" t="s">
        <v>120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</row>
    <row r="71" spans="1:31">
      <c r="A71" s="36" t="s">
        <v>126</v>
      </c>
      <c r="B71" s="36" t="s">
        <v>127</v>
      </c>
      <c r="C71" s="36" t="s">
        <v>119</v>
      </c>
      <c r="D71" s="36" t="s">
        <v>120</v>
      </c>
      <c r="E71" s="36">
        <v>0.2</v>
      </c>
      <c r="F71" s="36">
        <v>0.2</v>
      </c>
      <c r="G71" s="36">
        <v>0.2</v>
      </c>
      <c r="H71" s="36">
        <v>0.2</v>
      </c>
      <c r="I71" s="36">
        <v>0.2</v>
      </c>
      <c r="J71" s="36">
        <v>0.2</v>
      </c>
      <c r="K71" s="36">
        <v>0.2</v>
      </c>
      <c r="L71" s="36">
        <v>0.2</v>
      </c>
      <c r="M71" s="36">
        <v>0.2</v>
      </c>
      <c r="N71" s="36">
        <v>0.2</v>
      </c>
      <c r="O71" s="36">
        <v>0.2</v>
      </c>
      <c r="P71" s="36">
        <v>0.2</v>
      </c>
      <c r="Q71" s="36">
        <v>0.2</v>
      </c>
      <c r="R71" s="36">
        <v>0.2</v>
      </c>
      <c r="S71" s="36">
        <v>0.2</v>
      </c>
      <c r="T71" s="36">
        <v>0.2</v>
      </c>
      <c r="U71" s="36">
        <v>0.2</v>
      </c>
      <c r="V71" s="36">
        <v>0.2</v>
      </c>
      <c r="W71" s="36">
        <v>0.2</v>
      </c>
      <c r="X71" s="36">
        <v>0.2</v>
      </c>
      <c r="Y71" s="36">
        <v>0.2</v>
      </c>
      <c r="Z71" s="36">
        <v>0.2</v>
      </c>
      <c r="AA71" s="36">
        <v>0.2</v>
      </c>
      <c r="AB71" s="36">
        <v>0.2</v>
      </c>
      <c r="AC71" s="36">
        <v>4.8</v>
      </c>
      <c r="AD71" s="36">
        <v>33.6</v>
      </c>
      <c r="AE71" s="36">
        <v>1752</v>
      </c>
    </row>
    <row r="72" spans="1:31">
      <c r="A72" s="36" t="s">
        <v>128</v>
      </c>
      <c r="B72" s="36" t="s">
        <v>127</v>
      </c>
      <c r="C72" s="36" t="s">
        <v>129</v>
      </c>
      <c r="D72" s="36" t="s">
        <v>120</v>
      </c>
      <c r="E72" s="36">
        <v>1</v>
      </c>
      <c r="F72" s="36">
        <v>1</v>
      </c>
      <c r="G72" s="36">
        <v>1</v>
      </c>
      <c r="H72" s="36">
        <v>1</v>
      </c>
      <c r="I72" s="36">
        <v>1</v>
      </c>
      <c r="J72" s="36">
        <v>1</v>
      </c>
      <c r="K72" s="36">
        <v>1</v>
      </c>
      <c r="L72" s="36">
        <v>1</v>
      </c>
      <c r="M72" s="36">
        <v>1</v>
      </c>
      <c r="N72" s="36">
        <v>1</v>
      </c>
      <c r="O72" s="36">
        <v>1</v>
      </c>
      <c r="P72" s="36">
        <v>1</v>
      </c>
      <c r="Q72" s="36">
        <v>1</v>
      </c>
      <c r="R72" s="36">
        <v>1</v>
      </c>
      <c r="S72" s="36">
        <v>1</v>
      </c>
      <c r="T72" s="36">
        <v>1</v>
      </c>
      <c r="U72" s="36">
        <v>1</v>
      </c>
      <c r="V72" s="36">
        <v>1</v>
      </c>
      <c r="W72" s="36">
        <v>1</v>
      </c>
      <c r="X72" s="36">
        <v>1</v>
      </c>
      <c r="Y72" s="36">
        <v>1</v>
      </c>
      <c r="Z72" s="36">
        <v>1</v>
      </c>
      <c r="AA72" s="36">
        <v>1</v>
      </c>
      <c r="AB72" s="36">
        <v>1</v>
      </c>
      <c r="AC72" s="36">
        <v>24</v>
      </c>
      <c r="AD72" s="36">
        <v>168</v>
      </c>
      <c r="AE72" s="36">
        <v>6924</v>
      </c>
    </row>
    <row r="73" spans="1:31">
      <c r="C73" s="35" t="s">
        <v>130</v>
      </c>
      <c r="D73" s="35" t="s">
        <v>120</v>
      </c>
      <c r="E73" s="35">
        <v>0.5</v>
      </c>
      <c r="F73" s="35">
        <v>0.5</v>
      </c>
      <c r="G73" s="35">
        <v>0.5</v>
      </c>
      <c r="H73" s="35">
        <v>0.5</v>
      </c>
      <c r="I73" s="35">
        <v>0.5</v>
      </c>
      <c r="J73" s="35">
        <v>0.5</v>
      </c>
      <c r="K73" s="35">
        <v>0.5</v>
      </c>
      <c r="L73" s="35">
        <v>0.5</v>
      </c>
      <c r="M73" s="35">
        <v>0.5</v>
      </c>
      <c r="N73" s="35">
        <v>0.5</v>
      </c>
      <c r="O73" s="35">
        <v>0.5</v>
      </c>
      <c r="P73" s="35">
        <v>0.5</v>
      </c>
      <c r="Q73" s="35">
        <v>0.5</v>
      </c>
      <c r="R73" s="35">
        <v>0.5</v>
      </c>
      <c r="S73" s="35">
        <v>0.5</v>
      </c>
      <c r="T73" s="35">
        <v>0.5</v>
      </c>
      <c r="U73" s="35">
        <v>0.5</v>
      </c>
      <c r="V73" s="35">
        <v>0.5</v>
      </c>
      <c r="W73" s="35">
        <v>0.5</v>
      </c>
      <c r="X73" s="35">
        <v>0.5</v>
      </c>
      <c r="Y73" s="35">
        <v>0.5</v>
      </c>
      <c r="Z73" s="35">
        <v>0.5</v>
      </c>
      <c r="AA73" s="35">
        <v>0.5</v>
      </c>
      <c r="AB73" s="35">
        <v>0.5</v>
      </c>
      <c r="AC73" s="35">
        <v>12</v>
      </c>
      <c r="AD73" s="35">
        <v>84</v>
      </c>
    </row>
    <row r="74" spans="1:31">
      <c r="C74" s="35" t="s">
        <v>119</v>
      </c>
      <c r="D74" s="35" t="s">
        <v>120</v>
      </c>
      <c r="E74" s="35">
        <v>1</v>
      </c>
      <c r="F74" s="35">
        <v>1</v>
      </c>
      <c r="G74" s="35">
        <v>1</v>
      </c>
      <c r="H74" s="35">
        <v>1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  <c r="N74" s="35">
        <v>1</v>
      </c>
      <c r="O74" s="35">
        <v>1</v>
      </c>
      <c r="P74" s="35">
        <v>1</v>
      </c>
      <c r="Q74" s="35">
        <v>1</v>
      </c>
      <c r="R74" s="35">
        <v>1</v>
      </c>
      <c r="S74" s="35">
        <v>1</v>
      </c>
      <c r="T74" s="35">
        <v>1</v>
      </c>
      <c r="U74" s="35">
        <v>1</v>
      </c>
      <c r="V74" s="35">
        <v>1</v>
      </c>
      <c r="W74" s="35">
        <v>1</v>
      </c>
      <c r="X74" s="35">
        <v>1</v>
      </c>
      <c r="Y74" s="35">
        <v>1</v>
      </c>
      <c r="Z74" s="35">
        <v>1</v>
      </c>
      <c r="AA74" s="35">
        <v>1</v>
      </c>
      <c r="AB74" s="35">
        <v>1</v>
      </c>
      <c r="AC74" s="35">
        <v>24</v>
      </c>
      <c r="AD74" s="35">
        <v>168</v>
      </c>
    </row>
    <row r="75" spans="1:31">
      <c r="A75" s="35" t="s">
        <v>204</v>
      </c>
      <c r="B75" s="35" t="s">
        <v>127</v>
      </c>
      <c r="C75" s="35" t="s">
        <v>119</v>
      </c>
      <c r="D75" s="35" t="s">
        <v>120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</row>
    <row r="76" spans="1:31">
      <c r="A76" s="35" t="s">
        <v>298</v>
      </c>
      <c r="B76" s="35" t="s">
        <v>118</v>
      </c>
      <c r="C76" s="35" t="s">
        <v>119</v>
      </c>
      <c r="D76" s="35" t="s">
        <v>120</v>
      </c>
      <c r="E76" s="37">
        <v>0.05</v>
      </c>
      <c r="F76" s="37">
        <v>0.05</v>
      </c>
      <c r="G76" s="37">
        <v>0.05</v>
      </c>
      <c r="H76" s="37">
        <v>0.05</v>
      </c>
      <c r="I76" s="37">
        <v>0.05</v>
      </c>
      <c r="J76" s="37">
        <v>0.05</v>
      </c>
      <c r="K76" s="37">
        <v>0.05</v>
      </c>
      <c r="L76" s="37">
        <v>0.05</v>
      </c>
      <c r="M76" s="37">
        <v>0.05</v>
      </c>
      <c r="N76" s="37">
        <v>0.05</v>
      </c>
      <c r="O76" s="37">
        <v>0.05</v>
      </c>
      <c r="P76" s="37">
        <v>0.05</v>
      </c>
      <c r="Q76" s="37">
        <v>0.05</v>
      </c>
      <c r="R76" s="37">
        <v>0.05</v>
      </c>
      <c r="S76" s="37">
        <v>0.05</v>
      </c>
      <c r="T76" s="37">
        <v>0.05</v>
      </c>
      <c r="U76" s="37">
        <v>0.05</v>
      </c>
      <c r="V76" s="37">
        <v>0.05</v>
      </c>
      <c r="W76" s="37">
        <v>0.05</v>
      </c>
      <c r="X76" s="37">
        <v>0.05</v>
      </c>
      <c r="Y76" s="37">
        <v>0.05</v>
      </c>
      <c r="Z76" s="37">
        <v>0.05</v>
      </c>
      <c r="AA76" s="37">
        <v>0.05</v>
      </c>
      <c r="AB76" s="37">
        <v>0.05</v>
      </c>
      <c r="AC76" s="35">
        <v>1.2</v>
      </c>
      <c r="AD76" s="35">
        <v>8.4</v>
      </c>
      <c r="AE76" s="35">
        <v>438</v>
      </c>
    </row>
    <row r="77" spans="1:31">
      <c r="A77" s="35" t="s">
        <v>299</v>
      </c>
      <c r="B77" s="35" t="s">
        <v>118</v>
      </c>
      <c r="C77" s="35" t="s">
        <v>119</v>
      </c>
      <c r="D77" s="35" t="s">
        <v>120</v>
      </c>
      <c r="E77" s="37">
        <v>0.2</v>
      </c>
      <c r="F77" s="37">
        <v>0.2</v>
      </c>
      <c r="G77" s="37">
        <v>0.2</v>
      </c>
      <c r="H77" s="37">
        <v>0.2</v>
      </c>
      <c r="I77" s="37">
        <v>0.2</v>
      </c>
      <c r="J77" s="37">
        <v>0.2</v>
      </c>
      <c r="K77" s="37">
        <v>0.2</v>
      </c>
      <c r="L77" s="37">
        <v>0.2</v>
      </c>
      <c r="M77" s="37">
        <v>0.2</v>
      </c>
      <c r="N77" s="37">
        <v>0.2</v>
      </c>
      <c r="O77" s="37">
        <v>0.2</v>
      </c>
      <c r="P77" s="37">
        <v>0.2</v>
      </c>
      <c r="Q77" s="37">
        <v>0.2</v>
      </c>
      <c r="R77" s="37">
        <v>0.2</v>
      </c>
      <c r="S77" s="37">
        <v>0.2</v>
      </c>
      <c r="T77" s="37">
        <v>0.2</v>
      </c>
      <c r="U77" s="37">
        <v>0.2</v>
      </c>
      <c r="V77" s="37">
        <v>0.2</v>
      </c>
      <c r="W77" s="37">
        <v>0.2</v>
      </c>
      <c r="X77" s="37">
        <v>0.2</v>
      </c>
      <c r="Y77" s="37">
        <v>0.2</v>
      </c>
      <c r="Z77" s="37">
        <v>0.2</v>
      </c>
      <c r="AA77" s="37">
        <v>0.2</v>
      </c>
      <c r="AB77" s="37">
        <v>0.2</v>
      </c>
      <c r="AC77" s="35">
        <v>4.8</v>
      </c>
      <c r="AD77" s="35">
        <v>33.6</v>
      </c>
      <c r="AE77" s="35">
        <v>1752</v>
      </c>
    </row>
    <row r="78" spans="1:31">
      <c r="A78" s="35" t="s">
        <v>300</v>
      </c>
      <c r="B78" s="35" t="s">
        <v>121</v>
      </c>
      <c r="C78" s="35" t="s">
        <v>119</v>
      </c>
      <c r="D78" s="35" t="s">
        <v>120</v>
      </c>
      <c r="E78" s="37">
        <v>48.8</v>
      </c>
      <c r="F78" s="37">
        <v>48.8</v>
      </c>
      <c r="G78" s="37">
        <v>48.8</v>
      </c>
      <c r="H78" s="37">
        <v>48.8</v>
      </c>
      <c r="I78" s="37">
        <v>48.8</v>
      </c>
      <c r="J78" s="37">
        <v>48.8</v>
      </c>
      <c r="K78" s="37">
        <v>48.8</v>
      </c>
      <c r="L78" s="37">
        <v>48.8</v>
      </c>
      <c r="M78" s="37">
        <v>48.8</v>
      </c>
      <c r="N78" s="37">
        <v>48.8</v>
      </c>
      <c r="O78" s="37">
        <v>48.8</v>
      </c>
      <c r="P78" s="37">
        <v>48.8</v>
      </c>
      <c r="Q78" s="37">
        <v>48.8</v>
      </c>
      <c r="R78" s="37">
        <v>48.8</v>
      </c>
      <c r="S78" s="37">
        <v>48.8</v>
      </c>
      <c r="T78" s="37">
        <v>48.8</v>
      </c>
      <c r="U78" s="37">
        <v>48.8</v>
      </c>
      <c r="V78" s="37">
        <v>48.8</v>
      </c>
      <c r="W78" s="37">
        <v>48.8</v>
      </c>
      <c r="X78" s="37">
        <v>48.8</v>
      </c>
      <c r="Y78" s="37">
        <v>48.8</v>
      </c>
      <c r="Z78" s="37">
        <v>48.8</v>
      </c>
      <c r="AA78" s="37">
        <v>48.8</v>
      </c>
      <c r="AB78" s="37">
        <v>48.8</v>
      </c>
      <c r="AC78" s="35">
        <v>1171.2</v>
      </c>
      <c r="AD78" s="35">
        <v>8198.4</v>
      </c>
      <c r="AE78" s="35">
        <v>427488</v>
      </c>
    </row>
    <row r="79" spans="1:31">
      <c r="A79" s="35" t="s">
        <v>301</v>
      </c>
      <c r="B79" s="35" t="s">
        <v>121</v>
      </c>
      <c r="C79" s="35" t="s">
        <v>119</v>
      </c>
      <c r="D79" s="35" t="s">
        <v>120</v>
      </c>
      <c r="E79" s="37">
        <v>55</v>
      </c>
      <c r="F79" s="37">
        <v>55</v>
      </c>
      <c r="G79" s="37">
        <v>55</v>
      </c>
      <c r="H79" s="37">
        <v>55</v>
      </c>
      <c r="I79" s="37">
        <v>55</v>
      </c>
      <c r="J79" s="37">
        <v>55</v>
      </c>
      <c r="K79" s="37">
        <v>55</v>
      </c>
      <c r="L79" s="37">
        <v>55</v>
      </c>
      <c r="M79" s="37">
        <v>55</v>
      </c>
      <c r="N79" s="37">
        <v>55</v>
      </c>
      <c r="O79" s="37">
        <v>55</v>
      </c>
      <c r="P79" s="37">
        <v>55</v>
      </c>
      <c r="Q79" s="37">
        <v>55</v>
      </c>
      <c r="R79" s="37">
        <v>55</v>
      </c>
      <c r="S79" s="37">
        <v>55</v>
      </c>
      <c r="T79" s="37">
        <v>55</v>
      </c>
      <c r="U79" s="37">
        <v>55</v>
      </c>
      <c r="V79" s="37">
        <v>55</v>
      </c>
      <c r="W79" s="37">
        <v>55</v>
      </c>
      <c r="X79" s="37">
        <v>55</v>
      </c>
      <c r="Y79" s="37">
        <v>55</v>
      </c>
      <c r="Z79" s="37">
        <v>55</v>
      </c>
      <c r="AA79" s="37">
        <v>55</v>
      </c>
      <c r="AB79" s="37">
        <v>55</v>
      </c>
      <c r="AC79" s="35">
        <v>1320</v>
      </c>
      <c r="AD79" s="35">
        <v>9240</v>
      </c>
      <c r="AE79" s="35">
        <v>481800</v>
      </c>
    </row>
    <row r="80" spans="1:31">
      <c r="A80" s="35" t="s">
        <v>302</v>
      </c>
      <c r="B80" s="35" t="s">
        <v>121</v>
      </c>
      <c r="C80" s="35" t="s">
        <v>119</v>
      </c>
      <c r="D80" s="35" t="s">
        <v>120</v>
      </c>
      <c r="E80" s="37">
        <v>60</v>
      </c>
      <c r="F80" s="37">
        <v>60</v>
      </c>
      <c r="G80" s="37">
        <v>60</v>
      </c>
      <c r="H80" s="37">
        <v>60</v>
      </c>
      <c r="I80" s="37">
        <v>60</v>
      </c>
      <c r="J80" s="37">
        <v>60</v>
      </c>
      <c r="K80" s="37">
        <v>60</v>
      </c>
      <c r="L80" s="37">
        <v>60</v>
      </c>
      <c r="M80" s="37">
        <v>60</v>
      </c>
      <c r="N80" s="37">
        <v>60</v>
      </c>
      <c r="O80" s="37">
        <v>60</v>
      </c>
      <c r="P80" s="37">
        <v>60</v>
      </c>
      <c r="Q80" s="37">
        <v>60</v>
      </c>
      <c r="R80" s="37">
        <v>60</v>
      </c>
      <c r="S80" s="37">
        <v>60</v>
      </c>
      <c r="T80" s="37">
        <v>60</v>
      </c>
      <c r="U80" s="37">
        <v>60</v>
      </c>
      <c r="V80" s="37">
        <v>60</v>
      </c>
      <c r="W80" s="37">
        <v>60</v>
      </c>
      <c r="X80" s="37">
        <v>60</v>
      </c>
      <c r="Y80" s="37">
        <v>60</v>
      </c>
      <c r="Z80" s="37">
        <v>60</v>
      </c>
      <c r="AA80" s="37">
        <v>60</v>
      </c>
      <c r="AB80" s="37">
        <v>60</v>
      </c>
      <c r="AC80" s="35">
        <v>1440</v>
      </c>
      <c r="AD80" s="35">
        <v>10080</v>
      </c>
      <c r="AE80" s="35">
        <v>525600</v>
      </c>
    </row>
    <row r="81" spans="1:31">
      <c r="A81" s="35" t="s">
        <v>303</v>
      </c>
      <c r="B81" s="35" t="s">
        <v>121</v>
      </c>
      <c r="C81" s="35" t="s">
        <v>119</v>
      </c>
      <c r="D81" s="35" t="s">
        <v>120</v>
      </c>
      <c r="E81" s="37">
        <v>60</v>
      </c>
      <c r="F81" s="37">
        <v>60</v>
      </c>
      <c r="G81" s="37">
        <v>60</v>
      </c>
      <c r="H81" s="37">
        <v>60</v>
      </c>
      <c r="I81" s="37">
        <v>60</v>
      </c>
      <c r="J81" s="37">
        <v>60</v>
      </c>
      <c r="K81" s="37">
        <v>60</v>
      </c>
      <c r="L81" s="37">
        <v>60</v>
      </c>
      <c r="M81" s="37">
        <v>60</v>
      </c>
      <c r="N81" s="37">
        <v>60</v>
      </c>
      <c r="O81" s="37">
        <v>60</v>
      </c>
      <c r="P81" s="37">
        <v>60</v>
      </c>
      <c r="Q81" s="37">
        <v>60</v>
      </c>
      <c r="R81" s="37">
        <v>60</v>
      </c>
      <c r="S81" s="37">
        <v>60</v>
      </c>
      <c r="T81" s="37">
        <v>60</v>
      </c>
      <c r="U81" s="37">
        <v>60</v>
      </c>
      <c r="V81" s="37">
        <v>60</v>
      </c>
      <c r="W81" s="37">
        <v>60</v>
      </c>
      <c r="X81" s="37">
        <v>60</v>
      </c>
      <c r="Y81" s="37">
        <v>60</v>
      </c>
      <c r="Z81" s="37">
        <v>60</v>
      </c>
      <c r="AA81" s="37">
        <v>60</v>
      </c>
      <c r="AB81" s="37">
        <v>60</v>
      </c>
      <c r="AC81" s="35">
        <v>1440</v>
      </c>
      <c r="AD81" s="35">
        <v>10080</v>
      </c>
      <c r="AE81" s="35">
        <v>525600</v>
      </c>
    </row>
    <row r="82" spans="1:31">
      <c r="A82" s="35" t="s">
        <v>304</v>
      </c>
      <c r="B82" s="35" t="s">
        <v>121</v>
      </c>
      <c r="C82" s="35" t="s">
        <v>119</v>
      </c>
      <c r="D82" s="35" t="s">
        <v>120</v>
      </c>
      <c r="E82" s="37">
        <v>22</v>
      </c>
      <c r="F82" s="37">
        <v>22</v>
      </c>
      <c r="G82" s="37">
        <v>22</v>
      </c>
      <c r="H82" s="37">
        <v>22</v>
      </c>
      <c r="I82" s="37">
        <v>22</v>
      </c>
      <c r="J82" s="37">
        <v>22</v>
      </c>
      <c r="K82" s="37">
        <v>22</v>
      </c>
      <c r="L82" s="37">
        <v>22</v>
      </c>
      <c r="M82" s="37">
        <v>22</v>
      </c>
      <c r="N82" s="37">
        <v>22</v>
      </c>
      <c r="O82" s="37">
        <v>22</v>
      </c>
      <c r="P82" s="37">
        <v>22</v>
      </c>
      <c r="Q82" s="37">
        <v>22</v>
      </c>
      <c r="R82" s="37">
        <v>22</v>
      </c>
      <c r="S82" s="37">
        <v>22</v>
      </c>
      <c r="T82" s="37">
        <v>22</v>
      </c>
      <c r="U82" s="37">
        <v>22</v>
      </c>
      <c r="V82" s="37">
        <v>22</v>
      </c>
      <c r="W82" s="37">
        <v>22</v>
      </c>
      <c r="X82" s="37">
        <v>22</v>
      </c>
      <c r="Y82" s="37">
        <v>22</v>
      </c>
      <c r="Z82" s="37">
        <v>22</v>
      </c>
      <c r="AA82" s="37">
        <v>22</v>
      </c>
      <c r="AB82" s="37">
        <v>22</v>
      </c>
      <c r="AC82" s="35">
        <v>528</v>
      </c>
      <c r="AD82" s="35">
        <v>3696</v>
      </c>
      <c r="AE82" s="35">
        <v>192720</v>
      </c>
    </row>
    <row r="83" spans="1:31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154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92"/>
      <c r="B2" s="92"/>
      <c r="C2" s="53" t="s">
        <v>98</v>
      </c>
      <c r="D2" s="53" t="s">
        <v>99</v>
      </c>
      <c r="E2" s="53" t="s">
        <v>100</v>
      </c>
      <c r="F2" s="53" t="s">
        <v>101</v>
      </c>
      <c r="G2" s="53" t="s">
        <v>102</v>
      </c>
      <c r="H2" s="53" t="s">
        <v>103</v>
      </c>
      <c r="I2" s="53" t="s">
        <v>104</v>
      </c>
      <c r="J2" s="53" t="s">
        <v>105</v>
      </c>
      <c r="K2" s="53" t="s">
        <v>106</v>
      </c>
      <c r="L2" s="53" t="s">
        <v>107</v>
      </c>
      <c r="M2" s="53" t="s">
        <v>292</v>
      </c>
      <c r="N2" s="53" t="s">
        <v>108</v>
      </c>
      <c r="O2" s="53" t="s">
        <v>109</v>
      </c>
      <c r="P2" s="53" t="s">
        <v>110</v>
      </c>
      <c r="Q2" s="53" t="s">
        <v>111</v>
      </c>
      <c r="R2" s="53" t="s">
        <v>112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5" t="s">
        <v>10</v>
      </c>
      <c r="D4" s="85" t="s">
        <v>11</v>
      </c>
      <c r="E4" s="85" t="s">
        <v>12</v>
      </c>
      <c r="F4" s="85" t="s">
        <v>13</v>
      </c>
      <c r="G4" s="85" t="s">
        <v>450</v>
      </c>
      <c r="H4" s="85" t="s">
        <v>14</v>
      </c>
      <c r="I4" s="85" t="s">
        <v>15</v>
      </c>
      <c r="J4" s="85" t="s">
        <v>16</v>
      </c>
      <c r="K4" s="85" t="s">
        <v>17</v>
      </c>
      <c r="L4" s="85" t="s">
        <v>18</v>
      </c>
      <c r="M4" s="85" t="s">
        <v>19</v>
      </c>
      <c r="N4" s="85" t="s">
        <v>20</v>
      </c>
      <c r="O4" s="85" t="s">
        <v>21</v>
      </c>
      <c r="P4" s="85" t="s">
        <v>22</v>
      </c>
      <c r="Q4" s="85">
        <v>7</v>
      </c>
      <c r="R4" s="85">
        <v>8</v>
      </c>
    </row>
    <row r="5" spans="1:18">
      <c r="A5" s="52"/>
      <c r="B5" s="56" t="s">
        <v>23</v>
      </c>
      <c r="C5" s="85" t="s">
        <v>24</v>
      </c>
      <c r="D5" s="85" t="s">
        <v>24</v>
      </c>
      <c r="E5" s="85" t="s">
        <v>24</v>
      </c>
      <c r="F5" s="85" t="s">
        <v>24</v>
      </c>
      <c r="G5" s="85" t="s">
        <v>24</v>
      </c>
      <c r="H5" s="85" t="s">
        <v>24</v>
      </c>
      <c r="I5" s="85" t="s">
        <v>24</v>
      </c>
      <c r="J5" s="85" t="s">
        <v>24</v>
      </c>
      <c r="K5" s="85" t="s">
        <v>24</v>
      </c>
      <c r="L5" s="85" t="s">
        <v>24</v>
      </c>
      <c r="M5" s="85" t="s">
        <v>24</v>
      </c>
      <c r="N5" s="85" t="s">
        <v>24</v>
      </c>
      <c r="O5" s="85" t="s">
        <v>24</v>
      </c>
      <c r="P5" s="85" t="s">
        <v>24</v>
      </c>
      <c r="Q5" s="85" t="s">
        <v>24</v>
      </c>
      <c r="R5" s="85" t="s">
        <v>24</v>
      </c>
    </row>
    <row r="6" spans="1:18">
      <c r="A6" s="52"/>
      <c r="B6" s="56"/>
      <c r="C6" s="86"/>
      <c r="D6" s="87"/>
      <c r="E6" s="87"/>
      <c r="F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55" t="s">
        <v>36</v>
      </c>
      <c r="B7" s="49"/>
      <c r="C7" s="76"/>
      <c r="D7" s="76"/>
      <c r="E7" s="76"/>
      <c r="F7" s="76"/>
      <c r="G7" s="76"/>
      <c r="H7" s="88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37</v>
      </c>
      <c r="C8" s="54"/>
    </row>
    <row r="9" spans="1:18">
      <c r="A9" s="52"/>
      <c r="B9" s="56" t="s">
        <v>38</v>
      </c>
      <c r="C9" s="57" t="str">
        <f>BuildingSummary!$C$26</f>
        <v>Steel-frame wall</v>
      </c>
      <c r="D9" s="57" t="str">
        <f>BuildingSummary!$C$26</f>
        <v>Steel-frame wall</v>
      </c>
      <c r="E9" s="57" t="str">
        <f>BuildingSummary!$C$26</f>
        <v>Steel-frame wall</v>
      </c>
      <c r="F9" s="57" t="str">
        <f>BuildingSummary!$C$26</f>
        <v>Steel-frame wall</v>
      </c>
      <c r="G9" s="57" t="str">
        <f>BuildingSummary!$C$26</f>
        <v>Steel-frame wall</v>
      </c>
      <c r="H9" s="57" t="str">
        <f>BuildingSummary!$C$26</f>
        <v>Steel-frame wall</v>
      </c>
      <c r="I9" s="57" t="str">
        <f>BuildingSummary!$C$26</f>
        <v>Steel-frame wall</v>
      </c>
      <c r="J9" s="57" t="str">
        <f>BuildingSummary!$C$26</f>
        <v>Steel-frame wall</v>
      </c>
      <c r="K9" s="57" t="str">
        <f>BuildingSummary!$C$26</f>
        <v>Steel-frame wall</v>
      </c>
      <c r="L9" s="57" t="str">
        <f>BuildingSummary!$C$26</f>
        <v>Steel-frame wall</v>
      </c>
      <c r="M9" s="57" t="str">
        <f>BuildingSummary!$C$26</f>
        <v>Steel-frame wall</v>
      </c>
      <c r="N9" s="57" t="str">
        <f>BuildingSummary!$C$26</f>
        <v>Steel-frame wall</v>
      </c>
      <c r="O9" s="57" t="str">
        <f>BuildingSummary!$C$26</f>
        <v>Steel-frame wall</v>
      </c>
      <c r="P9" s="57" t="str">
        <f>BuildingSummary!$C$26</f>
        <v>Steel-frame wall</v>
      </c>
      <c r="Q9" s="57" t="str">
        <f>BuildingSummary!$C$26</f>
        <v>Steel-frame wall</v>
      </c>
      <c r="R9" s="57" t="str">
        <f>BuildingSummary!$C$26</f>
        <v>Steel-frame wall</v>
      </c>
    </row>
    <row r="10" spans="1:18">
      <c r="A10" s="52"/>
      <c r="B10" s="56" t="s">
        <v>256</v>
      </c>
      <c r="C10" s="57">
        <f>1/Miami!$D$43</f>
        <v>0.76569678407350683</v>
      </c>
      <c r="D10" s="57">
        <f>1/Houston!$D$43</f>
        <v>0.76569678407350683</v>
      </c>
      <c r="E10" s="57">
        <f>1/Phoenix!$D$43</f>
        <v>0.76569678407350683</v>
      </c>
      <c r="F10" s="57">
        <f>1/Atlanta!$D$43</f>
        <v>0.78247261345852892</v>
      </c>
      <c r="G10" s="57">
        <f>1/LosAngeles!$D$43</f>
        <v>0.76569678407350683</v>
      </c>
      <c r="H10" s="57">
        <f>1/LasVegas!$D$43</f>
        <v>0.76569678407350683</v>
      </c>
      <c r="I10" s="57">
        <f>1/SanFrancisco!$D$43</f>
        <v>0.78616352201257855</v>
      </c>
      <c r="J10" s="57">
        <f>1/Baltimore!$D$43</f>
        <v>0.98911968348170143</v>
      </c>
      <c r="K10" s="57">
        <f>1/Albuquerque!$D$43</f>
        <v>0.95693779904306231</v>
      </c>
      <c r="L10" s="57">
        <f>1/Seattle!$D$43</f>
        <v>1.0060362173038229</v>
      </c>
      <c r="M10" s="57">
        <f>1/Chicago!$D$43</f>
        <v>1.1286681715575622</v>
      </c>
      <c r="N10" s="57">
        <f>1/Boulder!$D$43</f>
        <v>1.0940919037199124</v>
      </c>
      <c r="O10" s="57">
        <f>1/Minneapolis!$D$43</f>
        <v>1.2150668286755772</v>
      </c>
      <c r="P10" s="57">
        <f>1/Helena!$D$43</f>
        <v>1.2150668286755772</v>
      </c>
      <c r="Q10" s="57">
        <f>1/Duluth!$D$43</f>
        <v>1.2953367875647668</v>
      </c>
      <c r="R10" s="57">
        <f>1/Fairbanks!$D$43</f>
        <v>1.4084507042253522</v>
      </c>
    </row>
    <row r="11" spans="1:18">
      <c r="A11" s="52"/>
      <c r="B11" s="55" t="s">
        <v>40</v>
      </c>
      <c r="C11" s="54"/>
    </row>
    <row r="12" spans="1:18">
      <c r="A12" s="52"/>
      <c r="B12" s="59" t="s">
        <v>38</v>
      </c>
      <c r="C12" s="57" t="str">
        <f>BuildingSummary!$C$31</f>
        <v>IEAD</v>
      </c>
      <c r="D12" s="57" t="str">
        <f>BuildingSummary!$C$31</f>
        <v>IEAD</v>
      </c>
      <c r="E12" s="57" t="str">
        <f>BuildingSummary!$C$31</f>
        <v>IEAD</v>
      </c>
      <c r="F12" s="57" t="str">
        <f>BuildingSummary!$C$31</f>
        <v>IEAD</v>
      </c>
      <c r="G12" s="57" t="str">
        <f>BuildingSummary!$C$31</f>
        <v>IEAD</v>
      </c>
      <c r="H12" s="57" t="str">
        <f>BuildingSummary!$C$31</f>
        <v>IEAD</v>
      </c>
      <c r="I12" s="57" t="str">
        <f>BuildingSummary!$C$31</f>
        <v>IEAD</v>
      </c>
      <c r="J12" s="57" t="str">
        <f>BuildingSummary!$C$31</f>
        <v>IEAD</v>
      </c>
      <c r="K12" s="57" t="str">
        <f>BuildingSummary!$C$31</f>
        <v>IEAD</v>
      </c>
      <c r="L12" s="57" t="str">
        <f>BuildingSummary!$C$31</f>
        <v>IEAD</v>
      </c>
      <c r="M12" s="57" t="str">
        <f>BuildingSummary!$C$31</f>
        <v>IEAD</v>
      </c>
      <c r="N12" s="57" t="str">
        <f>BuildingSummary!$C$31</f>
        <v>IEAD</v>
      </c>
      <c r="O12" s="57" t="str">
        <f>BuildingSummary!$C$31</f>
        <v>IEAD</v>
      </c>
      <c r="P12" s="57" t="str">
        <f>BuildingSummary!$C$31</f>
        <v>IEAD</v>
      </c>
      <c r="Q12" s="57" t="str">
        <f>BuildingSummary!$C$31</f>
        <v>IEAD</v>
      </c>
      <c r="R12" s="57" t="str">
        <f>BuildingSummary!$C$31</f>
        <v>IEAD</v>
      </c>
    </row>
    <row r="13" spans="1:18">
      <c r="A13" s="52"/>
      <c r="B13" s="56" t="s">
        <v>256</v>
      </c>
      <c r="C13" s="57">
        <f>1/Miami!$D$42</f>
        <v>1.7574692442882252</v>
      </c>
      <c r="D13" s="57">
        <f>1/Houston!$D$42</f>
        <v>1.7574692442882252</v>
      </c>
      <c r="E13" s="57">
        <f>1/Phoenix!$D$42</f>
        <v>1.7574692442882252</v>
      </c>
      <c r="F13" s="57">
        <f>1/Atlanta!$D$42</f>
        <v>1.7574692442882252</v>
      </c>
      <c r="G13" s="57">
        <f>1/LosAngeles!$D$42</f>
        <v>1.7574692442882252</v>
      </c>
      <c r="H13" s="57">
        <f>1/LasVegas!$D$42</f>
        <v>1.7574692442882252</v>
      </c>
      <c r="I13" s="57">
        <f>1/SanFrancisco!$D$42</f>
        <v>1.7574692442882252</v>
      </c>
      <c r="J13" s="57">
        <f>1/Baltimore!$D$42</f>
        <v>2.0449897750511248</v>
      </c>
      <c r="K13" s="57">
        <f>1/Albuquerque!$D$42</f>
        <v>1.9762845849802371</v>
      </c>
      <c r="L13" s="57">
        <f>1/Seattle!$D$42</f>
        <v>2.0703933747412009</v>
      </c>
      <c r="M13" s="57">
        <f>1/Chicago!$D$42</f>
        <v>2.5</v>
      </c>
      <c r="N13" s="57">
        <f>1/Boulder!$D$42</f>
        <v>2.3696682464454977</v>
      </c>
      <c r="O13" s="57">
        <f>1/Minneapolis!$D$42</f>
        <v>2.9850746268656714</v>
      </c>
      <c r="P13" s="57">
        <f>1/Helena!$D$42</f>
        <v>2.9850746268656714</v>
      </c>
      <c r="Q13" s="57">
        <f>1/Duluth!$D$42</f>
        <v>2.9325513196480935</v>
      </c>
      <c r="R13" s="57">
        <f>1/Fairbanks!$D$42</f>
        <v>2.9850746268656714</v>
      </c>
    </row>
    <row r="14" spans="1:18">
      <c r="A14" s="52"/>
      <c r="B14" s="55" t="s">
        <v>42</v>
      </c>
      <c r="C14" s="54"/>
    </row>
    <row r="15" spans="1:18">
      <c r="A15" s="52"/>
      <c r="B15" s="56" t="s">
        <v>257</v>
      </c>
      <c r="C15" s="57">
        <f>Miami!$E$61</f>
        <v>5.835</v>
      </c>
      <c r="D15" s="57">
        <f>Houston!$E$61</f>
        <v>5.835</v>
      </c>
      <c r="E15" s="57">
        <f>Phoenix!$E$61</f>
        <v>5.835</v>
      </c>
      <c r="F15" s="57">
        <f>Atlanta!$E$61</f>
        <v>5.835</v>
      </c>
      <c r="G15" s="57">
        <f>LosAngeles!$E$61</f>
        <v>5.835</v>
      </c>
      <c r="H15" s="57">
        <f>LasVegas!$E$61</f>
        <v>5.835</v>
      </c>
      <c r="I15" s="57">
        <f>SanFrancisco!$E$61</f>
        <v>5.835</v>
      </c>
      <c r="J15" s="57">
        <f>Baltimore!$E$61</f>
        <v>5.835</v>
      </c>
      <c r="K15" s="57">
        <f>Albuquerque!$E$61</f>
        <v>5.835</v>
      </c>
      <c r="L15" s="57">
        <f>Seattle!$E$61</f>
        <v>5.835</v>
      </c>
      <c r="M15" s="57">
        <f>Chicago!$E$61</f>
        <v>3.5249999999999999</v>
      </c>
      <c r="N15" s="57">
        <f>Boulder!$E$61</f>
        <v>3.5249999999999999</v>
      </c>
      <c r="O15" s="57">
        <f>Minneapolis!$E$61</f>
        <v>3.5249999999999999</v>
      </c>
      <c r="P15" s="57">
        <f>Helena!$E$61</f>
        <v>3.5249999999999999</v>
      </c>
      <c r="Q15" s="57">
        <f>Duluth!$E$61</f>
        <v>3.5249999999999999</v>
      </c>
      <c r="R15" s="57">
        <f>Fairbanks!$E$61</f>
        <v>3.5249999999999999</v>
      </c>
    </row>
    <row r="16" spans="1:18">
      <c r="A16" s="52"/>
      <c r="B16" s="56" t="s">
        <v>43</v>
      </c>
      <c r="C16" s="57">
        <f>Miami!$F$61</f>
        <v>0.54</v>
      </c>
      <c r="D16" s="57">
        <f>Houston!$F$61</f>
        <v>0.54</v>
      </c>
      <c r="E16" s="57">
        <f>Phoenix!$F$61</f>
        <v>0.54</v>
      </c>
      <c r="F16" s="57">
        <f>Atlanta!$F$61</f>
        <v>0.54</v>
      </c>
      <c r="G16" s="57">
        <f>LosAngeles!$F$61</f>
        <v>0.54</v>
      </c>
      <c r="H16" s="57">
        <f>LasVegas!$F$61</f>
        <v>0.54</v>
      </c>
      <c r="I16" s="57">
        <f>SanFrancisco!$F$61</f>
        <v>0.54</v>
      </c>
      <c r="J16" s="57">
        <f>Baltimore!$F$61</f>
        <v>0.54</v>
      </c>
      <c r="K16" s="57">
        <f>Albuquerque!$F$61</f>
        <v>0.54</v>
      </c>
      <c r="L16" s="57">
        <f>Seattle!$F$61</f>
        <v>0.54</v>
      </c>
      <c r="M16" s="57">
        <f>Chicago!$F$61</f>
        <v>0.40699999999999997</v>
      </c>
      <c r="N16" s="57">
        <f>Boulder!$F$61</f>
        <v>0.40699999999999997</v>
      </c>
      <c r="O16" s="57">
        <f>Minneapolis!$F$61</f>
        <v>0.40699999999999997</v>
      </c>
      <c r="P16" s="57">
        <f>Helena!$F$61</f>
        <v>0.40699999999999997</v>
      </c>
      <c r="Q16" s="57">
        <f>Duluth!$F$61</f>
        <v>0.40699999999999997</v>
      </c>
      <c r="R16" s="57">
        <f>Fairbanks!$F$61</f>
        <v>0.40699999999999997</v>
      </c>
    </row>
    <row r="17" spans="1:19">
      <c r="A17" s="52"/>
      <c r="B17" s="56" t="s">
        <v>44</v>
      </c>
      <c r="C17" s="57">
        <f>Miami!$G$61</f>
        <v>0.38400000000000001</v>
      </c>
      <c r="D17" s="57">
        <f>Houston!$G$61</f>
        <v>0.38400000000000001</v>
      </c>
      <c r="E17" s="57">
        <f>Phoenix!$G$61</f>
        <v>0.38400000000000001</v>
      </c>
      <c r="F17" s="57">
        <f>Atlanta!$G$61</f>
        <v>0.38400000000000001</v>
      </c>
      <c r="G17" s="57">
        <f>LosAngeles!$G$61</f>
        <v>0.38400000000000001</v>
      </c>
      <c r="H17" s="57">
        <f>LasVegas!$G$61</f>
        <v>0.38400000000000001</v>
      </c>
      <c r="I17" s="57">
        <f>SanFrancisco!$G$61</f>
        <v>0.38400000000000001</v>
      </c>
      <c r="J17" s="57">
        <f>Baltimore!$G$61</f>
        <v>0.38400000000000001</v>
      </c>
      <c r="K17" s="57">
        <f>Albuquerque!$G$61</f>
        <v>0.38400000000000001</v>
      </c>
      <c r="L17" s="57">
        <f>Seattle!$G$61</f>
        <v>0.38400000000000001</v>
      </c>
      <c r="M17" s="57">
        <f>Chicago!$G$61</f>
        <v>0.316</v>
      </c>
      <c r="N17" s="57">
        <f>Boulder!$G$61</f>
        <v>0.316</v>
      </c>
      <c r="O17" s="57">
        <f>Minneapolis!$G$61</f>
        <v>0.316</v>
      </c>
      <c r="P17" s="57">
        <f>Helena!$G$61</f>
        <v>0.316</v>
      </c>
      <c r="Q17" s="57">
        <f>Duluth!$G$61</f>
        <v>0.316</v>
      </c>
      <c r="R17" s="57">
        <f>Fairbanks!$G$61</f>
        <v>0.316</v>
      </c>
    </row>
    <row r="18" spans="1:19">
      <c r="A18" s="52"/>
      <c r="B18" s="55" t="s">
        <v>45</v>
      </c>
      <c r="C18" s="54"/>
    </row>
    <row r="19" spans="1:19">
      <c r="A19" s="52"/>
      <c r="B19" s="56" t="s">
        <v>257</v>
      </c>
      <c r="C19" s="57" t="s">
        <v>247</v>
      </c>
      <c r="D19" s="57" t="s">
        <v>247</v>
      </c>
      <c r="E19" s="57" t="s">
        <v>247</v>
      </c>
      <c r="F19" s="57" t="s">
        <v>247</v>
      </c>
      <c r="G19" s="57" t="s">
        <v>247</v>
      </c>
      <c r="H19" s="57" t="s">
        <v>247</v>
      </c>
      <c r="I19" s="57" t="s">
        <v>247</v>
      </c>
      <c r="J19" s="57" t="s">
        <v>247</v>
      </c>
      <c r="K19" s="57" t="s">
        <v>247</v>
      </c>
      <c r="L19" s="57" t="s">
        <v>247</v>
      </c>
      <c r="M19" s="57" t="s">
        <v>247</v>
      </c>
      <c r="N19" s="57" t="s">
        <v>247</v>
      </c>
      <c r="O19" s="57" t="s">
        <v>247</v>
      </c>
      <c r="P19" s="57" t="s">
        <v>247</v>
      </c>
      <c r="Q19" s="57" t="s">
        <v>247</v>
      </c>
      <c r="R19" s="57" t="s">
        <v>247</v>
      </c>
    </row>
    <row r="20" spans="1:19">
      <c r="A20" s="52"/>
      <c r="B20" s="56" t="s">
        <v>43</v>
      </c>
      <c r="C20" s="57" t="s">
        <v>247</v>
      </c>
      <c r="D20" s="57" t="s">
        <v>247</v>
      </c>
      <c r="E20" s="57" t="s">
        <v>247</v>
      </c>
      <c r="F20" s="57" t="s">
        <v>247</v>
      </c>
      <c r="G20" s="57" t="s">
        <v>247</v>
      </c>
      <c r="H20" s="57" t="s">
        <v>247</v>
      </c>
      <c r="I20" s="57" t="s">
        <v>247</v>
      </c>
      <c r="J20" s="57" t="s">
        <v>247</v>
      </c>
      <c r="K20" s="57" t="s">
        <v>247</v>
      </c>
      <c r="L20" s="57" t="s">
        <v>247</v>
      </c>
      <c r="M20" s="57" t="s">
        <v>247</v>
      </c>
      <c r="N20" s="57" t="s">
        <v>247</v>
      </c>
      <c r="O20" s="57" t="s">
        <v>247</v>
      </c>
      <c r="P20" s="57" t="s">
        <v>247</v>
      </c>
      <c r="Q20" s="57" t="s">
        <v>247</v>
      </c>
      <c r="R20" s="57" t="s">
        <v>247</v>
      </c>
    </row>
    <row r="21" spans="1:19">
      <c r="A21" s="52"/>
      <c r="B21" s="56" t="s">
        <v>44</v>
      </c>
      <c r="C21" s="57" t="s">
        <v>247</v>
      </c>
      <c r="D21" s="57" t="s">
        <v>247</v>
      </c>
      <c r="E21" s="57" t="s">
        <v>247</v>
      </c>
      <c r="F21" s="57" t="s">
        <v>247</v>
      </c>
      <c r="G21" s="57" t="s">
        <v>247</v>
      </c>
      <c r="H21" s="57" t="s">
        <v>247</v>
      </c>
      <c r="I21" s="57" t="s">
        <v>247</v>
      </c>
      <c r="J21" s="57" t="s">
        <v>247</v>
      </c>
      <c r="K21" s="57" t="s">
        <v>247</v>
      </c>
      <c r="L21" s="57" t="s">
        <v>247</v>
      </c>
      <c r="M21" s="57" t="s">
        <v>247</v>
      </c>
      <c r="N21" s="57" t="s">
        <v>247</v>
      </c>
      <c r="O21" s="57" t="s">
        <v>247</v>
      </c>
      <c r="P21" s="57" t="s">
        <v>247</v>
      </c>
      <c r="Q21" s="57" t="s">
        <v>247</v>
      </c>
      <c r="R21" s="57" t="s">
        <v>247</v>
      </c>
    </row>
    <row r="22" spans="1:19">
      <c r="A22" s="52"/>
      <c r="B22" s="55" t="s">
        <v>46</v>
      </c>
      <c r="C22" s="54"/>
    </row>
    <row r="23" spans="1:19">
      <c r="A23" s="52"/>
      <c r="B23" s="56" t="s">
        <v>47</v>
      </c>
      <c r="C23" s="57" t="str">
        <f>BuildingSummary!$C$46</f>
        <v>Mass Floor</v>
      </c>
      <c r="D23" s="57" t="str">
        <f>BuildingSummary!$C$46</f>
        <v>Mass Floor</v>
      </c>
      <c r="E23" s="57" t="str">
        <f>BuildingSummary!$C$46</f>
        <v>Mass Floor</v>
      </c>
      <c r="F23" s="57" t="str">
        <f>BuildingSummary!$C$46</f>
        <v>Mass Floor</v>
      </c>
      <c r="G23" s="57" t="str">
        <f>BuildingSummary!$C$46</f>
        <v>Mass Floor</v>
      </c>
      <c r="H23" s="57" t="str">
        <f>BuildingSummary!$C$46</f>
        <v>Mass Floor</v>
      </c>
      <c r="I23" s="57" t="str">
        <f>BuildingSummary!$C$46</f>
        <v>Mass Floor</v>
      </c>
      <c r="J23" s="57" t="str">
        <f>BuildingSummary!$C$46</f>
        <v>Mass Floor</v>
      </c>
      <c r="K23" s="57" t="str">
        <f>BuildingSummary!$C$46</f>
        <v>Mass Floor</v>
      </c>
      <c r="L23" s="57" t="str">
        <f>BuildingSummary!$C$46</f>
        <v>Mass Floor</v>
      </c>
      <c r="M23" s="57" t="str">
        <f>BuildingSummary!$C$46</f>
        <v>Mass Floor</v>
      </c>
      <c r="N23" s="57" t="str">
        <f>BuildingSummary!$C$46</f>
        <v>Mass Floor</v>
      </c>
      <c r="O23" s="57" t="str">
        <f>BuildingSummary!$C$46</f>
        <v>Mass Floor</v>
      </c>
      <c r="P23" s="57" t="str">
        <f>BuildingSummary!$C$46</f>
        <v>Mass Floor</v>
      </c>
      <c r="Q23" s="57" t="str">
        <f>BuildingSummary!$C$46</f>
        <v>Mass Floor</v>
      </c>
      <c r="R23" s="57" t="str">
        <f>BuildingSummary!$C$46</f>
        <v>Mass Floor</v>
      </c>
    </row>
    <row r="24" spans="1:19">
      <c r="A24" s="52"/>
      <c r="B24" s="56" t="s">
        <v>49</v>
      </c>
      <c r="C24" s="57" t="str">
        <f>BuildingSummary!$C$47</f>
        <v>4in slab w/carpet</v>
      </c>
      <c r="D24" s="57" t="str">
        <f>BuildingSummary!$C$47</f>
        <v>4in slab w/carpet</v>
      </c>
      <c r="E24" s="57" t="str">
        <f>BuildingSummary!$C$47</f>
        <v>4in slab w/carpet</v>
      </c>
      <c r="F24" s="57" t="str">
        <f>BuildingSummary!$C$47</f>
        <v>4in slab w/carpet</v>
      </c>
      <c r="G24" s="57" t="str">
        <f>BuildingSummary!$C$47</f>
        <v>4in slab w/carpet</v>
      </c>
      <c r="H24" s="57" t="str">
        <f>BuildingSummary!$C$47</f>
        <v>4in slab w/carpet</v>
      </c>
      <c r="I24" s="57" t="str">
        <f>BuildingSummary!$C$47</f>
        <v>4in slab w/carpet</v>
      </c>
      <c r="J24" s="57" t="str">
        <f>BuildingSummary!$C$47</f>
        <v>4in slab w/carpet</v>
      </c>
      <c r="K24" s="57" t="str">
        <f>BuildingSummary!$C$47</f>
        <v>4in slab w/carpet</v>
      </c>
      <c r="L24" s="57" t="str">
        <f>BuildingSummary!$C$47</f>
        <v>4in slab w/carpet</v>
      </c>
      <c r="M24" s="57" t="str">
        <f>BuildingSummary!$C$47</f>
        <v>4in slab w/carpet</v>
      </c>
      <c r="N24" s="57" t="str">
        <f>BuildingSummary!$C$47</f>
        <v>4in slab w/carpet</v>
      </c>
      <c r="O24" s="57" t="str">
        <f>BuildingSummary!$C$47</f>
        <v>4in slab w/carpet</v>
      </c>
      <c r="P24" s="57" t="str">
        <f>BuildingSummary!$C$47</f>
        <v>4in slab w/carpet</v>
      </c>
      <c r="Q24" s="57" t="str">
        <f>BuildingSummary!$C$47</f>
        <v>4in slab w/carpet</v>
      </c>
      <c r="R24" s="57" t="str">
        <f>BuildingSummary!$C$47</f>
        <v>4in slab w/carpet</v>
      </c>
    </row>
    <row r="25" spans="1:19">
      <c r="A25" s="52"/>
      <c r="B25" s="56" t="s">
        <v>256</v>
      </c>
      <c r="C25" s="57">
        <f>1/Miami!$D$50</f>
        <v>0.53705692803437166</v>
      </c>
      <c r="D25" s="57">
        <f>1/Houston!$D$50</f>
        <v>0.53705692803437166</v>
      </c>
      <c r="E25" s="57">
        <f>1/Phoenix!$D$50</f>
        <v>0.53705692803437166</v>
      </c>
      <c r="F25" s="57">
        <f>1/Atlanta!$D$50</f>
        <v>0.53705692803437166</v>
      </c>
      <c r="G25" s="57">
        <f>1/LosAngeles!$D$50</f>
        <v>0.53705692803437166</v>
      </c>
      <c r="H25" s="57">
        <f>1/LasVegas!$D$50</f>
        <v>0.53705692803437166</v>
      </c>
      <c r="I25" s="57">
        <f>1/SanFrancisco!$D$50</f>
        <v>0.53705692803437166</v>
      </c>
      <c r="J25" s="57">
        <f>1/Baltimore!$D$50</f>
        <v>0.53705692803437166</v>
      </c>
      <c r="K25" s="57">
        <f>1/Albuquerque!$D$50</f>
        <v>0.53705692803437166</v>
      </c>
      <c r="L25" s="57">
        <f>1/Seattle!$D$50</f>
        <v>0.53705692803437166</v>
      </c>
      <c r="M25" s="57">
        <f>1/Chicago!$D$50</f>
        <v>0.53705692803437166</v>
      </c>
      <c r="N25" s="57">
        <f>1/Boulder!$D$50</f>
        <v>0.53705692803437166</v>
      </c>
      <c r="O25" s="57">
        <f>1/Minneapolis!$D$50</f>
        <v>0.53705692803437166</v>
      </c>
      <c r="P25" s="57">
        <f>1/Helena!$D$50</f>
        <v>0.53705692803437166</v>
      </c>
      <c r="Q25" s="57">
        <f>1/Duluth!$D$50</f>
        <v>0.53705692803437166</v>
      </c>
      <c r="R25" s="57">
        <f>1/Fairbanks!$D$50</f>
        <v>0.53705692803437166</v>
      </c>
      <c r="S25" s="57"/>
    </row>
    <row r="26" spans="1:19">
      <c r="A26" s="55" t="s">
        <v>55</v>
      </c>
      <c r="B26" s="49"/>
      <c r="C26" s="54"/>
    </row>
    <row r="27" spans="1:19">
      <c r="A27" s="52"/>
      <c r="B27" s="55" t="s">
        <v>60</v>
      </c>
      <c r="C27" s="54"/>
    </row>
    <row r="28" spans="1:19">
      <c r="A28" s="52"/>
      <c r="B28" s="56" t="s">
        <v>248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tr">
        <f>Miami!$A$86</f>
        <v>PSZ-AC:1_COOLC DXCOIL</v>
      </c>
      <c r="C29" s="57">
        <f>10^(-3)*Miami!$C$86</f>
        <v>13.139290000000001</v>
      </c>
      <c r="D29" s="57">
        <f>10^(-3)*Houston!$C$86</f>
        <v>13.304270000000001</v>
      </c>
      <c r="E29" s="57">
        <f>10^(-3)*Phoenix!$C$86</f>
        <v>12.384840000000001</v>
      </c>
      <c r="F29" s="57">
        <f>10^(-3)*Atlanta!$C$86</f>
        <v>12.65859</v>
      </c>
      <c r="G29" s="57">
        <f>10^(-3)*LosAngeles!$C$86</f>
        <v>10.267299999999999</v>
      </c>
      <c r="H29" s="57">
        <f>10^(-3)*LasVegas!$C$86</f>
        <v>10.993860000000002</v>
      </c>
      <c r="I29" s="57">
        <f>10^(-3)*SanFrancisco!$C$86</f>
        <v>8.1213899999999999</v>
      </c>
      <c r="J29" s="57">
        <f>10^(-3)*Baltimore!$C$86</f>
        <v>11.72372</v>
      </c>
      <c r="K29" s="57">
        <f>10^(-3)*Albuquerque!$C$86</f>
        <v>11.111969999999999</v>
      </c>
      <c r="L29" s="57">
        <f>10^(-3)*Seattle!$C$86</f>
        <v>8.5653600000000001</v>
      </c>
      <c r="M29" s="57">
        <f>10^(-3)*Chicago!$C$86</f>
        <v>10.590809999999999</v>
      </c>
      <c r="N29" s="57">
        <f>10^(-3)*Boulder!$C$86</f>
        <v>9.7182099999999991</v>
      </c>
      <c r="O29" s="57">
        <f>10^(-3)*Minneapolis!$C$86</f>
        <v>8.7149800000000006</v>
      </c>
      <c r="P29" s="57">
        <f>10^(-3)*Helena!$C$86</f>
        <v>8.2953600000000005</v>
      </c>
      <c r="Q29" s="57">
        <f>10^(-3)*Duluth!$C$86</f>
        <v>7.7538800000000005</v>
      </c>
      <c r="R29" s="57">
        <f>10^(-3)*Fairbanks!$C$86</f>
        <v>5.7728999999999999</v>
      </c>
    </row>
    <row r="30" spans="1:19">
      <c r="A30" s="52"/>
      <c r="B30" s="56" t="str">
        <f>Miami!$A$87</f>
        <v>PSZ-AC:2_COOLC DXCOIL</v>
      </c>
      <c r="C30" s="57">
        <f>10^(-3)*Miami!$C$87</f>
        <v>14.817830000000001</v>
      </c>
      <c r="D30" s="57">
        <f>10^(-3)*Houston!$C$87</f>
        <v>16.0747</v>
      </c>
      <c r="E30" s="57">
        <f>10^(-3)*Phoenix!$C$87</f>
        <v>16.732900000000001</v>
      </c>
      <c r="F30" s="57">
        <f>10^(-3)*Atlanta!$C$87</f>
        <v>16.005839999999999</v>
      </c>
      <c r="G30" s="57">
        <f>10^(-3)*LosAngeles!$C$87</f>
        <v>14.475209999999999</v>
      </c>
      <c r="H30" s="57">
        <f>10^(-3)*LasVegas!$C$87</f>
        <v>15.85646</v>
      </c>
      <c r="I30" s="57">
        <f>10^(-3)*SanFrancisco!$C$87</f>
        <v>16.367650000000001</v>
      </c>
      <c r="J30" s="57">
        <f>10^(-3)*Baltimore!$C$87</f>
        <v>16.020579999999999</v>
      </c>
      <c r="K30" s="57">
        <f>10^(-3)*Albuquerque!$C$87</f>
        <v>13.651290000000001</v>
      </c>
      <c r="L30" s="57">
        <f>10^(-3)*Seattle!$C$87</f>
        <v>16.149180000000001</v>
      </c>
      <c r="M30" s="57">
        <f>10^(-3)*Chicago!$C$87</f>
        <v>19.177500000000002</v>
      </c>
      <c r="N30" s="57">
        <f>10^(-3)*Boulder!$C$87</f>
        <v>16.38672</v>
      </c>
      <c r="O30" s="57">
        <f>10^(-3)*Minneapolis!$C$87</f>
        <v>21.149970000000003</v>
      </c>
      <c r="P30" s="57">
        <f>10^(-3)*Helena!$C$87</f>
        <v>19.372070000000001</v>
      </c>
      <c r="Q30" s="57">
        <f>10^(-3)*Duluth!$C$87</f>
        <v>21.137820000000001</v>
      </c>
      <c r="R30" s="57">
        <f>10^(-3)*Fairbanks!$C$87</f>
        <v>25.355869999999999</v>
      </c>
    </row>
    <row r="31" spans="1:19">
      <c r="A31" s="52"/>
      <c r="B31" s="56" t="str">
        <f>Miami!$A$88</f>
        <v>PSZ-AC:3_COOLC DXCOIL</v>
      </c>
      <c r="C31" s="57">
        <f>10^(-3)*Miami!$C$88</f>
        <v>11.466469999999999</v>
      </c>
      <c r="D31" s="57">
        <f>10^(-3)*Houston!$C$88</f>
        <v>11.25324</v>
      </c>
      <c r="E31" s="57">
        <f>10^(-3)*Phoenix!$C$88</f>
        <v>11.18342</v>
      </c>
      <c r="F31" s="57">
        <f>10^(-3)*Atlanta!$C$88</f>
        <v>10.868180000000001</v>
      </c>
      <c r="G31" s="57">
        <f>10^(-3)*LosAngeles!$C$88</f>
        <v>8.8844799999999999</v>
      </c>
      <c r="H31" s="57">
        <f>10^(-3)*LasVegas!$C$88</f>
        <v>10.297270000000001</v>
      </c>
      <c r="I31" s="57">
        <f>10^(-3)*SanFrancisco!$C$88</f>
        <v>6.8764200000000004</v>
      </c>
      <c r="J31" s="57">
        <f>10^(-3)*Baltimore!$C$88</f>
        <v>9.8330800000000007</v>
      </c>
      <c r="K31" s="57">
        <f>10^(-3)*Albuquerque!$C$88</f>
        <v>8.8886900000000004</v>
      </c>
      <c r="L31" s="57">
        <f>10^(-3)*Seattle!$C$88</f>
        <v>7.6841400000000002</v>
      </c>
      <c r="M31" s="57">
        <f>10^(-3)*Chicago!$C$88</f>
        <v>11.147790000000001</v>
      </c>
      <c r="N31" s="57">
        <f>10^(-3)*Boulder!$C$88</f>
        <v>10.195540000000001</v>
      </c>
      <c r="O31" s="57">
        <f>10^(-3)*Minneapolis!$C$88</f>
        <v>12.253110000000001</v>
      </c>
      <c r="P31" s="57">
        <f>10^(-3)*Helena!$C$88</f>
        <v>12.04945</v>
      </c>
      <c r="Q31" s="57">
        <f>10^(-3)*Duluth!$C$88</f>
        <v>12.50202</v>
      </c>
      <c r="R31" s="57">
        <f>10^(-3)*Fairbanks!$C$88</f>
        <v>15.745010000000001</v>
      </c>
    </row>
    <row r="32" spans="1:19">
      <c r="A32" s="52"/>
      <c r="B32" s="56" t="str">
        <f>Miami!$A$89</f>
        <v>PSZ-AC:4_COOLC DXCOIL</v>
      </c>
      <c r="C32" s="57">
        <f>10^(-3)*Miami!$C$89</f>
        <v>14.454229999999999</v>
      </c>
      <c r="D32" s="57">
        <f>10^(-3)*Houston!$C$89</f>
        <v>14.317219999999999</v>
      </c>
      <c r="E32" s="57">
        <f>10^(-3)*Phoenix!$C$89</f>
        <v>14.188219999999999</v>
      </c>
      <c r="F32" s="57">
        <f>10^(-3)*Atlanta!$C$89</f>
        <v>13.59188</v>
      </c>
      <c r="G32" s="57">
        <f>10^(-3)*LosAngeles!$C$89</f>
        <v>9.4995599999999989</v>
      </c>
      <c r="H32" s="57">
        <f>10^(-3)*LasVegas!$C$89</f>
        <v>12.40465</v>
      </c>
      <c r="I32" s="57">
        <f>10^(-3)*SanFrancisco!$C$89</f>
        <v>7.3981500000000002</v>
      </c>
      <c r="J32" s="57">
        <f>10^(-3)*Baltimore!$C$89</f>
        <v>14.850020000000001</v>
      </c>
      <c r="K32" s="57">
        <f>10^(-3)*Albuquerque!$C$89</f>
        <v>13.009360000000001</v>
      </c>
      <c r="L32" s="57">
        <f>10^(-3)*Seattle!$C$89</f>
        <v>10.101229999999999</v>
      </c>
      <c r="M32" s="57">
        <f>10^(-3)*Chicago!$C$89</f>
        <v>19.679009999999998</v>
      </c>
      <c r="N32" s="57">
        <f>10^(-3)*Boulder!$C$89</f>
        <v>16.173760000000001</v>
      </c>
      <c r="O32" s="57">
        <f>10^(-3)*Minneapolis!$C$89</f>
        <v>21.931799999999999</v>
      </c>
      <c r="P32" s="57">
        <f>10^(-3)*Helena!$C$89</f>
        <v>19.06127</v>
      </c>
      <c r="Q32" s="57">
        <f>10^(-3)*Duluth!$C$89</f>
        <v>22.022930000000002</v>
      </c>
      <c r="R32" s="57">
        <f>10^(-3)*Fairbanks!$C$89</f>
        <v>25.001009999999997</v>
      </c>
    </row>
    <row r="33" spans="1:18">
      <c r="A33" s="52"/>
      <c r="B33" s="56" t="str">
        <f>Miami!$A$90</f>
        <v>PSZ-AC:5_COOLC DXCOIL</v>
      </c>
      <c r="C33" s="57">
        <f>10^(-3)*Miami!$C$90</f>
        <v>14.475989999999999</v>
      </c>
      <c r="D33" s="57">
        <f>10^(-3)*Houston!$C$90</f>
        <v>14.82615</v>
      </c>
      <c r="E33" s="57">
        <f>10^(-3)*Phoenix!$C$90</f>
        <v>15.36182</v>
      </c>
      <c r="F33" s="57">
        <f>10^(-3)*Atlanta!$C$90</f>
        <v>14.570920000000001</v>
      </c>
      <c r="G33" s="57">
        <f>10^(-3)*LosAngeles!$C$90</f>
        <v>12.8436</v>
      </c>
      <c r="H33" s="57">
        <f>10^(-3)*LasVegas!$C$90</f>
        <v>15.295670000000001</v>
      </c>
      <c r="I33" s="57">
        <f>10^(-3)*SanFrancisco!$C$90</f>
        <v>11.231299999999999</v>
      </c>
      <c r="J33" s="57">
        <f>10^(-3)*Baltimore!$C$90</f>
        <v>13.199450000000001</v>
      </c>
      <c r="K33" s="57">
        <f>10^(-3)*Albuquerque!$C$90</f>
        <v>14.36115</v>
      </c>
      <c r="L33" s="57">
        <f>10^(-3)*Seattle!$C$90</f>
        <v>11.51511</v>
      </c>
      <c r="M33" s="57">
        <f>10^(-3)*Chicago!$C$90</f>
        <v>10.793940000000001</v>
      </c>
      <c r="N33" s="57">
        <f>10^(-3)*Boulder!$C$90</f>
        <v>10.92666</v>
      </c>
      <c r="O33" s="57">
        <f>10^(-3)*Minneapolis!$C$90</f>
        <v>11.660540000000001</v>
      </c>
      <c r="P33" s="57">
        <f>10^(-3)*Helena!$C$90</f>
        <v>12.034129999999999</v>
      </c>
      <c r="Q33" s="57">
        <f>10^(-3)*Duluth!$C$90</f>
        <v>12.11666</v>
      </c>
      <c r="R33" s="57">
        <f>10^(-3)*Fairbanks!$C$90</f>
        <v>15.745010000000001</v>
      </c>
    </row>
    <row r="34" spans="1:18">
      <c r="A34" s="52"/>
      <c r="B34" s="56" t="s">
        <v>249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tr">
        <f>Miami!$A$93</f>
        <v>PSZ-AC:1_HEATC</v>
      </c>
      <c r="C35" s="57">
        <f>10^(-3)*Miami!$C$93</f>
        <v>16.909330000000001</v>
      </c>
      <c r="D35" s="57">
        <f>10^(-3)*Houston!$C$93</f>
        <v>18.064430000000002</v>
      </c>
      <c r="E35" s="57">
        <f>10^(-3)*Phoenix!$C$93</f>
        <v>16.61994</v>
      </c>
      <c r="F35" s="57">
        <f>10^(-3)*Atlanta!$C$93</f>
        <v>18.083180000000002</v>
      </c>
      <c r="G35" s="57">
        <f>10^(-3)*LosAngeles!$C$93</f>
        <v>15.605620000000002</v>
      </c>
      <c r="H35" s="57">
        <f>10^(-3)*LasVegas!$C$93</f>
        <v>15.98584</v>
      </c>
      <c r="I35" s="57">
        <f>10^(-3)*SanFrancisco!$C$93</f>
        <v>13.007989999999999</v>
      </c>
      <c r="J35" s="57">
        <f>10^(-3)*Baltimore!$C$93</f>
        <v>17.075560000000003</v>
      </c>
      <c r="K35" s="57">
        <f>10^(-3)*Albuquerque!$C$93</f>
        <v>15.09807</v>
      </c>
      <c r="L35" s="57">
        <f>10^(-3)*Seattle!$C$93</f>
        <v>14.176110000000001</v>
      </c>
      <c r="M35" s="57">
        <f>10^(-3)*Chicago!$C$93</f>
        <v>16.157540000000001</v>
      </c>
      <c r="N35" s="57">
        <f>10^(-3)*Boulder!$C$93</f>
        <v>14.24921</v>
      </c>
      <c r="O35" s="57">
        <f>10^(-3)*Minneapolis!$C$93</f>
        <v>16.02374</v>
      </c>
      <c r="P35" s="57">
        <f>10^(-3)*Helena!$C$93</f>
        <v>14.070930000000001</v>
      </c>
      <c r="Q35" s="57">
        <f>10^(-3)*Duluth!$C$93</f>
        <v>14.48493</v>
      </c>
      <c r="R35" s="57">
        <f>10^(-3)*Fairbanks!$C$93</f>
        <v>13.97734</v>
      </c>
    </row>
    <row r="36" spans="1:18">
      <c r="A36" s="52"/>
      <c r="B36" s="56" t="str">
        <f>Miami!$A$94</f>
        <v>PSZ-AC:2_HEATC</v>
      </c>
      <c r="C36" s="57">
        <f>10^(-3)*Miami!$C$94</f>
        <v>18.10482</v>
      </c>
      <c r="D36" s="57">
        <f>10^(-3)*Houston!$C$94</f>
        <v>20.777049999999999</v>
      </c>
      <c r="E36" s="57">
        <f>10^(-3)*Phoenix!$C$94</f>
        <v>22.541889999999999</v>
      </c>
      <c r="F36" s="57">
        <f>10^(-3)*Atlanta!$C$94</f>
        <v>21.826779999999999</v>
      </c>
      <c r="G36" s="57">
        <f>10^(-3)*LosAngeles!$C$94</f>
        <v>21.09412</v>
      </c>
      <c r="H36" s="57">
        <f>10^(-3)*LasVegas!$C$94</f>
        <v>21.905549999999998</v>
      </c>
      <c r="I36" s="57">
        <f>10^(-3)*SanFrancisco!$C$94</f>
        <v>24.044229999999999</v>
      </c>
      <c r="J36" s="57">
        <f>10^(-3)*Baltimore!$C$94</f>
        <v>22.233930000000001</v>
      </c>
      <c r="K36" s="57">
        <f>10^(-3)*Albuquerque!$C$94</f>
        <v>17.4282</v>
      </c>
      <c r="L36" s="57">
        <f>10^(-3)*Seattle!$C$94</f>
        <v>23.980990000000002</v>
      </c>
      <c r="M36" s="57">
        <f>10^(-3)*Chicago!$C$94</f>
        <v>24.944040000000001</v>
      </c>
      <c r="N36" s="57">
        <f>10^(-3)*Boulder!$C$94</f>
        <v>21.103830000000002</v>
      </c>
      <c r="O36" s="57">
        <f>10^(-3)*Minneapolis!$C$94</f>
        <v>27.856810000000003</v>
      </c>
      <c r="P36" s="57">
        <f>10^(-3)*Helena!$C$94</f>
        <v>26.4481</v>
      </c>
      <c r="Q36" s="57">
        <f>10^(-3)*Duluth!$C$94</f>
        <v>29.289830000000002</v>
      </c>
      <c r="R36" s="57">
        <f>10^(-3)*Fairbanks!$C$94</f>
        <v>39.30939</v>
      </c>
    </row>
    <row r="37" spans="1:18">
      <c r="A37" s="52"/>
      <c r="B37" s="56" t="str">
        <f>Miami!$A$95</f>
        <v>PSZ-AC:3_HEATC</v>
      </c>
      <c r="C37" s="57">
        <f>10^(-3)*Miami!$C$95</f>
        <v>15.266350000000001</v>
      </c>
      <c r="D37" s="57">
        <f>10^(-3)*Houston!$C$95</f>
        <v>15.48385</v>
      </c>
      <c r="E37" s="57">
        <f>10^(-3)*Phoenix!$C$95</f>
        <v>15.68713</v>
      </c>
      <c r="F37" s="57">
        <f>10^(-3)*Atlanta!$C$95</f>
        <v>15.47789</v>
      </c>
      <c r="G37" s="57">
        <f>10^(-3)*LosAngeles!$C$95</f>
        <v>12.92526</v>
      </c>
      <c r="H37" s="57">
        <f>10^(-3)*LasVegas!$C$95</f>
        <v>14.138719999999999</v>
      </c>
      <c r="I37" s="57">
        <f>10^(-3)*SanFrancisco!$C$95</f>
        <v>10.329049999999999</v>
      </c>
      <c r="J37" s="57">
        <f>10^(-3)*Baltimore!$C$95</f>
        <v>14.175700000000001</v>
      </c>
      <c r="K37" s="57">
        <f>10^(-3)*Albuquerque!$C$95</f>
        <v>11.242570000000001</v>
      </c>
      <c r="L37" s="57">
        <f>10^(-3)*Seattle!$C$95</f>
        <v>11.62875</v>
      </c>
      <c r="M37" s="57">
        <f>10^(-3)*Chicago!$C$95</f>
        <v>15.450750000000001</v>
      </c>
      <c r="N37" s="57">
        <f>10^(-3)*Boulder!$C$95</f>
        <v>13.06114</v>
      </c>
      <c r="O37" s="57">
        <f>10^(-3)*Minneapolis!$C$95</f>
        <v>17.23357</v>
      </c>
      <c r="P37" s="57">
        <f>10^(-3)*Helena!$C$95</f>
        <v>16.362069999999999</v>
      </c>
      <c r="Q37" s="57">
        <f>10^(-3)*Duluth!$C$95</f>
        <v>18.10764</v>
      </c>
      <c r="R37" s="57">
        <f>10^(-3)*Fairbanks!$C$95</f>
        <v>24.282250000000001</v>
      </c>
    </row>
    <row r="38" spans="1:18">
      <c r="A38" s="52"/>
      <c r="B38" s="56" t="str">
        <f>Miami!$A$96</f>
        <v>PSZ-AC:4_HEATC</v>
      </c>
      <c r="C38" s="57">
        <f>10^(-3)*Miami!$C$96</f>
        <v>17.868009999999998</v>
      </c>
      <c r="D38" s="57">
        <f>10^(-3)*Houston!$C$96</f>
        <v>18.614190000000001</v>
      </c>
      <c r="E38" s="57">
        <f>10^(-3)*Phoenix!$C$96</f>
        <v>18.725819999999999</v>
      </c>
      <c r="F38" s="57">
        <f>10^(-3)*Atlanta!$C$96</f>
        <v>18.115830000000003</v>
      </c>
      <c r="G38" s="57">
        <f>10^(-3)*LosAngeles!$C$96</f>
        <v>13.74292</v>
      </c>
      <c r="H38" s="57">
        <f>10^(-3)*LasVegas!$C$96</f>
        <v>17.474029999999999</v>
      </c>
      <c r="I38" s="57">
        <f>10^(-3)*SanFrancisco!$C$96</f>
        <v>11.58799</v>
      </c>
      <c r="J38" s="57">
        <f>10^(-3)*Baltimore!$C$96</f>
        <v>20.013900000000003</v>
      </c>
      <c r="K38" s="57">
        <f>10^(-3)*Albuquerque!$C$96</f>
        <v>16.69435</v>
      </c>
      <c r="L38" s="57">
        <f>10^(-3)*Seattle!$C$96</f>
        <v>15.695120000000001</v>
      </c>
      <c r="M38" s="57">
        <f>10^(-3)*Chicago!$C$96</f>
        <v>24.639310000000002</v>
      </c>
      <c r="N38" s="57">
        <f>10^(-3)*Boulder!$C$96</f>
        <v>20.860779999999998</v>
      </c>
      <c r="O38" s="57">
        <f>10^(-3)*Minneapolis!$C$96</f>
        <v>27.471070000000001</v>
      </c>
      <c r="P38" s="57">
        <f>10^(-3)*Helena!$C$96</f>
        <v>26.073439999999998</v>
      </c>
      <c r="Q38" s="57">
        <f>10^(-3)*Duluth!$C$96</f>
        <v>28.875910000000001</v>
      </c>
      <c r="R38" s="57">
        <f>10^(-3)*Fairbanks!$C$96</f>
        <v>38.823930000000004</v>
      </c>
    </row>
    <row r="39" spans="1:18">
      <c r="A39" s="52"/>
      <c r="B39" s="56" t="str">
        <f>Miami!$A$97</f>
        <v>PSZ-AC:5_HEATC</v>
      </c>
      <c r="C39" s="57">
        <f>10^(-3)*Miami!$C$97</f>
        <v>19.993090000000002</v>
      </c>
      <c r="D39" s="57">
        <f>10^(-3)*Houston!$C$97</f>
        <v>21.054900000000004</v>
      </c>
      <c r="E39" s="57">
        <f>10^(-3)*Phoenix!$C$97</f>
        <v>21.263639999999999</v>
      </c>
      <c r="F39" s="57">
        <f>10^(-3)*Atlanta!$C$97</f>
        <v>20.70504</v>
      </c>
      <c r="G39" s="57">
        <f>10^(-3)*LosAngeles!$C$97</f>
        <v>18.404910000000001</v>
      </c>
      <c r="H39" s="57">
        <f>10^(-3)*LasVegas!$C$97</f>
        <v>20.55584</v>
      </c>
      <c r="I39" s="57">
        <f>10^(-3)*SanFrancisco!$C$97</f>
        <v>16.376860000000001</v>
      </c>
      <c r="J39" s="57">
        <f>10^(-3)*Baltimore!$C$97</f>
        <v>19.354770000000002</v>
      </c>
      <c r="K39" s="57">
        <f>10^(-3)*Albuquerque!$C$97</f>
        <v>17.498740000000002</v>
      </c>
      <c r="L39" s="57">
        <f>10^(-3)*Seattle!$C$97</f>
        <v>16.877380000000002</v>
      </c>
      <c r="M39" s="57">
        <f>10^(-3)*Chicago!$C$97</f>
        <v>15.76801</v>
      </c>
      <c r="N39" s="57">
        <f>10^(-3)*Boulder!$C$97</f>
        <v>13.895620000000001</v>
      </c>
      <c r="O39" s="57">
        <f>10^(-3)*Minneapolis!$C$97</f>
        <v>17.212590000000002</v>
      </c>
      <c r="P39" s="57">
        <f>10^(-3)*Helena!$C$97</f>
        <v>16.343610000000002</v>
      </c>
      <c r="Q39" s="57">
        <f>10^(-3)*Duluth!$C$97</f>
        <v>18.086970000000001</v>
      </c>
      <c r="R39" s="57">
        <f>10^(-3)*Fairbanks!$C$97</f>
        <v>24.282250000000001</v>
      </c>
    </row>
    <row r="40" spans="1:18">
      <c r="A40" s="52"/>
      <c r="B40" s="55" t="s">
        <v>61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62</v>
      </c>
    </row>
    <row r="42" spans="1:18">
      <c r="A42" s="52"/>
      <c r="B42" s="56" t="str">
        <f>Miami!$A$86</f>
        <v>PSZ-AC:1_COOLC DXCOIL</v>
      </c>
      <c r="C42" s="57">
        <f>Miami!$G$86</f>
        <v>3.49</v>
      </c>
      <c r="D42" s="57">
        <f>Houston!$G$86</f>
        <v>3.49</v>
      </c>
      <c r="E42" s="57">
        <f>Phoenix!$G$86</f>
        <v>3.53</v>
      </c>
      <c r="F42" s="57">
        <f>Atlanta!$G$86</f>
        <v>3.54</v>
      </c>
      <c r="G42" s="57">
        <f>LosAngeles!$G$86</f>
        <v>3.63</v>
      </c>
      <c r="H42" s="57">
        <f>LasVegas!$G$86</f>
        <v>3.62</v>
      </c>
      <c r="I42" s="57">
        <f>SanFrancisco!$G$86</f>
        <v>3.63</v>
      </c>
      <c r="J42" s="57">
        <f>Baltimore!$G$86</f>
        <v>3.49</v>
      </c>
      <c r="K42" s="57">
        <f>Albuquerque!$G$86</f>
        <v>3.63</v>
      </c>
      <c r="L42" s="57">
        <f>Seattle!$G$86</f>
        <v>3.63</v>
      </c>
      <c r="M42" s="57">
        <f>Chicago!$G$86</f>
        <v>3.48</v>
      </c>
      <c r="N42" s="57">
        <f>Boulder!$G$86</f>
        <v>3.63</v>
      </c>
      <c r="O42" s="57">
        <f>Minneapolis!$G$86</f>
        <v>3.61</v>
      </c>
      <c r="P42" s="57">
        <f>Helena!$G$86</f>
        <v>3.63</v>
      </c>
      <c r="Q42" s="57">
        <f>Duluth!$G$86</f>
        <v>3.59</v>
      </c>
      <c r="R42" s="57">
        <f>Fairbanks!$G$86</f>
        <v>3.63</v>
      </c>
    </row>
    <row r="43" spans="1:18">
      <c r="A43" s="52"/>
      <c r="B43" s="56" t="str">
        <f>Miami!$A$87</f>
        <v>PSZ-AC:2_COOLC DXCOIL</v>
      </c>
      <c r="C43" s="57">
        <f>Miami!$G$87</f>
        <v>3.46</v>
      </c>
      <c r="D43" s="57">
        <f>Houston!$G$87</f>
        <v>3.49</v>
      </c>
      <c r="E43" s="57">
        <f>Phoenix!$G$87</f>
        <v>3.56</v>
      </c>
      <c r="F43" s="57">
        <f>Atlanta!$G$87</f>
        <v>3.54</v>
      </c>
      <c r="G43" s="57">
        <f>LosAngeles!$G$87</f>
        <v>3.63</v>
      </c>
      <c r="H43" s="57">
        <f>LasVegas!$G$87</f>
        <v>3.61</v>
      </c>
      <c r="I43" s="57">
        <f>SanFrancisco!$G$87</f>
        <v>3.61</v>
      </c>
      <c r="J43" s="57">
        <f>Baltimore!$G$87</f>
        <v>3.53</v>
      </c>
      <c r="K43" s="57">
        <f>Albuquerque!$G$87</f>
        <v>3.63</v>
      </c>
      <c r="L43" s="57">
        <f>Seattle!$G$87</f>
        <v>3.61</v>
      </c>
      <c r="M43" s="57">
        <f>Chicago!$G$87</f>
        <v>3.45</v>
      </c>
      <c r="N43" s="57">
        <f>Boulder!$G$87</f>
        <v>3.61</v>
      </c>
      <c r="O43" s="57">
        <f>Minneapolis!$G$87</f>
        <v>3.46</v>
      </c>
      <c r="P43" s="57">
        <f>Helena!$G$87</f>
        <v>3.6</v>
      </c>
      <c r="Q43" s="57">
        <f>Duluth!$G$87</f>
        <v>3.52</v>
      </c>
      <c r="R43" s="57">
        <f>Fairbanks!$G$87</f>
        <v>3.6</v>
      </c>
    </row>
    <row r="44" spans="1:18">
      <c r="A44" s="52"/>
      <c r="B44" s="56" t="str">
        <f>Miami!$A$88</f>
        <v>PSZ-AC:3_COOLC DXCOIL</v>
      </c>
      <c r="C44" s="57">
        <f>Miami!$G$88</f>
        <v>3.55</v>
      </c>
      <c r="D44" s="57">
        <f>Houston!$G$88</f>
        <v>3.56</v>
      </c>
      <c r="E44" s="57">
        <f>Phoenix!$G$88</f>
        <v>3.63</v>
      </c>
      <c r="F44" s="57">
        <f>Atlanta!$G$88</f>
        <v>3.61</v>
      </c>
      <c r="G44" s="57">
        <f>LosAngeles!$G$88</f>
        <v>3.63</v>
      </c>
      <c r="H44" s="57">
        <f>LasVegas!$G$88</f>
        <v>3.63</v>
      </c>
      <c r="I44" s="57">
        <f>SanFrancisco!$G$88</f>
        <v>3.63</v>
      </c>
      <c r="J44" s="57">
        <f>Baltimore!$G$88</f>
        <v>3.57</v>
      </c>
      <c r="K44" s="57">
        <f>Albuquerque!$G$88</f>
        <v>3.63</v>
      </c>
      <c r="L44" s="57">
        <f>Seattle!$G$88</f>
        <v>3.63</v>
      </c>
      <c r="M44" s="57">
        <f>Chicago!$G$88</f>
        <v>3.53</v>
      </c>
      <c r="N44" s="57">
        <f>Boulder!$G$88</f>
        <v>3.63</v>
      </c>
      <c r="O44" s="57">
        <f>Minneapolis!$G$88</f>
        <v>3.55</v>
      </c>
      <c r="P44" s="57">
        <f>Helena!$G$88</f>
        <v>3.63</v>
      </c>
      <c r="Q44" s="57">
        <f>Duluth!$G$88</f>
        <v>3.6</v>
      </c>
      <c r="R44" s="57">
        <f>Fairbanks!$G$88</f>
        <v>3.61</v>
      </c>
    </row>
    <row r="45" spans="1:18">
      <c r="A45" s="52"/>
      <c r="B45" s="56" t="str">
        <f>Miami!$A$89</f>
        <v>PSZ-AC:4_COOLC DXCOIL</v>
      </c>
      <c r="C45" s="57">
        <f>Miami!$G$89</f>
        <v>3.47</v>
      </c>
      <c r="D45" s="57">
        <f>Houston!$G$89</f>
        <v>3.48</v>
      </c>
      <c r="E45" s="57">
        <f>Phoenix!$G$89</f>
        <v>3.55</v>
      </c>
      <c r="F45" s="57">
        <f>Atlanta!$G$89</f>
        <v>3.51</v>
      </c>
      <c r="G45" s="57">
        <f>LosAngeles!$G$89</f>
        <v>3.59</v>
      </c>
      <c r="H45" s="57">
        <f>LasVegas!$G$89</f>
        <v>3.63</v>
      </c>
      <c r="I45" s="57">
        <f>SanFrancisco!$G$89</f>
        <v>3.63</v>
      </c>
      <c r="J45" s="57">
        <f>Baltimore!$G$89</f>
        <v>3.49</v>
      </c>
      <c r="K45" s="57">
        <f>Albuquerque!$G$89</f>
        <v>3.63</v>
      </c>
      <c r="L45" s="57">
        <f>Seattle!$G$89</f>
        <v>3.63</v>
      </c>
      <c r="M45" s="57">
        <f>Chicago!$G$89</f>
        <v>3.42</v>
      </c>
      <c r="N45" s="57">
        <f>Boulder!$G$89</f>
        <v>3.61</v>
      </c>
      <c r="O45" s="57">
        <f>Minneapolis!$G$89</f>
        <v>3.42</v>
      </c>
      <c r="P45" s="57">
        <f>Helena!$G$89</f>
        <v>3.61</v>
      </c>
      <c r="Q45" s="57">
        <f>Duluth!$G$89</f>
        <v>3.47</v>
      </c>
      <c r="R45" s="57">
        <f>Fairbanks!$G$89</f>
        <v>3.6</v>
      </c>
    </row>
    <row r="46" spans="1:18">
      <c r="A46" s="52"/>
      <c r="B46" s="56" t="str">
        <f>Miami!$A$90</f>
        <v>PSZ-AC:5_COOLC DXCOIL</v>
      </c>
      <c r="C46" s="57">
        <f>Miami!$G$90</f>
        <v>3.59</v>
      </c>
      <c r="D46" s="57">
        <f>Houston!$G$90</f>
        <v>3.6</v>
      </c>
      <c r="E46" s="57">
        <f>Phoenix!$G$90</f>
        <v>3.61</v>
      </c>
      <c r="F46" s="57">
        <f>Atlanta!$G$90</f>
        <v>3.61</v>
      </c>
      <c r="G46" s="57">
        <f>LosAngeles!$G$90</f>
        <v>3.63</v>
      </c>
      <c r="H46" s="57">
        <f>LasVegas!$G$90</f>
        <v>3.61</v>
      </c>
      <c r="I46" s="57">
        <f>SanFrancisco!$G$90</f>
        <v>3.63</v>
      </c>
      <c r="J46" s="57">
        <f>Baltimore!$G$90</f>
        <v>3.61</v>
      </c>
      <c r="K46" s="57">
        <f>Albuquerque!$G$90</f>
        <v>3.63</v>
      </c>
      <c r="L46" s="57">
        <f>Seattle!$G$90</f>
        <v>3.63</v>
      </c>
      <c r="M46" s="57">
        <f>Chicago!$G$90</f>
        <v>3.58</v>
      </c>
      <c r="N46" s="57">
        <f>Boulder!$G$90</f>
        <v>3.63</v>
      </c>
      <c r="O46" s="57">
        <f>Minneapolis!$G$90</f>
        <v>3.6</v>
      </c>
      <c r="P46" s="57">
        <f>Helena!$G$90</f>
        <v>3.63</v>
      </c>
      <c r="Q46" s="57">
        <f>Duluth!$G$90</f>
        <v>3.63</v>
      </c>
      <c r="R46" s="57">
        <f>Fairbanks!$G$90</f>
        <v>3.61</v>
      </c>
    </row>
    <row r="47" spans="1:18">
      <c r="A47" s="52"/>
      <c r="B47" s="56" t="s">
        <v>63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tr">
        <f>Miami!$A$93</f>
        <v>PSZ-AC:1_HEATC</v>
      </c>
      <c r="C48" s="57">
        <f>Miami!$D$93</f>
        <v>0.78</v>
      </c>
      <c r="D48" s="57">
        <f>Houston!$D$93</f>
        <v>0.78</v>
      </c>
      <c r="E48" s="57">
        <f>Phoenix!$D$93</f>
        <v>0.78</v>
      </c>
      <c r="F48" s="57">
        <f>Atlanta!$D$93</f>
        <v>0.78</v>
      </c>
      <c r="G48" s="57">
        <f>LosAngeles!$D$93</f>
        <v>0.78</v>
      </c>
      <c r="H48" s="57">
        <f>LasVegas!$D$93</f>
        <v>0.78</v>
      </c>
      <c r="I48" s="57">
        <f>SanFrancisco!$D$93</f>
        <v>0.78</v>
      </c>
      <c r="J48" s="57">
        <f>Baltimore!$D$93</f>
        <v>0.78</v>
      </c>
      <c r="K48" s="57">
        <f>Albuquerque!$D$93</f>
        <v>0.78</v>
      </c>
      <c r="L48" s="57">
        <f>Seattle!$D$93</f>
        <v>0.78</v>
      </c>
      <c r="M48" s="57">
        <f>Chicago!$D$93</f>
        <v>0.78</v>
      </c>
      <c r="N48" s="57">
        <f>Boulder!$D$93</f>
        <v>0.78</v>
      </c>
      <c r="O48" s="57">
        <f>Minneapolis!$D$93</f>
        <v>0.78</v>
      </c>
      <c r="P48" s="57">
        <f>Helena!$D$93</f>
        <v>0.78</v>
      </c>
      <c r="Q48" s="57">
        <f>Duluth!$D$93</f>
        <v>0.78</v>
      </c>
      <c r="R48" s="57">
        <f>Fairbanks!$D$93</f>
        <v>0.78</v>
      </c>
    </row>
    <row r="49" spans="1:18">
      <c r="A49" s="52"/>
      <c r="B49" s="56" t="str">
        <f>Miami!$A$94</f>
        <v>PSZ-AC:2_HEATC</v>
      </c>
      <c r="C49" s="57">
        <f>Miami!$D$94</f>
        <v>0.78</v>
      </c>
      <c r="D49" s="57">
        <f>Houston!$D$94</f>
        <v>0.78</v>
      </c>
      <c r="E49" s="57">
        <f>Phoenix!$D$94</f>
        <v>0.78</v>
      </c>
      <c r="F49" s="57">
        <f>Atlanta!$D$94</f>
        <v>0.78</v>
      </c>
      <c r="G49" s="57">
        <f>LosAngeles!$D$94</f>
        <v>0.78</v>
      </c>
      <c r="H49" s="57">
        <f>LasVegas!$D$94</f>
        <v>0.78</v>
      </c>
      <c r="I49" s="57">
        <f>SanFrancisco!$D$94</f>
        <v>0.78</v>
      </c>
      <c r="J49" s="57">
        <f>Baltimore!$D$94</f>
        <v>0.78</v>
      </c>
      <c r="K49" s="57">
        <f>Albuquerque!$D$94</f>
        <v>0.78</v>
      </c>
      <c r="L49" s="57">
        <f>Seattle!$D$94</f>
        <v>0.78</v>
      </c>
      <c r="M49" s="57">
        <f>Chicago!$D$94</f>
        <v>0.78</v>
      </c>
      <c r="N49" s="57">
        <f>Boulder!$D$94</f>
        <v>0.78</v>
      </c>
      <c r="O49" s="57">
        <f>Minneapolis!$D$94</f>
        <v>0.78</v>
      </c>
      <c r="P49" s="57">
        <f>Helena!$D$94</f>
        <v>0.78</v>
      </c>
      <c r="Q49" s="57">
        <f>Duluth!$D$94</f>
        <v>0.78</v>
      </c>
      <c r="R49" s="57">
        <f>Fairbanks!$D$94</f>
        <v>0.78</v>
      </c>
    </row>
    <row r="50" spans="1:18">
      <c r="A50" s="52"/>
      <c r="B50" s="56" t="str">
        <f>Miami!$A$95</f>
        <v>PSZ-AC:3_HEATC</v>
      </c>
      <c r="C50" s="57">
        <f>Miami!$D$95</f>
        <v>0.78</v>
      </c>
      <c r="D50" s="57">
        <f>Houston!$D$95</f>
        <v>0.78</v>
      </c>
      <c r="E50" s="57">
        <f>Phoenix!$D$95</f>
        <v>0.78</v>
      </c>
      <c r="F50" s="57">
        <f>Atlanta!$D$95</f>
        <v>0.78</v>
      </c>
      <c r="G50" s="57">
        <f>LosAngeles!$D$95</f>
        <v>0.78</v>
      </c>
      <c r="H50" s="57">
        <f>LasVegas!$D$95</f>
        <v>0.78</v>
      </c>
      <c r="I50" s="57">
        <f>SanFrancisco!$D$95</f>
        <v>0.78</v>
      </c>
      <c r="J50" s="57">
        <f>Baltimore!$D$95</f>
        <v>0.78</v>
      </c>
      <c r="K50" s="57">
        <f>Albuquerque!$D$95</f>
        <v>0.78</v>
      </c>
      <c r="L50" s="57">
        <f>Seattle!$D$95</f>
        <v>0.78</v>
      </c>
      <c r="M50" s="57">
        <f>Chicago!$D$95</f>
        <v>0.78</v>
      </c>
      <c r="N50" s="57">
        <f>Boulder!$D$95</f>
        <v>0.78</v>
      </c>
      <c r="O50" s="57">
        <f>Minneapolis!$D$95</f>
        <v>0.78</v>
      </c>
      <c r="P50" s="57">
        <f>Helena!$D$95</f>
        <v>0.78</v>
      </c>
      <c r="Q50" s="57">
        <f>Duluth!$D$95</f>
        <v>0.78</v>
      </c>
      <c r="R50" s="57">
        <f>Fairbanks!$D$95</f>
        <v>0.78</v>
      </c>
    </row>
    <row r="51" spans="1:18">
      <c r="A51" s="52"/>
      <c r="B51" s="56" t="str">
        <f>Miami!$A$96</f>
        <v>PSZ-AC:4_HEATC</v>
      </c>
      <c r="C51" s="57">
        <f>Miami!$D$96</f>
        <v>0.78</v>
      </c>
      <c r="D51" s="57">
        <f>Houston!$D$96</f>
        <v>0.78</v>
      </c>
      <c r="E51" s="57">
        <f>Phoenix!$D$96</f>
        <v>0.78</v>
      </c>
      <c r="F51" s="57">
        <f>Atlanta!$D$96</f>
        <v>0.78</v>
      </c>
      <c r="G51" s="57">
        <f>LosAngeles!$D$96</f>
        <v>0.78</v>
      </c>
      <c r="H51" s="57">
        <f>LasVegas!$D$96</f>
        <v>0.78</v>
      </c>
      <c r="I51" s="57">
        <f>SanFrancisco!$D$96</f>
        <v>0.78</v>
      </c>
      <c r="J51" s="57">
        <f>Baltimore!$D$96</f>
        <v>0.78</v>
      </c>
      <c r="K51" s="57">
        <f>Albuquerque!$D$96</f>
        <v>0.78</v>
      </c>
      <c r="L51" s="57">
        <f>Seattle!$D$96</f>
        <v>0.78</v>
      </c>
      <c r="M51" s="57">
        <f>Chicago!$D$96</f>
        <v>0.78</v>
      </c>
      <c r="N51" s="57">
        <f>Boulder!$D$96</f>
        <v>0.78</v>
      </c>
      <c r="O51" s="57">
        <f>Minneapolis!$D$96</f>
        <v>0.78</v>
      </c>
      <c r="P51" s="57">
        <f>Helena!$D$96</f>
        <v>0.78</v>
      </c>
      <c r="Q51" s="57">
        <f>Duluth!$D$96</f>
        <v>0.78</v>
      </c>
      <c r="R51" s="57">
        <f>Fairbanks!$D$96</f>
        <v>0.78</v>
      </c>
    </row>
    <row r="52" spans="1:18">
      <c r="A52" s="52"/>
      <c r="B52" s="56" t="str">
        <f>Miami!$A$97</f>
        <v>PSZ-AC:5_HEATC</v>
      </c>
      <c r="C52" s="57">
        <f>Miami!$D$97</f>
        <v>0.78</v>
      </c>
      <c r="D52" s="57">
        <f>Houston!$D$97</f>
        <v>0.78</v>
      </c>
      <c r="E52" s="57">
        <f>Phoenix!$D$97</f>
        <v>0.78</v>
      </c>
      <c r="F52" s="57">
        <f>Atlanta!$D$97</f>
        <v>0.78</v>
      </c>
      <c r="G52" s="57">
        <f>LosAngeles!$D$97</f>
        <v>0.78</v>
      </c>
      <c r="H52" s="57">
        <f>LasVegas!$D$97</f>
        <v>0.78</v>
      </c>
      <c r="I52" s="57">
        <f>SanFrancisco!$D$97</f>
        <v>0.78</v>
      </c>
      <c r="J52" s="57">
        <f>Baltimore!$D$97</f>
        <v>0.78</v>
      </c>
      <c r="K52" s="57">
        <f>Albuquerque!$D$97</f>
        <v>0.78</v>
      </c>
      <c r="L52" s="57">
        <f>Seattle!$D$97</f>
        <v>0.78</v>
      </c>
      <c r="M52" s="57">
        <f>Chicago!$D$97</f>
        <v>0.78</v>
      </c>
      <c r="N52" s="57">
        <f>Boulder!$D$97</f>
        <v>0.78</v>
      </c>
      <c r="O52" s="57">
        <f>Minneapolis!$D$97</f>
        <v>0.78</v>
      </c>
      <c r="P52" s="57">
        <f>Helena!$D$97</f>
        <v>0.78</v>
      </c>
      <c r="Q52" s="57">
        <f>Duluth!$D$97</f>
        <v>0.78</v>
      </c>
      <c r="R52" s="57">
        <f>Fairbanks!$D$97</f>
        <v>0.78</v>
      </c>
    </row>
    <row r="53" spans="1:18">
      <c r="A53" s="52"/>
      <c r="B53" s="55" t="s">
        <v>293</v>
      </c>
      <c r="C53" s="54"/>
    </row>
    <row r="54" spans="1:18">
      <c r="A54" s="52"/>
      <c r="B54" s="56" t="s">
        <v>664</v>
      </c>
      <c r="C54" s="61" t="s">
        <v>294</v>
      </c>
      <c r="D54" s="61" t="s">
        <v>294</v>
      </c>
      <c r="E54" s="82" t="str">
        <f>IF(E29&lt;39.6,"NoEconomizer","DifferentialDryBulb")</f>
        <v>NoEconomizer</v>
      </c>
      <c r="F54" s="61" t="s">
        <v>294</v>
      </c>
      <c r="G54" s="82" t="str">
        <f>IF(G29&lt;19.1,"NoEconomizer","DifferentialDryBulb")</f>
        <v>NoEconomizer</v>
      </c>
      <c r="H54" s="82" t="str">
        <f t="shared" ref="H54:I54" si="0">IF(H29&lt;19.1,"NoEconomizer","DifferentialDryBulb")</f>
        <v>NoEconomizer</v>
      </c>
      <c r="I54" s="82" t="str">
        <f t="shared" si="0"/>
        <v>NoEconomizer</v>
      </c>
      <c r="J54" s="61" t="s">
        <v>294</v>
      </c>
      <c r="K54" s="82" t="str">
        <f t="shared" ref="K54:L54" si="1">IF(K29&lt;19.1,"NoEconomizer","DifferentialDryBulb")</f>
        <v>NoEconomizer</v>
      </c>
      <c r="L54" s="82" t="str">
        <f t="shared" si="1"/>
        <v>NoEconomizer</v>
      </c>
      <c r="M54" s="82" t="str">
        <f>IF(M29&lt;39.6,"NoEconomizer","DifferentialDryBulb")</f>
        <v>NoEconomizer</v>
      </c>
      <c r="N54" s="82" t="str">
        <f>IF(N29&lt;19.1,"NoEconomizer","DifferentialDryBulb")</f>
        <v>NoEconomizer</v>
      </c>
      <c r="O54" s="82" t="str">
        <f>IF(O29&lt;39.6,"NoEconomizer","DifferentialDryBulb")</f>
        <v>NoEconomizer</v>
      </c>
      <c r="P54" s="82" t="str">
        <f>IF(P29&lt;19.1,"NoEconomizer","DifferentialDryBulb")</f>
        <v>NoEconomizer</v>
      </c>
      <c r="Q54" s="82" t="str">
        <f t="shared" ref="Q54:R58" si="2">IF(Q29&lt;39.6,"NoEconomizer","DifferentialDryBulb")</f>
        <v>NoEconomizer</v>
      </c>
      <c r="R54" s="82" t="str">
        <f t="shared" si="2"/>
        <v>NoEconomizer</v>
      </c>
    </row>
    <row r="55" spans="1:18">
      <c r="A55" s="52"/>
      <c r="B55" s="56" t="s">
        <v>665</v>
      </c>
      <c r="C55" s="61" t="s">
        <v>294</v>
      </c>
      <c r="D55" s="61" t="s">
        <v>294</v>
      </c>
      <c r="E55" s="82" t="str">
        <f t="shared" ref="E55:E58" si="3">IF(E30&lt;39.6,"NoEconomizer","DifferentialDryBulb")</f>
        <v>NoEconomizer</v>
      </c>
      <c r="F55" s="61" t="s">
        <v>294</v>
      </c>
      <c r="G55" s="82" t="str">
        <f t="shared" ref="G55:I58" si="4">IF(G30&lt;19.1,"NoEconomizer","DifferentialDryBulb")</f>
        <v>NoEconomizer</v>
      </c>
      <c r="H55" s="82" t="str">
        <f t="shared" si="4"/>
        <v>NoEconomizer</v>
      </c>
      <c r="I55" s="82" t="str">
        <f t="shared" si="4"/>
        <v>NoEconomizer</v>
      </c>
      <c r="J55" s="61" t="s">
        <v>294</v>
      </c>
      <c r="K55" s="82" t="str">
        <f t="shared" ref="K55:L55" si="5">IF(K30&lt;19.1,"NoEconomizer","DifferentialDryBulb")</f>
        <v>NoEconomizer</v>
      </c>
      <c r="L55" s="82" t="str">
        <f t="shared" si="5"/>
        <v>NoEconomizer</v>
      </c>
      <c r="M55" s="82" t="str">
        <f t="shared" ref="M55:M58" si="6">IF(M30&lt;39.6,"NoEconomizer","DifferentialDryBulb")</f>
        <v>NoEconomizer</v>
      </c>
      <c r="N55" s="82" t="str">
        <f t="shared" ref="N55" si="7">IF(N30&lt;19.1,"NoEconomizer","DifferentialDryBulb")</f>
        <v>NoEconomizer</v>
      </c>
      <c r="O55" s="82" t="str">
        <f t="shared" ref="O55:O58" si="8">IF(O30&lt;39.6,"NoEconomizer","DifferentialDryBulb")</f>
        <v>NoEconomizer</v>
      </c>
      <c r="P55" s="82" t="str">
        <f t="shared" ref="P55" si="9">IF(P30&lt;19.1,"NoEconomizer","DifferentialDryBulb")</f>
        <v>DifferentialDryBulb</v>
      </c>
      <c r="Q55" s="82" t="str">
        <f t="shared" si="2"/>
        <v>NoEconomizer</v>
      </c>
      <c r="R55" s="82" t="str">
        <f t="shared" si="2"/>
        <v>NoEconomizer</v>
      </c>
    </row>
    <row r="56" spans="1:18">
      <c r="A56" s="52"/>
      <c r="B56" s="56" t="s">
        <v>666</v>
      </c>
      <c r="C56" s="61" t="s">
        <v>294</v>
      </c>
      <c r="D56" s="61" t="s">
        <v>294</v>
      </c>
      <c r="E56" s="82" t="str">
        <f t="shared" si="3"/>
        <v>NoEconomizer</v>
      </c>
      <c r="F56" s="61" t="s">
        <v>294</v>
      </c>
      <c r="G56" s="82" t="str">
        <f t="shared" si="4"/>
        <v>NoEconomizer</v>
      </c>
      <c r="H56" s="82" t="str">
        <f t="shared" si="4"/>
        <v>NoEconomizer</v>
      </c>
      <c r="I56" s="82" t="str">
        <f t="shared" si="4"/>
        <v>NoEconomizer</v>
      </c>
      <c r="J56" s="61" t="s">
        <v>294</v>
      </c>
      <c r="K56" s="82" t="str">
        <f t="shared" ref="K56:L56" si="10">IF(K31&lt;19.1,"NoEconomizer","DifferentialDryBulb")</f>
        <v>NoEconomizer</v>
      </c>
      <c r="L56" s="82" t="str">
        <f t="shared" si="10"/>
        <v>NoEconomizer</v>
      </c>
      <c r="M56" s="82" t="str">
        <f t="shared" si="6"/>
        <v>NoEconomizer</v>
      </c>
      <c r="N56" s="82" t="str">
        <f t="shared" ref="N56" si="11">IF(N31&lt;19.1,"NoEconomizer","DifferentialDryBulb")</f>
        <v>NoEconomizer</v>
      </c>
      <c r="O56" s="82" t="str">
        <f t="shared" si="8"/>
        <v>NoEconomizer</v>
      </c>
      <c r="P56" s="82" t="str">
        <f t="shared" ref="P56" si="12">IF(P31&lt;19.1,"NoEconomizer","DifferentialDryBulb")</f>
        <v>NoEconomizer</v>
      </c>
      <c r="Q56" s="82" t="str">
        <f t="shared" si="2"/>
        <v>NoEconomizer</v>
      </c>
      <c r="R56" s="82" t="str">
        <f t="shared" si="2"/>
        <v>NoEconomizer</v>
      </c>
    </row>
    <row r="57" spans="1:18">
      <c r="A57" s="52"/>
      <c r="B57" s="56" t="s">
        <v>667</v>
      </c>
      <c r="C57" s="61" t="s">
        <v>294</v>
      </c>
      <c r="D57" s="61" t="s">
        <v>294</v>
      </c>
      <c r="E57" s="82" t="str">
        <f t="shared" si="3"/>
        <v>NoEconomizer</v>
      </c>
      <c r="F57" s="61" t="s">
        <v>294</v>
      </c>
      <c r="G57" s="82" t="str">
        <f t="shared" si="4"/>
        <v>NoEconomizer</v>
      </c>
      <c r="H57" s="82" t="str">
        <f t="shared" si="4"/>
        <v>NoEconomizer</v>
      </c>
      <c r="I57" s="82" t="str">
        <f t="shared" si="4"/>
        <v>NoEconomizer</v>
      </c>
      <c r="J57" s="61" t="s">
        <v>294</v>
      </c>
      <c r="K57" s="82" t="str">
        <f t="shared" ref="K57:L57" si="13">IF(K32&lt;19.1,"NoEconomizer","DifferentialDryBulb")</f>
        <v>NoEconomizer</v>
      </c>
      <c r="L57" s="82" t="str">
        <f t="shared" si="13"/>
        <v>NoEconomizer</v>
      </c>
      <c r="M57" s="82" t="str">
        <f t="shared" si="6"/>
        <v>NoEconomizer</v>
      </c>
      <c r="N57" s="82" t="str">
        <f t="shared" ref="N57" si="14">IF(N32&lt;19.1,"NoEconomizer","DifferentialDryBulb")</f>
        <v>NoEconomizer</v>
      </c>
      <c r="O57" s="82" t="str">
        <f t="shared" si="8"/>
        <v>NoEconomizer</v>
      </c>
      <c r="P57" s="82" t="str">
        <f t="shared" ref="P57" si="15">IF(P32&lt;19.1,"NoEconomizer","DifferentialDryBulb")</f>
        <v>NoEconomizer</v>
      </c>
      <c r="Q57" s="82" t="str">
        <f t="shared" si="2"/>
        <v>NoEconomizer</v>
      </c>
      <c r="R57" s="82" t="str">
        <f t="shared" si="2"/>
        <v>NoEconomizer</v>
      </c>
    </row>
    <row r="58" spans="1:18">
      <c r="A58" s="52"/>
      <c r="B58" s="56" t="s">
        <v>668</v>
      </c>
      <c r="C58" s="61" t="s">
        <v>294</v>
      </c>
      <c r="D58" s="61" t="s">
        <v>294</v>
      </c>
      <c r="E58" s="82" t="str">
        <f t="shared" si="3"/>
        <v>NoEconomizer</v>
      </c>
      <c r="F58" s="61" t="s">
        <v>294</v>
      </c>
      <c r="G58" s="82" t="str">
        <f t="shared" si="4"/>
        <v>NoEconomizer</v>
      </c>
      <c r="H58" s="82" t="str">
        <f t="shared" si="4"/>
        <v>NoEconomizer</v>
      </c>
      <c r="I58" s="82" t="str">
        <f t="shared" si="4"/>
        <v>NoEconomizer</v>
      </c>
      <c r="J58" s="61" t="s">
        <v>294</v>
      </c>
      <c r="K58" s="82" t="str">
        <f t="shared" ref="K58:L58" si="16">IF(K33&lt;19.1,"NoEconomizer","DifferentialDryBulb")</f>
        <v>NoEconomizer</v>
      </c>
      <c r="L58" s="82" t="str">
        <f t="shared" si="16"/>
        <v>NoEconomizer</v>
      </c>
      <c r="M58" s="82" t="str">
        <f t="shared" si="6"/>
        <v>NoEconomizer</v>
      </c>
      <c r="N58" s="82" t="str">
        <f t="shared" ref="N58" si="17">IF(N33&lt;19.1,"NoEconomizer","DifferentialDryBulb")</f>
        <v>NoEconomizer</v>
      </c>
      <c r="O58" s="82" t="str">
        <f t="shared" si="8"/>
        <v>NoEconomizer</v>
      </c>
      <c r="P58" s="82" t="str">
        <f t="shared" ref="P58" si="18">IF(P33&lt;19.1,"NoEconomizer","DifferentialDryBulb")</f>
        <v>NoEconomizer</v>
      </c>
      <c r="Q58" s="82" t="str">
        <f t="shared" si="2"/>
        <v>NoEconomizer</v>
      </c>
      <c r="R58" s="82" t="str">
        <f t="shared" si="2"/>
        <v>NoEconomizer</v>
      </c>
    </row>
    <row r="59" spans="1:18">
      <c r="A59" s="52"/>
      <c r="B59" s="55" t="s">
        <v>258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tr">
        <f>Miami!$A$100</f>
        <v>PSZ-AC:1_FAN</v>
      </c>
      <c r="C60" s="57">
        <f>Miami!$E$100</f>
        <v>0.68</v>
      </c>
      <c r="D60" s="57">
        <f>Houston!$E$100</f>
        <v>0.69</v>
      </c>
      <c r="E60" s="57">
        <f>Phoenix!$E$100</f>
        <v>0.68</v>
      </c>
      <c r="F60" s="57">
        <f>Atlanta!$E$100</f>
        <v>0.7</v>
      </c>
      <c r="G60" s="57">
        <f>LosAngeles!$E$100</f>
        <v>0.62</v>
      </c>
      <c r="H60" s="57">
        <f>LasVegas!$E$100</f>
        <v>0.66</v>
      </c>
      <c r="I60" s="57">
        <f>SanFrancisco!$E$100</f>
        <v>0.49</v>
      </c>
      <c r="J60" s="57">
        <f>Baltimore!$E$100</f>
        <v>0.61</v>
      </c>
      <c r="K60" s="57">
        <f>Albuquerque!$E$100</f>
        <v>0.67</v>
      </c>
      <c r="L60" s="57">
        <f>Seattle!$E$100</f>
        <v>0.52</v>
      </c>
      <c r="M60" s="57">
        <f>Chicago!$E$100</f>
        <v>0.54</v>
      </c>
      <c r="N60" s="57">
        <f>Boulder!$E$100</f>
        <v>0.59</v>
      </c>
      <c r="O60" s="57">
        <f>Minneapolis!$E$100</f>
        <v>0.52</v>
      </c>
      <c r="P60" s="57">
        <f>Helena!$E$100</f>
        <v>0.5</v>
      </c>
      <c r="Q60" s="57">
        <f>Duluth!$E$100</f>
        <v>0.45</v>
      </c>
      <c r="R60" s="57">
        <f>Fairbanks!$E$100</f>
        <v>0.35</v>
      </c>
    </row>
    <row r="61" spans="1:18">
      <c r="A61" s="52"/>
      <c r="B61" s="56" t="str">
        <f>Miami!$A$101</f>
        <v>PSZ-AC:2_FAN</v>
      </c>
      <c r="C61" s="57">
        <f>Miami!$E$101</f>
        <v>0.75</v>
      </c>
      <c r="D61" s="57">
        <f>Houston!$E$101</f>
        <v>0.83</v>
      </c>
      <c r="E61" s="57">
        <f>Phoenix!$E$101</f>
        <v>0.96</v>
      </c>
      <c r="F61" s="57">
        <f>Atlanta!$E$101</f>
        <v>0.89</v>
      </c>
      <c r="G61" s="57">
        <f>LosAngeles!$E$101</f>
        <v>0.87</v>
      </c>
      <c r="H61" s="57">
        <f>LasVegas!$E$101</f>
        <v>0.96</v>
      </c>
      <c r="I61" s="57">
        <f>SanFrancisco!$E$101</f>
        <v>0.99</v>
      </c>
      <c r="J61" s="57">
        <f>Baltimore!$E$101</f>
        <v>0.87</v>
      </c>
      <c r="K61" s="57">
        <f>Albuquerque!$E$101</f>
        <v>0.82</v>
      </c>
      <c r="L61" s="57">
        <f>Seattle!$E$101</f>
        <v>0.98</v>
      </c>
      <c r="M61" s="57">
        <f>Chicago!$E$101</f>
        <v>0.97</v>
      </c>
      <c r="N61" s="57">
        <f>Boulder!$E$101</f>
        <v>0.99</v>
      </c>
      <c r="O61" s="57">
        <f>Minneapolis!$E$101</f>
        <v>1.1000000000000001</v>
      </c>
      <c r="P61" s="57">
        <f>Helena!$E$101</f>
        <v>1.17</v>
      </c>
      <c r="Q61" s="57">
        <f>Duluth!$E$101</f>
        <v>1.18</v>
      </c>
      <c r="R61" s="57">
        <f>Fairbanks!$E$101</f>
        <v>1.53</v>
      </c>
    </row>
    <row r="62" spans="1:18">
      <c r="A62" s="52"/>
      <c r="B62" s="56" t="str">
        <f>Miami!$A$102</f>
        <v>PSZ-AC:3_FAN</v>
      </c>
      <c r="C62" s="57">
        <f>Miami!$E$102</f>
        <v>0.64</v>
      </c>
      <c r="D62" s="57">
        <f>Houston!$E$102</f>
        <v>0.63</v>
      </c>
      <c r="E62" s="57">
        <f>Phoenix!$E$102</f>
        <v>0.68</v>
      </c>
      <c r="F62" s="57">
        <f>Atlanta!$E$102</f>
        <v>0.64</v>
      </c>
      <c r="G62" s="57">
        <f>LosAngeles!$E$102</f>
        <v>0.54</v>
      </c>
      <c r="H62" s="57">
        <f>LasVegas!$E$102</f>
        <v>0.62</v>
      </c>
      <c r="I62" s="57">
        <f>SanFrancisco!$E$102</f>
        <v>0.42</v>
      </c>
      <c r="J62" s="57">
        <f>Baltimore!$E$102</f>
        <v>0.56000000000000005</v>
      </c>
      <c r="K62" s="57">
        <f>Albuquerque!$E$102</f>
        <v>0.54</v>
      </c>
      <c r="L62" s="57">
        <f>Seattle!$E$102</f>
        <v>0.46</v>
      </c>
      <c r="M62" s="57">
        <f>Chicago!$E$102</f>
        <v>0.61</v>
      </c>
      <c r="N62" s="57">
        <f>Boulder!$E$102</f>
        <v>0.62</v>
      </c>
      <c r="O62" s="57">
        <f>Minneapolis!$E$102</f>
        <v>0.68</v>
      </c>
      <c r="P62" s="57">
        <f>Helena!$E$102</f>
        <v>0.73</v>
      </c>
      <c r="Q62" s="57">
        <f>Duluth!$E$102</f>
        <v>0.73</v>
      </c>
      <c r="R62" s="57">
        <f>Fairbanks!$E$102</f>
        <v>0.95</v>
      </c>
    </row>
    <row r="63" spans="1:18">
      <c r="A63" s="52"/>
      <c r="B63" s="56" t="str">
        <f>Miami!$A$103</f>
        <v>PSZ-AC:4_FAN</v>
      </c>
      <c r="C63" s="57">
        <f>Miami!$E$103</f>
        <v>0.74</v>
      </c>
      <c r="D63" s="57">
        <f>Houston!$E$103</f>
        <v>0.74</v>
      </c>
      <c r="E63" s="57">
        <f>Phoenix!$E$103</f>
        <v>0.79</v>
      </c>
      <c r="F63" s="57">
        <f>Atlanta!$E$103</f>
        <v>0.73</v>
      </c>
      <c r="G63" s="57">
        <f>LosAngeles!$E$103</f>
        <v>0.55000000000000004</v>
      </c>
      <c r="H63" s="57">
        <f>LasVegas!$E$103</f>
        <v>0.75</v>
      </c>
      <c r="I63" s="57">
        <f>SanFrancisco!$E$103</f>
        <v>0.45</v>
      </c>
      <c r="J63" s="57">
        <f>Baltimore!$E$103</f>
        <v>0.77</v>
      </c>
      <c r="K63" s="57">
        <f>Albuquerque!$E$103</f>
        <v>0.79</v>
      </c>
      <c r="L63" s="57">
        <f>Seattle!$E$103</f>
        <v>0.61</v>
      </c>
      <c r="M63" s="57">
        <f>Chicago!$E$103</f>
        <v>0.96</v>
      </c>
      <c r="N63" s="57">
        <f>Boulder!$E$103</f>
        <v>0.98</v>
      </c>
      <c r="O63" s="57">
        <f>Minneapolis!$E$103</f>
        <v>1.08</v>
      </c>
      <c r="P63" s="57">
        <f>Helena!$E$103</f>
        <v>1.1499999999999999</v>
      </c>
      <c r="Q63" s="57">
        <f>Duluth!$E$103</f>
        <v>1.1599999999999999</v>
      </c>
      <c r="R63" s="57">
        <f>Fairbanks!$E$103</f>
        <v>1.51</v>
      </c>
    </row>
    <row r="64" spans="1:18">
      <c r="A64" s="52"/>
      <c r="B64" s="56" t="str">
        <f>Miami!$A$104</f>
        <v>PSZ-AC:5_FAN</v>
      </c>
      <c r="C64" s="57">
        <f>Miami!$E$104</f>
        <v>0.84</v>
      </c>
      <c r="D64" s="57">
        <f>Houston!$E$104</f>
        <v>0.87</v>
      </c>
      <c r="E64" s="57">
        <f>Phoenix!$E$104</f>
        <v>0.93</v>
      </c>
      <c r="F64" s="57">
        <f>Atlanta!$E$104</f>
        <v>0.88</v>
      </c>
      <c r="G64" s="57">
        <f>LosAngeles!$E$104</f>
        <v>0.78</v>
      </c>
      <c r="H64" s="57">
        <f>LasVegas!$E$104</f>
        <v>0.92</v>
      </c>
      <c r="I64" s="57">
        <f>SanFrancisco!$E$104</f>
        <v>0.68</v>
      </c>
      <c r="J64" s="57">
        <f>Baltimore!$E$104</f>
        <v>0.78</v>
      </c>
      <c r="K64" s="57">
        <f>Albuquerque!$E$104</f>
        <v>0.87</v>
      </c>
      <c r="L64" s="57">
        <f>Seattle!$E$104</f>
        <v>0.7</v>
      </c>
      <c r="M64" s="57">
        <f>Chicago!$E$104</f>
        <v>0.62</v>
      </c>
      <c r="N64" s="57">
        <f>Boulder!$E$104</f>
        <v>0.66</v>
      </c>
      <c r="O64" s="57">
        <f>Minneapolis!$E$104</f>
        <v>0.68</v>
      </c>
      <c r="P64" s="57">
        <f>Helena!$E$104</f>
        <v>0.73</v>
      </c>
      <c r="Q64" s="57">
        <f>Duluth!$E$104</f>
        <v>0.73</v>
      </c>
      <c r="R64" s="57">
        <f>Fairbanks!$E$104</f>
        <v>0.95</v>
      </c>
    </row>
    <row r="65" spans="1:18">
      <c r="A65" s="55" t="s">
        <v>73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74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250</v>
      </c>
      <c r="C67" s="74">
        <f>Miami!$B$149/(Miami!$B$28*10^6/3600)</f>
        <v>8.4628343103493597E-2</v>
      </c>
      <c r="D67" s="74">
        <f>Houston!$B$149/(Houston!$B$28*10^6/3600)</f>
        <v>0.12516578491135844</v>
      </c>
      <c r="E67" s="74">
        <f>Phoenix!$B$149/(Phoenix!$B$28*10^6/3600)</f>
        <v>0.12103577740625747</v>
      </c>
      <c r="F67" s="74">
        <f>Atlanta!$B$149/(Atlanta!$B$28*10^6/3600)</f>
        <v>0.1148476411259973</v>
      </c>
      <c r="G67" s="74">
        <f>LosAngeles!$B$149/(LosAngeles!$B$28*10^6/3600)</f>
        <v>0.14320932041438966</v>
      </c>
      <c r="H67" s="74">
        <f>LasVegas!$B$149/(LasVegas!$B$28*10^6/3600)</f>
        <v>0.10259781287970837</v>
      </c>
      <c r="I67" s="74">
        <f>SanFrancisco!$B$149/(SanFrancisco!$B$28*10^6/3600)</f>
        <v>0.16044355138145683</v>
      </c>
      <c r="J67" s="74">
        <f>Baltimore!$B$149/(Baltimore!$B$28*10^6/3600)</f>
        <v>7.385419012080198E-2</v>
      </c>
      <c r="K67" s="74">
        <f>Albuquerque!$B$149/(Albuquerque!$B$28*10^6/3600)</f>
        <v>7.4897635230369283E-2</v>
      </c>
      <c r="L67" s="74">
        <f>Seattle!$B$149/(Seattle!$B$28*10^6/3600)</f>
        <v>7.2924534999290067E-2</v>
      </c>
      <c r="M67" s="74">
        <f>Chicago!$B$149/(Chicago!$B$28*10^6/3600)</f>
        <v>6.0475845974329055E-2</v>
      </c>
      <c r="N67" s="74">
        <f>Boulder!$B$149/(Boulder!$B$28*10^6/3600)</f>
        <v>7.4940121959215789E-2</v>
      </c>
      <c r="O67" s="74">
        <f>Minneapolis!$B$149/(Minneapolis!$B$28*10^6/3600)</f>
        <v>7.4526521239954083E-2</v>
      </c>
      <c r="P67" s="74">
        <f>Helena!$B$149/(Helena!$B$28*10^6/3600)</f>
        <v>7.7552623396813056E-2</v>
      </c>
      <c r="Q67" s="74">
        <f>Duluth!$B$149/(Duluth!$B$28*10^6/3600)</f>
        <v>7.4262349640426981E-2</v>
      </c>
      <c r="R67" s="74">
        <f>Fairbanks!$B$149/(Fairbanks!$B$28*10^6/3600)</f>
        <v>9.8977505982451489E-2</v>
      </c>
    </row>
    <row r="68" spans="1:18">
      <c r="A68" s="52"/>
      <c r="B68" s="56" t="s">
        <v>259</v>
      </c>
      <c r="C68" s="57">
        <f>Miami!$B$150</f>
        <v>17.489999999999998</v>
      </c>
      <c r="D68" s="57">
        <f>Houston!$B$150</f>
        <v>24.32</v>
      </c>
      <c r="E68" s="57">
        <f>Phoenix!$B$150</f>
        <v>24.79</v>
      </c>
      <c r="F68" s="57">
        <f>Atlanta!$B$150</f>
        <v>20.73</v>
      </c>
      <c r="G68" s="57">
        <f>LosAngeles!$B$150</f>
        <v>23.21</v>
      </c>
      <c r="H68" s="57">
        <f>LasVegas!$B$150</f>
        <v>19.73</v>
      </c>
      <c r="I68" s="57">
        <f>SanFrancisco!$B$150</f>
        <v>23.95</v>
      </c>
      <c r="J68" s="57">
        <f>Baltimore!$B$150</f>
        <v>12.69</v>
      </c>
      <c r="K68" s="57">
        <f>Albuquerque!$B$150</f>
        <v>12.99</v>
      </c>
      <c r="L68" s="57">
        <f>Seattle!$B$150</f>
        <v>11.16</v>
      </c>
      <c r="M68" s="57">
        <f>Chicago!$B$150</f>
        <v>10.14</v>
      </c>
      <c r="N68" s="57">
        <f>Boulder!$B$150</f>
        <v>12.42</v>
      </c>
      <c r="O68" s="57">
        <f>Minneapolis!$B$150</f>
        <v>12.7</v>
      </c>
      <c r="P68" s="57">
        <f>Helena!$B$150</f>
        <v>13.01</v>
      </c>
      <c r="Q68" s="57">
        <f>Duluth!$B$150</f>
        <v>12.51</v>
      </c>
      <c r="R68" s="57">
        <f>Fairbanks!$B$150</f>
        <v>18.21</v>
      </c>
    </row>
    <row r="69" spans="1:18">
      <c r="A69" s="52"/>
      <c r="B69" s="55" t="s">
        <v>75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251</v>
      </c>
      <c r="C70" s="74">
        <f>Miami!$C$149/(Miami!$C$28*10^3)</f>
        <v>1.1454911433172303E-2</v>
      </c>
      <c r="D70" s="74">
        <f>Houston!$C$149/(Houston!$C$28*10^3)</f>
        <v>8.0868081880212279E-3</v>
      </c>
      <c r="E70" s="74">
        <f>Phoenix!$C$149/(Phoenix!$C$28*10^3)</f>
        <v>8.248820461882295E-3</v>
      </c>
      <c r="F70" s="74">
        <f>Atlanta!$C$149/(Atlanta!$C$28*10^3)</f>
        <v>9.6101248536870857E-3</v>
      </c>
      <c r="G70" s="74">
        <f>LosAngeles!$C$149/(LosAngeles!$C$28*10^3)</f>
        <v>8.5796113194681212E-3</v>
      </c>
      <c r="H70" s="74">
        <f>LasVegas!$C$149/(LasVegas!$C$28*10^3)</f>
        <v>7.6960812772133525E-3</v>
      </c>
      <c r="I70" s="74">
        <f>SanFrancisco!$C$149/(SanFrancisco!$C$28*10^3)</f>
        <v>8.6107307531088449E-3</v>
      </c>
      <c r="J70" s="74">
        <f>Baltimore!$C$149/(Baltimore!$C$28*10^3)</f>
        <v>9.6788296430185272E-3</v>
      </c>
      <c r="K70" s="74">
        <f>Albuquerque!$C$149/(Albuquerque!$C$28*10^3)</f>
        <v>6.8812360673379961E-3</v>
      </c>
      <c r="L70" s="74">
        <f>Seattle!$C$149/(Seattle!$C$28*10^3)</f>
        <v>8.4356900960674535E-3</v>
      </c>
      <c r="M70" s="74">
        <f>Chicago!$C$149/(Chicago!$C$28*10^3)</f>
        <v>8.2974115391319502E-3</v>
      </c>
      <c r="N70" s="74">
        <f>Boulder!$C$149/(Boulder!$C$28*10^3)</f>
        <v>6.8972976009888205E-3</v>
      </c>
      <c r="O70" s="74">
        <f>Minneapolis!$C$149/(Minneapolis!$C$28*10^3)</f>
        <v>7.8967739813870889E-3</v>
      </c>
      <c r="P70" s="74">
        <f>Helena!$C$149/(Helena!$C$28*10^3)</f>
        <v>8.0280943106948999E-3</v>
      </c>
      <c r="Q70" s="74">
        <f>Duluth!$C$149/(Duluth!$C$28*10^3)</f>
        <v>7.8708472628499799E-3</v>
      </c>
      <c r="R70" s="74">
        <f>Fairbanks!$C$149/(Fairbanks!$C$28*10^3)</f>
        <v>4.1104896549688614E-3</v>
      </c>
    </row>
    <row r="71" spans="1:18">
      <c r="A71" s="52"/>
      <c r="B71" s="56" t="s">
        <v>259</v>
      </c>
      <c r="C71" s="57">
        <f>Miami!$C$150</f>
        <v>0.28000000000000003</v>
      </c>
      <c r="D71" s="57">
        <f>Houston!$C$150</f>
        <v>0.83</v>
      </c>
      <c r="E71" s="57">
        <f>Phoenix!$C$150</f>
        <v>0.65</v>
      </c>
      <c r="F71" s="57">
        <f>Atlanta!$C$150</f>
        <v>1.93</v>
      </c>
      <c r="G71" s="57">
        <f>LosAngeles!$C$150</f>
        <v>0.49</v>
      </c>
      <c r="H71" s="57">
        <f>LasVegas!$C$150</f>
        <v>1.04</v>
      </c>
      <c r="I71" s="57">
        <f>SanFrancisco!$C$150</f>
        <v>1.21</v>
      </c>
      <c r="J71" s="57">
        <f>Baltimore!$C$150</f>
        <v>3.35</v>
      </c>
      <c r="K71" s="57">
        <f>Albuquerque!$C$150</f>
        <v>1.75</v>
      </c>
      <c r="L71" s="57">
        <f>Seattle!$C$150</f>
        <v>2.39</v>
      </c>
      <c r="M71" s="57">
        <f>Chicago!$C$150</f>
        <v>3.73</v>
      </c>
      <c r="N71" s="57">
        <f>Boulder!$C$150</f>
        <v>2.4</v>
      </c>
      <c r="O71" s="57">
        <f>Minneapolis!$C$150</f>
        <v>4.7</v>
      </c>
      <c r="P71" s="57">
        <f>Helena!$C$150</f>
        <v>3.79</v>
      </c>
      <c r="Q71" s="57">
        <f>Duluth!$C$150</f>
        <v>5.9</v>
      </c>
      <c r="R71" s="57">
        <f>Fairbanks!$C$150</f>
        <v>5.45</v>
      </c>
    </row>
    <row r="72" spans="1:18">
      <c r="A72" s="52"/>
      <c r="B72" s="55" t="s">
        <v>76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260</v>
      </c>
      <c r="C73" s="57">
        <f>Miami!$E$150</f>
        <v>17.77</v>
      </c>
      <c r="D73" s="57">
        <f>Houston!$E$150</f>
        <v>25.16</v>
      </c>
      <c r="E73" s="57">
        <f>Phoenix!$E$150</f>
        <v>25.44</v>
      </c>
      <c r="F73" s="57">
        <f>Atlanta!$E$150</f>
        <v>22.66</v>
      </c>
      <c r="G73" s="57">
        <f>LosAngeles!$E$150</f>
        <v>23.7</v>
      </c>
      <c r="H73" s="57">
        <f>LasVegas!$E$150</f>
        <v>20.77</v>
      </c>
      <c r="I73" s="57">
        <f>SanFrancisco!$E$150</f>
        <v>25.16</v>
      </c>
      <c r="J73" s="57">
        <f>Baltimore!$E$150</f>
        <v>16.04</v>
      </c>
      <c r="K73" s="57">
        <f>Albuquerque!$E$150</f>
        <v>14.75</v>
      </c>
      <c r="L73" s="57">
        <f>Seattle!$E$150</f>
        <v>13.55</v>
      </c>
      <c r="M73" s="57">
        <f>Chicago!$E$150</f>
        <v>13.86</v>
      </c>
      <c r="N73" s="57">
        <f>Boulder!$E$150</f>
        <v>14.82</v>
      </c>
      <c r="O73" s="57">
        <f>Minneapolis!$E$150</f>
        <v>17.399999999999999</v>
      </c>
      <c r="P73" s="57">
        <f>Helena!$E$150</f>
        <v>16.8</v>
      </c>
      <c r="Q73" s="57">
        <f>Duluth!$E$150</f>
        <v>18.41</v>
      </c>
      <c r="R73" s="57">
        <f>Fairbanks!$E$150</f>
        <v>23.66</v>
      </c>
    </row>
    <row r="74" spans="1:18">
      <c r="A74" s="55" t="s">
        <v>77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78</v>
      </c>
    </row>
    <row r="76" spans="1:18">
      <c r="A76" s="52"/>
      <c r="B76" s="56" t="s">
        <v>70</v>
      </c>
      <c r="C76" s="58">
        <f>Miami!$B$13*10^6/3600</f>
        <v>0</v>
      </c>
      <c r="D76" s="58">
        <f>Houston!$B$13*10^6/3600</f>
        <v>0</v>
      </c>
      <c r="E76" s="58">
        <f>Phoenix!$B$13*10^6/3600</f>
        <v>0</v>
      </c>
      <c r="F76" s="58">
        <f>Atlanta!$B$13*10^6/3600</f>
        <v>0</v>
      </c>
      <c r="G76" s="58">
        <f>LosAngeles!$B$13*10^6/3600</f>
        <v>0</v>
      </c>
      <c r="H76" s="58">
        <f>LasVegas!$B$13*10^6/3600</f>
        <v>0</v>
      </c>
      <c r="I76" s="58">
        <f>SanFrancisco!$B$13*10^6/3600</f>
        <v>0</v>
      </c>
      <c r="J76" s="58">
        <f>Baltimore!$B$13*10^6/3600</f>
        <v>0</v>
      </c>
      <c r="K76" s="58">
        <f>Albuquerque!$B$13*10^6/3600</f>
        <v>0</v>
      </c>
      <c r="L76" s="58">
        <f>Seattle!$B$13*10^6/3600</f>
        <v>0</v>
      </c>
      <c r="M76" s="58">
        <f>Chicago!$B$13*10^6/3600</f>
        <v>0</v>
      </c>
      <c r="N76" s="58">
        <f>Boulder!$B$13*10^6/3600</f>
        <v>0</v>
      </c>
      <c r="O76" s="58">
        <f>Minneapolis!$B$13*10^6/3600</f>
        <v>0</v>
      </c>
      <c r="P76" s="58">
        <f>Helena!$B$13*10^6/3600</f>
        <v>0</v>
      </c>
      <c r="Q76" s="58">
        <f>Duluth!$B$13*10^6/3600</f>
        <v>0</v>
      </c>
      <c r="R76" s="58">
        <f>Fairbanks!$B$13*10^6/3600</f>
        <v>0</v>
      </c>
    </row>
    <row r="77" spans="1:18">
      <c r="A77" s="52"/>
      <c r="B77" s="56" t="s">
        <v>71</v>
      </c>
      <c r="C77" s="58">
        <f>Miami!$B$14*10^6/3600</f>
        <v>33708.333333333336</v>
      </c>
      <c r="D77" s="58">
        <f>Houston!$B$14*10^6/3600</f>
        <v>25430.555555555555</v>
      </c>
      <c r="E77" s="58">
        <f>Phoenix!$B$14*10^6/3600</f>
        <v>28961.111111111109</v>
      </c>
      <c r="F77" s="58">
        <f>Atlanta!$B$14*10^6/3600</f>
        <v>16919.444444444445</v>
      </c>
      <c r="G77" s="58">
        <f>LosAngeles!$B$14*10^6/3600</f>
        <v>12425</v>
      </c>
      <c r="H77" s="58">
        <f>LasVegas!$B$14*10^6/3600</f>
        <v>22327.777777777777</v>
      </c>
      <c r="I77" s="58">
        <f>SanFrancisco!$B$14*10^6/3600</f>
        <v>6438.8888888888887</v>
      </c>
      <c r="J77" s="58">
        <f>Baltimore!$B$14*10^6/3600</f>
        <v>12319.444444444445</v>
      </c>
      <c r="K77" s="58">
        <f>Albuquerque!$B$14*10^6/3600</f>
        <v>12919.444444444445</v>
      </c>
      <c r="L77" s="58">
        <f>Seattle!$B$14*10^6/3600</f>
        <v>4738.8888888888887</v>
      </c>
      <c r="M77" s="58">
        <f>Chicago!$B$14*10^6/3600</f>
        <v>8791.6666666666661</v>
      </c>
      <c r="N77" s="58">
        <f>Boulder!$B$14*10^6/3600</f>
        <v>7252.7777777777774</v>
      </c>
      <c r="O77" s="58">
        <f>Minneapolis!$B$14*10^6/3600</f>
        <v>7561.1111111111113</v>
      </c>
      <c r="P77" s="58">
        <f>Helena!$B$14*10^6/3600</f>
        <v>4277.7777777777774</v>
      </c>
      <c r="Q77" s="58">
        <f>Duluth!$B$14*10^6/3600</f>
        <v>3627.7777777777778</v>
      </c>
      <c r="R77" s="58">
        <f>Fairbanks!$B$14*10^6/3600</f>
        <v>2402.7777777777778</v>
      </c>
    </row>
    <row r="78" spans="1:18">
      <c r="A78" s="52"/>
      <c r="B78" s="56" t="s">
        <v>79</v>
      </c>
      <c r="C78" s="58">
        <f>Miami!$B$15*10^6/3600</f>
        <v>28511.111111111109</v>
      </c>
      <c r="D78" s="58">
        <f>Houston!$B$15*10^6/3600</f>
        <v>28511.111111111109</v>
      </c>
      <c r="E78" s="58">
        <f>Phoenix!$B$15*10^6/3600</f>
        <v>28511.111111111109</v>
      </c>
      <c r="F78" s="58">
        <f>Atlanta!$B$15*10^6/3600</f>
        <v>28511.111111111109</v>
      </c>
      <c r="G78" s="58">
        <f>LosAngeles!$B$15*10^6/3600</f>
        <v>28511.111111111109</v>
      </c>
      <c r="H78" s="58">
        <f>LasVegas!$B$15*10^6/3600</f>
        <v>28511.111111111109</v>
      </c>
      <c r="I78" s="58">
        <f>SanFrancisco!$B$15*10^6/3600</f>
        <v>28511.111111111109</v>
      </c>
      <c r="J78" s="58">
        <f>Baltimore!$B$15*10^6/3600</f>
        <v>28511.111111111109</v>
      </c>
      <c r="K78" s="58">
        <f>Albuquerque!$B$15*10^6/3600</f>
        <v>28511.111111111109</v>
      </c>
      <c r="L78" s="58">
        <f>Seattle!$B$15*10^6/3600</f>
        <v>28511.111111111109</v>
      </c>
      <c r="M78" s="58">
        <f>Chicago!$B$15*10^6/3600</f>
        <v>28511.111111111109</v>
      </c>
      <c r="N78" s="58">
        <f>Boulder!$B$15*10^6/3600</f>
        <v>28511.111111111109</v>
      </c>
      <c r="O78" s="58">
        <f>Minneapolis!$B$15*10^6/3600</f>
        <v>28511.111111111109</v>
      </c>
      <c r="P78" s="58">
        <f>Helena!$B$15*10^6/3600</f>
        <v>28511.111111111109</v>
      </c>
      <c r="Q78" s="58">
        <f>Duluth!$B$15*10^6/3600</f>
        <v>28511.111111111109</v>
      </c>
      <c r="R78" s="58">
        <f>Fairbanks!$B$15*10^6/3600</f>
        <v>28511.111111111109</v>
      </c>
    </row>
    <row r="79" spans="1:18">
      <c r="A79" s="52"/>
      <c r="B79" s="56" t="s">
        <v>80</v>
      </c>
      <c r="C79" s="58">
        <f>Miami!$B$16*10^6/3600</f>
        <v>5083.333333333333</v>
      </c>
      <c r="D79" s="58">
        <f>Houston!$B$16*10^6/3600</f>
        <v>5080.5555555555557</v>
      </c>
      <c r="E79" s="58">
        <f>Phoenix!$B$16*10^6/3600</f>
        <v>5080.5555555555557</v>
      </c>
      <c r="F79" s="58">
        <f>Atlanta!$B$16*10^6/3600</f>
        <v>5080.5555555555557</v>
      </c>
      <c r="G79" s="58">
        <f>LosAngeles!$B$16*10^6/3600</f>
        <v>5075</v>
      </c>
      <c r="H79" s="58">
        <f>LasVegas!$B$16*10^6/3600</f>
        <v>5075</v>
      </c>
      <c r="I79" s="58">
        <f>SanFrancisco!$B$16*10^6/3600</f>
        <v>5077.7777777777774</v>
      </c>
      <c r="J79" s="58">
        <f>Baltimore!$B$16*10^6/3600</f>
        <v>5075</v>
      </c>
      <c r="K79" s="58">
        <f>Albuquerque!$B$16*10^6/3600</f>
        <v>5075</v>
      </c>
      <c r="L79" s="58">
        <f>Seattle!$B$16*10^6/3600</f>
        <v>5066.666666666667</v>
      </c>
      <c r="M79" s="58">
        <f>Chicago!$B$16*10^6/3600</f>
        <v>5075</v>
      </c>
      <c r="N79" s="58">
        <f>Boulder!$B$16*10^6/3600</f>
        <v>5072.2222222222226</v>
      </c>
      <c r="O79" s="58">
        <f>Minneapolis!$B$16*10^6/3600</f>
        <v>5072.2222222222226</v>
      </c>
      <c r="P79" s="58">
        <f>Helena!$B$16*10^6/3600</f>
        <v>5069.4444444444443</v>
      </c>
      <c r="Q79" s="58">
        <f>Duluth!$B$16*10^6/3600</f>
        <v>5066.666666666667</v>
      </c>
      <c r="R79" s="58">
        <f>Fairbanks!$B$16*10^6/3600</f>
        <v>5036.1111111111113</v>
      </c>
    </row>
    <row r="80" spans="1:18">
      <c r="A80" s="52"/>
      <c r="B80" s="56" t="s">
        <v>81</v>
      </c>
      <c r="C80" s="58">
        <f>Miami!$B$17*10^6/3600</f>
        <v>18275.000000000004</v>
      </c>
      <c r="D80" s="58">
        <f>Houston!$B$17*10^6/3600</f>
        <v>18275.000000000004</v>
      </c>
      <c r="E80" s="58">
        <f>Phoenix!$B$17*10^6/3600</f>
        <v>18275.000000000004</v>
      </c>
      <c r="F80" s="58">
        <f>Atlanta!$B$17*10^6/3600</f>
        <v>18275.000000000004</v>
      </c>
      <c r="G80" s="58">
        <f>LosAngeles!$B$17*10^6/3600</f>
        <v>18275.000000000004</v>
      </c>
      <c r="H80" s="58">
        <f>LasVegas!$B$17*10^6/3600</f>
        <v>18275.000000000004</v>
      </c>
      <c r="I80" s="58">
        <f>SanFrancisco!$B$17*10^6/3600</f>
        <v>18275.000000000004</v>
      </c>
      <c r="J80" s="58">
        <f>Baltimore!$B$17*10^6/3600</f>
        <v>18275.000000000004</v>
      </c>
      <c r="K80" s="58">
        <f>Albuquerque!$B$17*10^6/3600</f>
        <v>18275.000000000004</v>
      </c>
      <c r="L80" s="58">
        <f>Seattle!$B$17*10^6/3600</f>
        <v>18275.000000000004</v>
      </c>
      <c r="M80" s="58">
        <f>Chicago!$B$17*10^6/3600</f>
        <v>18275.000000000004</v>
      </c>
      <c r="N80" s="58">
        <f>Boulder!$B$17*10^6/3600</f>
        <v>18275.000000000004</v>
      </c>
      <c r="O80" s="58">
        <f>Minneapolis!$B$17*10^6/3600</f>
        <v>18275.000000000004</v>
      </c>
      <c r="P80" s="58">
        <f>Helena!$B$17*10^6/3600</f>
        <v>18275.000000000004</v>
      </c>
      <c r="Q80" s="58">
        <f>Duluth!$B$17*10^6/3600</f>
        <v>18275.000000000004</v>
      </c>
      <c r="R80" s="58">
        <f>Fairbanks!$B$17*10^6/3600</f>
        <v>18275.000000000004</v>
      </c>
    </row>
    <row r="81" spans="1:18">
      <c r="A81" s="52"/>
      <c r="B81" s="56" t="s">
        <v>82</v>
      </c>
      <c r="C81" s="58">
        <f>Miami!$B$18*10^6/3600</f>
        <v>0</v>
      </c>
      <c r="D81" s="58">
        <f>Houston!$B$18*10^6/3600</f>
        <v>0</v>
      </c>
      <c r="E81" s="58">
        <f>Phoenix!$B$18*10^6/3600</f>
        <v>0</v>
      </c>
      <c r="F81" s="58">
        <f>Atlanta!$B$18*10^6/3600</f>
        <v>0</v>
      </c>
      <c r="G81" s="58">
        <f>LosAngeles!$B$18*10^6/3600</f>
        <v>0</v>
      </c>
      <c r="H81" s="58">
        <f>LasVegas!$B$18*10^6/3600</f>
        <v>0</v>
      </c>
      <c r="I81" s="58">
        <f>SanFrancisco!$B$18*10^6/3600</f>
        <v>0</v>
      </c>
      <c r="J81" s="58">
        <f>Baltimore!$B$18*10^6/3600</f>
        <v>0</v>
      </c>
      <c r="K81" s="58">
        <f>Albuquerque!$B$18*10^6/3600</f>
        <v>0</v>
      </c>
      <c r="L81" s="58">
        <f>Seattle!$B$18*10^6/3600</f>
        <v>0</v>
      </c>
      <c r="M81" s="58">
        <f>Chicago!$B$18*10^6/3600</f>
        <v>0</v>
      </c>
      <c r="N81" s="58">
        <f>Boulder!$B$18*10^6/3600</f>
        <v>0</v>
      </c>
      <c r="O81" s="58">
        <f>Minneapolis!$B$18*10^6/3600</f>
        <v>0</v>
      </c>
      <c r="P81" s="58">
        <f>Helena!$B$18*10^6/3600</f>
        <v>0</v>
      </c>
      <c r="Q81" s="58">
        <f>Duluth!$B$18*10^6/3600</f>
        <v>0</v>
      </c>
      <c r="R81" s="58">
        <f>Fairbanks!$B$18*10^6/3600</f>
        <v>0</v>
      </c>
    </row>
    <row r="82" spans="1:18">
      <c r="A82" s="52"/>
      <c r="B82" s="56" t="s">
        <v>83</v>
      </c>
      <c r="C82" s="58">
        <f>Miami!$B$19*10^6/3600</f>
        <v>20091.666666666668</v>
      </c>
      <c r="D82" s="58">
        <f>Houston!$B$19*10^6/3600</f>
        <v>22041.666666666668</v>
      </c>
      <c r="E82" s="58">
        <f>Phoenix!$B$19*10^6/3600</f>
        <v>23847.222222222223</v>
      </c>
      <c r="F82" s="58">
        <f>Atlanta!$B$19*10^6/3600</f>
        <v>23477.777777777777</v>
      </c>
      <c r="G82" s="58">
        <f>LosAngeles!$B$19*10^6/3600</f>
        <v>18563.888888888891</v>
      </c>
      <c r="H82" s="58">
        <f>LasVegas!$B$19*10^6/3600</f>
        <v>24113.888888888891</v>
      </c>
      <c r="I82" s="58">
        <f>SanFrancisco!$B$19*10^6/3600</f>
        <v>18005.555555555555</v>
      </c>
      <c r="J82" s="58">
        <f>Baltimore!$B$19*10^6/3600</f>
        <v>23658.333333333332</v>
      </c>
      <c r="K82" s="58">
        <f>Albuquerque!$B$19*10^6/3600</f>
        <v>23902.777777777777</v>
      </c>
      <c r="L82" s="58">
        <f>Seattle!$B$19*10^6/3600</f>
        <v>21666.666666666668</v>
      </c>
      <c r="M82" s="58">
        <f>Chicago!$B$19*10^6/3600</f>
        <v>25044.444444444445</v>
      </c>
      <c r="N82" s="58">
        <f>Boulder!$B$19*10^6/3600</f>
        <v>25613.888888888891</v>
      </c>
      <c r="O82" s="58">
        <f>Minneapolis!$B$19*10^6/3600</f>
        <v>27683.333333333332</v>
      </c>
      <c r="P82" s="58">
        <f>Helena!$B$19*10^6/3600</f>
        <v>29633.333333333332</v>
      </c>
      <c r="Q82" s="58">
        <f>Duluth!$B$19*10^6/3600</f>
        <v>30655.555555555555</v>
      </c>
      <c r="R82" s="58">
        <f>Fairbanks!$B$19*10^6/3600</f>
        <v>39800</v>
      </c>
    </row>
    <row r="83" spans="1:18">
      <c r="A83" s="52"/>
      <c r="B83" s="56" t="s">
        <v>84</v>
      </c>
      <c r="C83" s="58">
        <f>Miami!$B$20*10^6/3600</f>
        <v>0</v>
      </c>
      <c r="D83" s="58">
        <f>Houston!$B$20*10^6/3600</f>
        <v>0</v>
      </c>
      <c r="E83" s="58">
        <f>Phoenix!$B$20*10^6/3600</f>
        <v>0</v>
      </c>
      <c r="F83" s="58">
        <f>Atlanta!$B$20*10^6/3600</f>
        <v>0</v>
      </c>
      <c r="G83" s="58">
        <f>LosAngeles!$B$20*10^6/3600</f>
        <v>0</v>
      </c>
      <c r="H83" s="58">
        <f>LasVegas!$B$20*10^6/3600</f>
        <v>0</v>
      </c>
      <c r="I83" s="58">
        <f>SanFrancisco!$B$20*10^6/3600</f>
        <v>0</v>
      </c>
      <c r="J83" s="58">
        <f>Baltimore!$B$20*10^6/3600</f>
        <v>0</v>
      </c>
      <c r="K83" s="58">
        <f>Albuquerque!$B$20*10^6/3600</f>
        <v>0</v>
      </c>
      <c r="L83" s="58">
        <f>Seattle!$B$20*10^6/3600</f>
        <v>0</v>
      </c>
      <c r="M83" s="58">
        <f>Chicago!$B$20*10^6/3600</f>
        <v>0</v>
      </c>
      <c r="N83" s="58">
        <f>Boulder!$B$20*10^6/3600</f>
        <v>0</v>
      </c>
      <c r="O83" s="58">
        <f>Minneapolis!$B$20*10^6/3600</f>
        <v>0</v>
      </c>
      <c r="P83" s="58">
        <f>Helena!$B$20*10^6/3600</f>
        <v>0</v>
      </c>
      <c r="Q83" s="58">
        <f>Duluth!$B$20*10^6/3600</f>
        <v>0</v>
      </c>
      <c r="R83" s="58">
        <f>Fairbanks!$B$20*10^6/3600</f>
        <v>0</v>
      </c>
    </row>
    <row r="84" spans="1:18">
      <c r="A84" s="52"/>
      <c r="B84" s="56" t="s">
        <v>85</v>
      </c>
      <c r="C84" s="58">
        <f>Miami!$B$21*10^6/3600</f>
        <v>0</v>
      </c>
      <c r="D84" s="58">
        <f>Houston!$B$21*10^6/3600</f>
        <v>0</v>
      </c>
      <c r="E84" s="58">
        <f>Phoenix!$B$21*10^6/3600</f>
        <v>0</v>
      </c>
      <c r="F84" s="58">
        <f>Atlanta!$B$21*10^6/3600</f>
        <v>0</v>
      </c>
      <c r="G84" s="58">
        <f>LosAngeles!$B$21*10^6/3600</f>
        <v>0</v>
      </c>
      <c r="H84" s="58">
        <f>LasVegas!$B$21*10^6/3600</f>
        <v>0</v>
      </c>
      <c r="I84" s="58">
        <f>SanFrancisco!$B$21*10^6/3600</f>
        <v>0</v>
      </c>
      <c r="J84" s="58">
        <f>Baltimore!$B$21*10^6/3600</f>
        <v>0</v>
      </c>
      <c r="K84" s="58">
        <f>Albuquerque!$B$21*10^6/3600</f>
        <v>0</v>
      </c>
      <c r="L84" s="58">
        <f>Seattle!$B$21*10^6/3600</f>
        <v>0</v>
      </c>
      <c r="M84" s="58">
        <f>Chicago!$B$21*10^6/3600</f>
        <v>0</v>
      </c>
      <c r="N84" s="58">
        <f>Boulder!$B$21*10^6/3600</f>
        <v>0</v>
      </c>
      <c r="O84" s="58">
        <f>Minneapolis!$B$21*10^6/3600</f>
        <v>0</v>
      </c>
      <c r="P84" s="58">
        <f>Helena!$B$21*10^6/3600</f>
        <v>0</v>
      </c>
      <c r="Q84" s="58">
        <f>Duluth!$B$21*10^6/3600</f>
        <v>0</v>
      </c>
      <c r="R84" s="58">
        <f>Fairbanks!$B$21*10^6/3600</f>
        <v>0</v>
      </c>
    </row>
    <row r="85" spans="1:18">
      <c r="A85" s="52"/>
      <c r="B85" s="56" t="s">
        <v>86</v>
      </c>
      <c r="C85" s="58">
        <f>Miami!$B$22*10^6/3600</f>
        <v>0</v>
      </c>
      <c r="D85" s="58">
        <f>Houston!$B$22*10^6/3600</f>
        <v>0</v>
      </c>
      <c r="E85" s="58">
        <f>Phoenix!$B$22*10^6/3600</f>
        <v>0</v>
      </c>
      <c r="F85" s="58">
        <f>Atlanta!$B$22*10^6/3600</f>
        <v>0</v>
      </c>
      <c r="G85" s="58">
        <f>LosAngeles!$B$22*10^6/3600</f>
        <v>0</v>
      </c>
      <c r="H85" s="58">
        <f>LasVegas!$B$22*10^6/3600</f>
        <v>0</v>
      </c>
      <c r="I85" s="58">
        <f>SanFrancisco!$B$22*10^6/3600</f>
        <v>0</v>
      </c>
      <c r="J85" s="58">
        <f>Baltimore!$B$22*10^6/3600</f>
        <v>0</v>
      </c>
      <c r="K85" s="58">
        <f>Albuquerque!$B$22*10^6/3600</f>
        <v>0</v>
      </c>
      <c r="L85" s="58">
        <f>Seattle!$B$22*10^6/3600</f>
        <v>0</v>
      </c>
      <c r="M85" s="58">
        <f>Chicago!$B$22*10^6/3600</f>
        <v>0</v>
      </c>
      <c r="N85" s="58">
        <f>Boulder!$B$22*10^6/3600</f>
        <v>0</v>
      </c>
      <c r="O85" s="58">
        <f>Minneapolis!$B$22*10^6/3600</f>
        <v>0</v>
      </c>
      <c r="P85" s="58">
        <f>Helena!$B$22*10^6/3600</f>
        <v>0</v>
      </c>
      <c r="Q85" s="58">
        <f>Duluth!$B$22*10^6/3600</f>
        <v>0</v>
      </c>
      <c r="R85" s="58">
        <f>Fairbanks!$B$22*10^6/3600</f>
        <v>0</v>
      </c>
    </row>
    <row r="86" spans="1:18">
      <c r="A86" s="52"/>
      <c r="B86" s="56" t="s">
        <v>65</v>
      </c>
      <c r="C86" s="58">
        <f>Miami!$B$23*10^6/3600</f>
        <v>0</v>
      </c>
      <c r="D86" s="58">
        <f>Houston!$B$23*10^6/3600</f>
        <v>0</v>
      </c>
      <c r="E86" s="58">
        <f>Phoenix!$B$23*10^6/3600</f>
        <v>0</v>
      </c>
      <c r="F86" s="58">
        <f>Atlanta!$B$23*10^6/3600</f>
        <v>0</v>
      </c>
      <c r="G86" s="58">
        <f>LosAngeles!$B$23*10^6/3600</f>
        <v>0</v>
      </c>
      <c r="H86" s="58">
        <f>LasVegas!$B$23*10^6/3600</f>
        <v>0</v>
      </c>
      <c r="I86" s="58">
        <f>SanFrancisco!$B$23*10^6/3600</f>
        <v>0</v>
      </c>
      <c r="J86" s="58">
        <f>Baltimore!$B$23*10^6/3600</f>
        <v>0</v>
      </c>
      <c r="K86" s="58">
        <f>Albuquerque!$B$23*10^6/3600</f>
        <v>0</v>
      </c>
      <c r="L86" s="58">
        <f>Seattle!$B$23*10^6/3600</f>
        <v>0</v>
      </c>
      <c r="M86" s="58">
        <f>Chicago!$B$23*10^6/3600</f>
        <v>0</v>
      </c>
      <c r="N86" s="58">
        <f>Boulder!$B$23*10^6/3600</f>
        <v>0</v>
      </c>
      <c r="O86" s="58">
        <f>Minneapolis!$B$23*10^6/3600</f>
        <v>0</v>
      </c>
      <c r="P86" s="58">
        <f>Helena!$B$23*10^6/3600</f>
        <v>0</v>
      </c>
      <c r="Q86" s="58">
        <f>Duluth!$B$23*10^6/3600</f>
        <v>0</v>
      </c>
      <c r="R86" s="58">
        <f>Fairbanks!$B$23*10^6/3600</f>
        <v>0</v>
      </c>
    </row>
    <row r="87" spans="1:18">
      <c r="A87" s="52"/>
      <c r="B87" s="56" t="s">
        <v>87</v>
      </c>
      <c r="C87" s="58">
        <f>Miami!$B$24*10^6/3600</f>
        <v>0</v>
      </c>
      <c r="D87" s="58">
        <f>Houston!$B$24*10^6/3600</f>
        <v>0</v>
      </c>
      <c r="E87" s="58">
        <f>Phoenix!$B$24*10^6/3600</f>
        <v>0</v>
      </c>
      <c r="F87" s="58">
        <f>Atlanta!$B$24*10^6/3600</f>
        <v>0</v>
      </c>
      <c r="G87" s="58">
        <f>LosAngeles!$B$24*10^6/3600</f>
        <v>0</v>
      </c>
      <c r="H87" s="58">
        <f>LasVegas!$B$24*10^6/3600</f>
        <v>0</v>
      </c>
      <c r="I87" s="58">
        <f>SanFrancisco!$B$24*10^6/3600</f>
        <v>0</v>
      </c>
      <c r="J87" s="58">
        <f>Baltimore!$B$24*10^6/3600</f>
        <v>0</v>
      </c>
      <c r="K87" s="58">
        <f>Albuquerque!$B$24*10^6/3600</f>
        <v>0</v>
      </c>
      <c r="L87" s="58">
        <f>Seattle!$B$24*10^6/3600</f>
        <v>0</v>
      </c>
      <c r="M87" s="58">
        <f>Chicago!$B$24*10^6/3600</f>
        <v>0</v>
      </c>
      <c r="N87" s="58">
        <f>Boulder!$B$24*10^6/3600</f>
        <v>0</v>
      </c>
      <c r="O87" s="58">
        <f>Minneapolis!$B$24*10^6/3600</f>
        <v>0</v>
      </c>
      <c r="P87" s="58">
        <f>Helena!$B$24*10^6/3600</f>
        <v>0</v>
      </c>
      <c r="Q87" s="58">
        <f>Duluth!$B$24*10^6/3600</f>
        <v>0</v>
      </c>
      <c r="R87" s="58">
        <f>Fairbanks!$B$24*10^6/3600</f>
        <v>0</v>
      </c>
    </row>
    <row r="88" spans="1:18">
      <c r="A88" s="52"/>
      <c r="B88" s="56" t="s">
        <v>88</v>
      </c>
      <c r="C88" s="58">
        <f>Miami!$B$25*10^6/3600</f>
        <v>0</v>
      </c>
      <c r="D88" s="58">
        <f>Houston!$B$25*10^6/3600</f>
        <v>0</v>
      </c>
      <c r="E88" s="58">
        <f>Phoenix!$B$25*10^6/3600</f>
        <v>0</v>
      </c>
      <c r="F88" s="58">
        <f>Atlanta!$B$25*10^6/3600</f>
        <v>0</v>
      </c>
      <c r="G88" s="58">
        <f>LosAngeles!$B$25*10^6/3600</f>
        <v>0</v>
      </c>
      <c r="H88" s="58">
        <f>LasVegas!$B$25*10^6/3600</f>
        <v>0</v>
      </c>
      <c r="I88" s="58">
        <f>SanFrancisco!$B$25*10^6/3600</f>
        <v>0</v>
      </c>
      <c r="J88" s="58">
        <f>Baltimore!$B$25*10^6/3600</f>
        <v>0</v>
      </c>
      <c r="K88" s="58">
        <f>Albuquerque!$B$25*10^6/3600</f>
        <v>0</v>
      </c>
      <c r="L88" s="58">
        <f>Seattle!$B$25*10^6/3600</f>
        <v>0</v>
      </c>
      <c r="M88" s="58">
        <f>Chicago!$B$25*10^6/3600</f>
        <v>0</v>
      </c>
      <c r="N88" s="58">
        <f>Boulder!$B$25*10^6/3600</f>
        <v>0</v>
      </c>
      <c r="O88" s="58">
        <f>Minneapolis!$B$25*10^6/3600</f>
        <v>0</v>
      </c>
      <c r="P88" s="58">
        <f>Helena!$B$25*10^6/3600</f>
        <v>0</v>
      </c>
      <c r="Q88" s="58">
        <f>Duluth!$B$25*10^6/3600</f>
        <v>0</v>
      </c>
      <c r="R88" s="58">
        <f>Fairbanks!$B$25*10^6/3600</f>
        <v>0</v>
      </c>
    </row>
    <row r="89" spans="1:18">
      <c r="A89" s="52"/>
      <c r="B89" s="56" t="s">
        <v>89</v>
      </c>
      <c r="C89" s="58">
        <f>Miami!$B$26*10^6/3600</f>
        <v>0</v>
      </c>
      <c r="D89" s="58">
        <f>Houston!$B$26*10^6/3600</f>
        <v>0</v>
      </c>
      <c r="E89" s="58">
        <f>Phoenix!$B$26*10^6/3600</f>
        <v>0</v>
      </c>
      <c r="F89" s="58">
        <f>Atlanta!$B$26*10^6/3600</f>
        <v>0</v>
      </c>
      <c r="G89" s="58">
        <f>LosAngeles!$B$26*10^6/3600</f>
        <v>0</v>
      </c>
      <c r="H89" s="58">
        <f>LasVegas!$B$26*10^6/3600</f>
        <v>0</v>
      </c>
      <c r="I89" s="58">
        <f>SanFrancisco!$B$26*10^6/3600</f>
        <v>0</v>
      </c>
      <c r="J89" s="58">
        <f>Baltimore!$B$26*10^6/3600</f>
        <v>0</v>
      </c>
      <c r="K89" s="58">
        <f>Albuquerque!$B$26*10^6/3600</f>
        <v>0</v>
      </c>
      <c r="L89" s="58">
        <f>Seattle!$B$26*10^6/3600</f>
        <v>0</v>
      </c>
      <c r="M89" s="58">
        <f>Chicago!$B$26*10^6/3600</f>
        <v>0</v>
      </c>
      <c r="N89" s="58">
        <f>Boulder!$B$26*10^6/3600</f>
        <v>0</v>
      </c>
      <c r="O89" s="58">
        <f>Minneapolis!$B$26*10^6/3600</f>
        <v>0</v>
      </c>
      <c r="P89" s="58">
        <f>Helena!$B$26*10^6/3600</f>
        <v>0</v>
      </c>
      <c r="Q89" s="58">
        <f>Duluth!$B$26*10^6/3600</f>
        <v>0</v>
      </c>
      <c r="R89" s="58">
        <f>Fairbanks!$B$26*10^6/3600</f>
        <v>0</v>
      </c>
    </row>
    <row r="90" spans="1:18">
      <c r="A90" s="52"/>
      <c r="B90" s="56" t="s">
        <v>90</v>
      </c>
      <c r="C90" s="58">
        <f>Miami!$B$28*10^6/3600</f>
        <v>105669.44444444444</v>
      </c>
      <c r="D90" s="58">
        <f>Houston!$B$28*10^6/3600</f>
        <v>99338.888888888891</v>
      </c>
      <c r="E90" s="58">
        <f>Phoenix!$B$28*10^6/3600</f>
        <v>104675</v>
      </c>
      <c r="F90" s="58">
        <f>Atlanta!$B$28*10^6/3600</f>
        <v>92263.888888888891</v>
      </c>
      <c r="G90" s="58">
        <f>LosAngeles!$B$28*10^6/3600</f>
        <v>82852.777777777781</v>
      </c>
      <c r="H90" s="58">
        <f>LasVegas!$B$28*10^6/3600</f>
        <v>98302.777777777781</v>
      </c>
      <c r="I90" s="58">
        <f>SanFrancisco!$B$28*10^6/3600</f>
        <v>76308.333333333328</v>
      </c>
      <c r="J90" s="58">
        <f>Baltimore!$B$28*10^6/3600</f>
        <v>87838.888888888891</v>
      </c>
      <c r="K90" s="58">
        <f>Albuquerque!$B$28*10^6/3600</f>
        <v>88686.111111111109</v>
      </c>
      <c r="L90" s="58">
        <f>Seattle!$B$28*10^6/3600</f>
        <v>78255.555555555562</v>
      </c>
      <c r="M90" s="58">
        <f>Chicago!$B$28*10^6/3600</f>
        <v>85700</v>
      </c>
      <c r="N90" s="58">
        <f>Boulder!$B$28*10^6/3600</f>
        <v>84727.777777777781</v>
      </c>
      <c r="O90" s="58">
        <f>Minneapolis!$B$28*10^6/3600</f>
        <v>87100</v>
      </c>
      <c r="P90" s="58">
        <f>Helena!$B$28*10^6/3600</f>
        <v>85766.666666666672</v>
      </c>
      <c r="Q90" s="58">
        <f>Duluth!$B$28*10^6/3600</f>
        <v>86136.111111111109</v>
      </c>
      <c r="R90" s="58">
        <f>Fairbanks!$B$28*10^6/3600</f>
        <v>94025</v>
      </c>
    </row>
    <row r="91" spans="1:18">
      <c r="A91" s="52"/>
      <c r="B91" s="55" t="s">
        <v>252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70</v>
      </c>
      <c r="C92" s="58">
        <f>Miami!$C$13*10^3</f>
        <v>1720</v>
      </c>
      <c r="D92" s="58">
        <f>Houston!$C$13*10^3</f>
        <v>41670</v>
      </c>
      <c r="E92" s="58">
        <f>Phoenix!$C$13*10^3</f>
        <v>29410</v>
      </c>
      <c r="F92" s="58">
        <f>Atlanta!$C$13*10^3</f>
        <v>91040</v>
      </c>
      <c r="G92" s="58">
        <f>LosAngeles!$C$13*10^3</f>
        <v>17930</v>
      </c>
      <c r="H92" s="58">
        <f>LasVegas!$C$13*10^3</f>
        <v>57760</v>
      </c>
      <c r="I92" s="58">
        <f>SanFrancisco!$C$13*10^3</f>
        <v>59850</v>
      </c>
      <c r="J92" s="58">
        <f>Baltimore!$C$13*10^3</f>
        <v>165270</v>
      </c>
      <c r="K92" s="58">
        <f>Albuquerque!$C$13*10^3</f>
        <v>118370</v>
      </c>
      <c r="L92" s="58">
        <f>Seattle!$C$13*10^3</f>
        <v>132760</v>
      </c>
      <c r="M92" s="58">
        <f>Chicago!$C$13*10^3</f>
        <v>217440</v>
      </c>
      <c r="N92" s="58">
        <f>Boulder!$C$13*10^3</f>
        <v>165960</v>
      </c>
      <c r="O92" s="58">
        <f>Minneapolis!$C$13*10^3</f>
        <v>291820</v>
      </c>
      <c r="P92" s="58">
        <f>Helena!$C$13*10^3</f>
        <v>229020</v>
      </c>
      <c r="Q92" s="58">
        <f>Duluth!$C$13*10^3</f>
        <v>370230</v>
      </c>
      <c r="R92" s="58">
        <f>Fairbanks!$C$13*10^3</f>
        <v>664520</v>
      </c>
    </row>
    <row r="93" spans="1:18">
      <c r="A93" s="52"/>
      <c r="B93" s="56" t="s">
        <v>71</v>
      </c>
      <c r="C93" s="58">
        <f>Miami!$C$14*10^3</f>
        <v>0</v>
      </c>
      <c r="D93" s="58">
        <f>Houston!$C$14*10^3</f>
        <v>0</v>
      </c>
      <c r="E93" s="58">
        <f>Phoenix!$C$14*10^3</f>
        <v>0</v>
      </c>
      <c r="F93" s="58">
        <f>Atlanta!$C$14*10^3</f>
        <v>0</v>
      </c>
      <c r="G93" s="58">
        <f>LosAngeles!$C$14*10^3</f>
        <v>0</v>
      </c>
      <c r="H93" s="58">
        <f>LasVegas!$C$14*10^3</f>
        <v>0</v>
      </c>
      <c r="I93" s="58">
        <f>SanFrancisco!$C$14*10^3</f>
        <v>0</v>
      </c>
      <c r="J93" s="58">
        <f>Baltimore!$C$14*10^3</f>
        <v>0</v>
      </c>
      <c r="K93" s="58">
        <f>Albuquerque!$C$14*10^3</f>
        <v>0</v>
      </c>
      <c r="L93" s="58">
        <f>Seattle!$C$14*10^3</f>
        <v>0</v>
      </c>
      <c r="M93" s="58">
        <f>Chicago!$C$14*10^3</f>
        <v>0</v>
      </c>
      <c r="N93" s="58">
        <f>Boulder!$C$14*10^3</f>
        <v>0</v>
      </c>
      <c r="O93" s="58">
        <f>Minneapolis!$C$14*10^3</f>
        <v>0</v>
      </c>
      <c r="P93" s="58">
        <f>Helena!$C$14*10^3</f>
        <v>0</v>
      </c>
      <c r="Q93" s="58">
        <f>Duluth!$C$14*10^3</f>
        <v>0</v>
      </c>
      <c r="R93" s="58">
        <f>Fairbanks!$C$14*10^3</f>
        <v>0</v>
      </c>
    </row>
    <row r="94" spans="1:18">
      <c r="A94" s="52"/>
      <c r="B94" s="56" t="s">
        <v>79</v>
      </c>
      <c r="C94" s="58">
        <f>Miami!$C$15*10^3</f>
        <v>0</v>
      </c>
      <c r="D94" s="58">
        <f>Houston!$C$15*10^3</f>
        <v>0</v>
      </c>
      <c r="E94" s="58">
        <f>Phoenix!$C$15*10^3</f>
        <v>0</v>
      </c>
      <c r="F94" s="58">
        <f>Atlanta!$C$15*10^3</f>
        <v>0</v>
      </c>
      <c r="G94" s="58">
        <f>LosAngeles!$C$15*10^3</f>
        <v>0</v>
      </c>
      <c r="H94" s="58">
        <f>LasVegas!$C$15*10^3</f>
        <v>0</v>
      </c>
      <c r="I94" s="58">
        <f>SanFrancisco!$C$15*10^3</f>
        <v>0</v>
      </c>
      <c r="J94" s="58">
        <f>Baltimore!$C$15*10^3</f>
        <v>0</v>
      </c>
      <c r="K94" s="58">
        <f>Albuquerque!$C$15*10^3</f>
        <v>0</v>
      </c>
      <c r="L94" s="58">
        <f>Seattle!$C$15*10^3</f>
        <v>0</v>
      </c>
      <c r="M94" s="58">
        <f>Chicago!$C$15*10^3</f>
        <v>0</v>
      </c>
      <c r="N94" s="58">
        <f>Boulder!$C$15*10^3</f>
        <v>0</v>
      </c>
      <c r="O94" s="58">
        <f>Minneapolis!$C$15*10^3</f>
        <v>0</v>
      </c>
      <c r="P94" s="58">
        <f>Helena!$C$15*10^3</f>
        <v>0</v>
      </c>
      <c r="Q94" s="58">
        <f>Duluth!$C$15*10^3</f>
        <v>0</v>
      </c>
      <c r="R94" s="58">
        <f>Fairbanks!$C$15*10^3</f>
        <v>0</v>
      </c>
    </row>
    <row r="95" spans="1:18">
      <c r="A95" s="52"/>
      <c r="B95" s="56" t="s">
        <v>80</v>
      </c>
      <c r="C95" s="58">
        <f>Miami!$C$16*10^3</f>
        <v>0</v>
      </c>
      <c r="D95" s="58">
        <f>Houston!$C$16*10^3</f>
        <v>0</v>
      </c>
      <c r="E95" s="58">
        <f>Phoenix!$C$16*10^3</f>
        <v>0</v>
      </c>
      <c r="F95" s="58">
        <f>Atlanta!$C$16*10^3</f>
        <v>0</v>
      </c>
      <c r="G95" s="58">
        <f>LosAngeles!$C$16*10^3</f>
        <v>0</v>
      </c>
      <c r="H95" s="58">
        <f>LasVegas!$C$16*10^3</f>
        <v>0</v>
      </c>
      <c r="I95" s="58">
        <f>SanFrancisco!$C$16*10^3</f>
        <v>0</v>
      </c>
      <c r="J95" s="58">
        <f>Baltimore!$C$16*10^3</f>
        <v>0</v>
      </c>
      <c r="K95" s="58">
        <f>Albuquerque!$C$16*10^3</f>
        <v>0</v>
      </c>
      <c r="L95" s="58">
        <f>Seattle!$C$16*10^3</f>
        <v>0</v>
      </c>
      <c r="M95" s="58">
        <f>Chicago!$C$16*10^3</f>
        <v>0</v>
      </c>
      <c r="N95" s="58">
        <f>Boulder!$C$16*10^3</f>
        <v>0</v>
      </c>
      <c r="O95" s="58">
        <f>Minneapolis!$C$16*10^3</f>
        <v>0</v>
      </c>
      <c r="P95" s="58">
        <f>Helena!$C$16*10^3</f>
        <v>0</v>
      </c>
      <c r="Q95" s="58">
        <f>Duluth!$C$16*10^3</f>
        <v>0</v>
      </c>
      <c r="R95" s="58">
        <f>Fairbanks!$C$16*10^3</f>
        <v>0</v>
      </c>
    </row>
    <row r="96" spans="1:18">
      <c r="A96" s="52"/>
      <c r="B96" s="56" t="s">
        <v>81</v>
      </c>
      <c r="C96" s="58">
        <f>Miami!$C$17*10^3</f>
        <v>0</v>
      </c>
      <c r="D96" s="58">
        <f>Houston!$C$17*10^3</f>
        <v>0</v>
      </c>
      <c r="E96" s="58">
        <f>Phoenix!$C$17*10^3</f>
        <v>0</v>
      </c>
      <c r="F96" s="58">
        <f>Atlanta!$C$17*10^3</f>
        <v>0</v>
      </c>
      <c r="G96" s="58">
        <f>LosAngeles!$C$17*10^3</f>
        <v>0</v>
      </c>
      <c r="H96" s="58">
        <f>LasVegas!$C$17*10^3</f>
        <v>0</v>
      </c>
      <c r="I96" s="58">
        <f>SanFrancisco!$C$17*10^3</f>
        <v>0</v>
      </c>
      <c r="J96" s="58">
        <f>Baltimore!$C$17*10^3</f>
        <v>0</v>
      </c>
      <c r="K96" s="58">
        <f>Albuquerque!$C$17*10^3</f>
        <v>0</v>
      </c>
      <c r="L96" s="58">
        <f>Seattle!$C$17*10^3</f>
        <v>0</v>
      </c>
      <c r="M96" s="58">
        <f>Chicago!$C$17*10^3</f>
        <v>0</v>
      </c>
      <c r="N96" s="58">
        <f>Boulder!$C$17*10^3</f>
        <v>0</v>
      </c>
      <c r="O96" s="58">
        <f>Minneapolis!$C$17*10^3</f>
        <v>0</v>
      </c>
      <c r="P96" s="58">
        <f>Helena!$C$17*10^3</f>
        <v>0</v>
      </c>
      <c r="Q96" s="58">
        <f>Duluth!$C$17*10^3</f>
        <v>0</v>
      </c>
      <c r="R96" s="58">
        <f>Fairbanks!$C$17*10^3</f>
        <v>0</v>
      </c>
    </row>
    <row r="97" spans="1:18">
      <c r="A97" s="52"/>
      <c r="B97" s="56" t="s">
        <v>82</v>
      </c>
      <c r="C97" s="58">
        <f>Miami!$C$18*10^3</f>
        <v>0</v>
      </c>
      <c r="D97" s="58">
        <f>Houston!$C$18*10^3</f>
        <v>0</v>
      </c>
      <c r="E97" s="58">
        <f>Phoenix!$C$18*10^3</f>
        <v>0</v>
      </c>
      <c r="F97" s="58">
        <f>Atlanta!$C$18*10^3</f>
        <v>0</v>
      </c>
      <c r="G97" s="58">
        <f>LosAngeles!$C$18*10^3</f>
        <v>0</v>
      </c>
      <c r="H97" s="58">
        <f>LasVegas!$C$18*10^3</f>
        <v>0</v>
      </c>
      <c r="I97" s="58">
        <f>SanFrancisco!$C$18*10^3</f>
        <v>0</v>
      </c>
      <c r="J97" s="58">
        <f>Baltimore!$C$18*10^3</f>
        <v>0</v>
      </c>
      <c r="K97" s="58">
        <f>Albuquerque!$C$18*10^3</f>
        <v>0</v>
      </c>
      <c r="L97" s="58">
        <f>Seattle!$C$18*10^3</f>
        <v>0</v>
      </c>
      <c r="M97" s="58">
        <f>Chicago!$C$18*10^3</f>
        <v>0</v>
      </c>
      <c r="N97" s="58">
        <f>Boulder!$C$18*10^3</f>
        <v>0</v>
      </c>
      <c r="O97" s="58">
        <f>Minneapolis!$C$18*10^3</f>
        <v>0</v>
      </c>
      <c r="P97" s="58">
        <f>Helena!$C$18*10^3</f>
        <v>0</v>
      </c>
      <c r="Q97" s="58">
        <f>Duluth!$C$18*10^3</f>
        <v>0</v>
      </c>
      <c r="R97" s="58">
        <f>Fairbanks!$C$18*10^3</f>
        <v>0</v>
      </c>
    </row>
    <row r="98" spans="1:18">
      <c r="A98" s="52"/>
      <c r="B98" s="56" t="s">
        <v>83</v>
      </c>
      <c r="C98" s="58">
        <f>Miami!$C$19*10^3</f>
        <v>0</v>
      </c>
      <c r="D98" s="58">
        <f>Houston!$C$19*10^3</f>
        <v>0</v>
      </c>
      <c r="E98" s="58">
        <f>Phoenix!$C$19*10^3</f>
        <v>0</v>
      </c>
      <c r="F98" s="58">
        <f>Atlanta!$C$19*10^3</f>
        <v>0</v>
      </c>
      <c r="G98" s="58">
        <f>LosAngeles!$C$19*10^3</f>
        <v>0</v>
      </c>
      <c r="H98" s="58">
        <f>LasVegas!$C$19*10^3</f>
        <v>0</v>
      </c>
      <c r="I98" s="58">
        <f>SanFrancisco!$C$19*10^3</f>
        <v>0</v>
      </c>
      <c r="J98" s="58">
        <f>Baltimore!$C$19*10^3</f>
        <v>0</v>
      </c>
      <c r="K98" s="58">
        <f>Albuquerque!$C$19*10^3</f>
        <v>0</v>
      </c>
      <c r="L98" s="58">
        <f>Seattle!$C$19*10^3</f>
        <v>0</v>
      </c>
      <c r="M98" s="58">
        <f>Chicago!$C$19*10^3</f>
        <v>0</v>
      </c>
      <c r="N98" s="58">
        <f>Boulder!$C$19*10^3</f>
        <v>0</v>
      </c>
      <c r="O98" s="58">
        <f>Minneapolis!$C$19*10^3</f>
        <v>0</v>
      </c>
      <c r="P98" s="58">
        <f>Helena!$C$19*10^3</f>
        <v>0</v>
      </c>
      <c r="Q98" s="58">
        <f>Duluth!$C$19*10^3</f>
        <v>0</v>
      </c>
      <c r="R98" s="58">
        <f>Fairbanks!$C$19*10^3</f>
        <v>0</v>
      </c>
    </row>
    <row r="99" spans="1:18">
      <c r="A99" s="52"/>
      <c r="B99" s="56" t="s">
        <v>84</v>
      </c>
      <c r="C99" s="58">
        <f>Miami!$C$20*10^3</f>
        <v>0</v>
      </c>
      <c r="D99" s="58">
        <f>Houston!$C$20*10^3</f>
        <v>0</v>
      </c>
      <c r="E99" s="58">
        <f>Phoenix!$C$20*10^3</f>
        <v>0</v>
      </c>
      <c r="F99" s="58">
        <f>Atlanta!$C$20*10^3</f>
        <v>0</v>
      </c>
      <c r="G99" s="58">
        <f>LosAngeles!$C$20*10^3</f>
        <v>0</v>
      </c>
      <c r="H99" s="58">
        <f>LasVegas!$C$20*10^3</f>
        <v>0</v>
      </c>
      <c r="I99" s="58">
        <f>SanFrancisco!$C$20*10^3</f>
        <v>0</v>
      </c>
      <c r="J99" s="58">
        <f>Baltimore!$C$20*10^3</f>
        <v>0</v>
      </c>
      <c r="K99" s="58">
        <f>Albuquerque!$C$20*10^3</f>
        <v>0</v>
      </c>
      <c r="L99" s="58">
        <f>Seattle!$C$20*10^3</f>
        <v>0</v>
      </c>
      <c r="M99" s="58">
        <f>Chicago!$C$20*10^3</f>
        <v>0</v>
      </c>
      <c r="N99" s="58">
        <f>Boulder!$C$20*10^3</f>
        <v>0</v>
      </c>
      <c r="O99" s="58">
        <f>Minneapolis!$C$20*10^3</f>
        <v>0</v>
      </c>
      <c r="P99" s="58">
        <f>Helena!$C$20*10^3</f>
        <v>0</v>
      </c>
      <c r="Q99" s="58">
        <f>Duluth!$C$20*10^3</f>
        <v>0</v>
      </c>
      <c r="R99" s="58">
        <f>Fairbanks!$C$20*10^3</f>
        <v>0</v>
      </c>
    </row>
    <row r="100" spans="1:18">
      <c r="A100" s="52"/>
      <c r="B100" s="56" t="s">
        <v>85</v>
      </c>
      <c r="C100" s="58">
        <f>Miami!$C$21*10^3</f>
        <v>0</v>
      </c>
      <c r="D100" s="58">
        <f>Houston!$C$21*10^3</f>
        <v>0</v>
      </c>
      <c r="E100" s="58">
        <f>Phoenix!$C$21*10^3</f>
        <v>0</v>
      </c>
      <c r="F100" s="58">
        <f>Atlanta!$C$21*10^3</f>
        <v>0</v>
      </c>
      <c r="G100" s="58">
        <f>LosAngeles!$C$21*10^3</f>
        <v>0</v>
      </c>
      <c r="H100" s="58">
        <f>LasVegas!$C$21*10^3</f>
        <v>0</v>
      </c>
      <c r="I100" s="58">
        <f>SanFrancisco!$C$21*10^3</f>
        <v>0</v>
      </c>
      <c r="J100" s="58">
        <f>Baltimore!$C$21*10^3</f>
        <v>0</v>
      </c>
      <c r="K100" s="58">
        <f>Albuquerque!$C$21*10^3</f>
        <v>0</v>
      </c>
      <c r="L100" s="58">
        <f>Seattle!$C$21*10^3</f>
        <v>0</v>
      </c>
      <c r="M100" s="58">
        <f>Chicago!$C$21*10^3</f>
        <v>0</v>
      </c>
      <c r="N100" s="58">
        <f>Boulder!$C$21*10^3</f>
        <v>0</v>
      </c>
      <c r="O100" s="58">
        <f>Minneapolis!$C$21*10^3</f>
        <v>0</v>
      </c>
      <c r="P100" s="58">
        <f>Helena!$C$21*10^3</f>
        <v>0</v>
      </c>
      <c r="Q100" s="58">
        <f>Duluth!$C$21*10^3</f>
        <v>0</v>
      </c>
      <c r="R100" s="58">
        <f>Fairbanks!$C$21*10^3</f>
        <v>0</v>
      </c>
    </row>
    <row r="101" spans="1:18">
      <c r="A101" s="52"/>
      <c r="B101" s="56" t="s">
        <v>86</v>
      </c>
      <c r="C101" s="58">
        <f>Miami!$C$22*10^3</f>
        <v>0</v>
      </c>
      <c r="D101" s="58">
        <f>Houston!$C$22*10^3</f>
        <v>0</v>
      </c>
      <c r="E101" s="58">
        <f>Phoenix!$C$22*10^3</f>
        <v>0</v>
      </c>
      <c r="F101" s="58">
        <f>Atlanta!$C$22*10^3</f>
        <v>0</v>
      </c>
      <c r="G101" s="58">
        <f>LosAngeles!$C$22*10^3</f>
        <v>0</v>
      </c>
      <c r="H101" s="58">
        <f>LasVegas!$C$22*10^3</f>
        <v>0</v>
      </c>
      <c r="I101" s="58">
        <f>SanFrancisco!$C$22*10^3</f>
        <v>0</v>
      </c>
      <c r="J101" s="58">
        <f>Baltimore!$C$22*10^3</f>
        <v>0</v>
      </c>
      <c r="K101" s="58">
        <f>Albuquerque!$C$22*10^3</f>
        <v>0</v>
      </c>
      <c r="L101" s="58">
        <f>Seattle!$C$22*10^3</f>
        <v>0</v>
      </c>
      <c r="M101" s="58">
        <f>Chicago!$C$22*10^3</f>
        <v>0</v>
      </c>
      <c r="N101" s="58">
        <f>Boulder!$C$22*10^3</f>
        <v>0</v>
      </c>
      <c r="O101" s="58">
        <f>Minneapolis!$C$22*10^3</f>
        <v>0</v>
      </c>
      <c r="P101" s="58">
        <f>Helena!$C$22*10^3</f>
        <v>0</v>
      </c>
      <c r="Q101" s="58">
        <f>Duluth!$C$22*10^3</f>
        <v>0</v>
      </c>
      <c r="R101" s="58">
        <f>Fairbanks!$C$22*10^3</f>
        <v>0</v>
      </c>
    </row>
    <row r="102" spans="1:18">
      <c r="A102" s="52"/>
      <c r="B102" s="56" t="s">
        <v>65</v>
      </c>
      <c r="C102" s="58">
        <f>Miami!$C$23*10^3</f>
        <v>0</v>
      </c>
      <c r="D102" s="58">
        <f>Houston!$C$23*10^3</f>
        <v>0</v>
      </c>
      <c r="E102" s="58">
        <f>Phoenix!$C$23*10^3</f>
        <v>0</v>
      </c>
      <c r="F102" s="58">
        <f>Atlanta!$C$23*10^3</f>
        <v>0</v>
      </c>
      <c r="G102" s="58">
        <f>LosAngeles!$C$23*10^3</f>
        <v>0</v>
      </c>
      <c r="H102" s="58">
        <f>LasVegas!$C$23*10^3</f>
        <v>0</v>
      </c>
      <c r="I102" s="58">
        <f>SanFrancisco!$C$23*10^3</f>
        <v>0</v>
      </c>
      <c r="J102" s="58">
        <f>Baltimore!$C$23*10^3</f>
        <v>0</v>
      </c>
      <c r="K102" s="58">
        <f>Albuquerque!$C$23*10^3</f>
        <v>0</v>
      </c>
      <c r="L102" s="58">
        <f>Seattle!$C$23*10^3</f>
        <v>0</v>
      </c>
      <c r="M102" s="58">
        <f>Chicago!$C$23*10^3</f>
        <v>0</v>
      </c>
      <c r="N102" s="58">
        <f>Boulder!$C$23*10^3</f>
        <v>0</v>
      </c>
      <c r="O102" s="58">
        <f>Minneapolis!$C$23*10^3</f>
        <v>0</v>
      </c>
      <c r="P102" s="58">
        <f>Helena!$C$23*10^3</f>
        <v>0</v>
      </c>
      <c r="Q102" s="58">
        <f>Duluth!$C$23*10^3</f>
        <v>0</v>
      </c>
      <c r="R102" s="58">
        <f>Fairbanks!$C$23*10^3</f>
        <v>0</v>
      </c>
    </row>
    <row r="103" spans="1:18">
      <c r="A103" s="52"/>
      <c r="B103" s="56" t="s">
        <v>87</v>
      </c>
      <c r="C103" s="58">
        <f>Miami!$C$24*10^3</f>
        <v>10690</v>
      </c>
      <c r="D103" s="58">
        <f>Houston!$C$24*10^3</f>
        <v>11090</v>
      </c>
      <c r="E103" s="58">
        <f>Phoenix!$C$24*10^3</f>
        <v>10860</v>
      </c>
      <c r="F103" s="58">
        <f>Atlanta!$C$24*10^3</f>
        <v>11470</v>
      </c>
      <c r="G103" s="58">
        <f>LosAngeles!$C$24*10^3</f>
        <v>11400</v>
      </c>
      <c r="H103" s="58">
        <f>LasVegas!$C$24*10^3</f>
        <v>11130</v>
      </c>
      <c r="I103" s="58">
        <f>SanFrancisco!$C$24*10^3</f>
        <v>11730</v>
      </c>
      <c r="J103" s="58">
        <f>Baltimore!$C$24*10^3</f>
        <v>11770</v>
      </c>
      <c r="K103" s="58">
        <f>Albuquerque!$C$24*10^3</f>
        <v>11720</v>
      </c>
      <c r="L103" s="58">
        <f>Seattle!$C$24*10^3</f>
        <v>11930</v>
      </c>
      <c r="M103" s="58">
        <f>Chicago!$C$24*10^3</f>
        <v>12040</v>
      </c>
      <c r="N103" s="58">
        <f>Boulder!$C$24*10^3</f>
        <v>12020</v>
      </c>
      <c r="O103" s="58">
        <f>Minneapolis!$C$24*10^3</f>
        <v>12270</v>
      </c>
      <c r="P103" s="58">
        <f>Helena!$C$24*10^3</f>
        <v>12310</v>
      </c>
      <c r="Q103" s="58">
        <f>Duluth!$C$24*10^3</f>
        <v>12650</v>
      </c>
      <c r="R103" s="58">
        <f>Fairbanks!$C$24*10^3</f>
        <v>13100</v>
      </c>
    </row>
    <row r="104" spans="1:18">
      <c r="A104" s="52"/>
      <c r="B104" s="56" t="s">
        <v>88</v>
      </c>
      <c r="C104" s="58">
        <f>Miami!$C$25*10^3</f>
        <v>0</v>
      </c>
      <c r="D104" s="58">
        <f>Houston!$C$25*10^3</f>
        <v>0</v>
      </c>
      <c r="E104" s="58">
        <f>Phoenix!$C$25*10^3</f>
        <v>0</v>
      </c>
      <c r="F104" s="58">
        <f>Atlanta!$C$25*10^3</f>
        <v>0</v>
      </c>
      <c r="G104" s="58">
        <f>LosAngeles!$C$25*10^3</f>
        <v>0</v>
      </c>
      <c r="H104" s="58">
        <f>LasVegas!$C$25*10^3</f>
        <v>0</v>
      </c>
      <c r="I104" s="58">
        <f>SanFrancisco!$C$25*10^3</f>
        <v>0</v>
      </c>
      <c r="J104" s="58">
        <f>Baltimore!$C$25*10^3</f>
        <v>0</v>
      </c>
      <c r="K104" s="58">
        <f>Albuquerque!$C$25*10^3</f>
        <v>0</v>
      </c>
      <c r="L104" s="58">
        <f>Seattle!$C$25*10^3</f>
        <v>0</v>
      </c>
      <c r="M104" s="58">
        <f>Chicago!$C$25*10^3</f>
        <v>0</v>
      </c>
      <c r="N104" s="58">
        <f>Boulder!$C$25*10^3</f>
        <v>0</v>
      </c>
      <c r="O104" s="58">
        <f>Minneapolis!$C$25*10^3</f>
        <v>0</v>
      </c>
      <c r="P104" s="58">
        <f>Helena!$C$25*10^3</f>
        <v>0</v>
      </c>
      <c r="Q104" s="58">
        <f>Duluth!$C$25*10^3</f>
        <v>0</v>
      </c>
      <c r="R104" s="58">
        <f>Fairbanks!$C$25*10^3</f>
        <v>0</v>
      </c>
    </row>
    <row r="105" spans="1:18">
      <c r="A105" s="52"/>
      <c r="B105" s="56" t="s">
        <v>89</v>
      </c>
      <c r="C105" s="58">
        <f>Miami!$C$26*10^3</f>
        <v>0</v>
      </c>
      <c r="D105" s="58">
        <f>Houston!$C$26*10^3</f>
        <v>0</v>
      </c>
      <c r="E105" s="58">
        <f>Phoenix!$C$26*10^3</f>
        <v>0</v>
      </c>
      <c r="F105" s="58">
        <f>Atlanta!$C$26*10^3</f>
        <v>0</v>
      </c>
      <c r="G105" s="58">
        <f>LosAngeles!$C$26*10^3</f>
        <v>0</v>
      </c>
      <c r="H105" s="58">
        <f>LasVegas!$C$26*10^3</f>
        <v>0</v>
      </c>
      <c r="I105" s="58">
        <f>SanFrancisco!$C$26*10^3</f>
        <v>0</v>
      </c>
      <c r="J105" s="58">
        <f>Baltimore!$C$26*10^3</f>
        <v>0</v>
      </c>
      <c r="K105" s="58">
        <f>Albuquerque!$C$26*10^3</f>
        <v>0</v>
      </c>
      <c r="L105" s="58">
        <f>Seattle!$C$26*10^3</f>
        <v>0</v>
      </c>
      <c r="M105" s="58">
        <f>Chicago!$C$26*10^3</f>
        <v>0</v>
      </c>
      <c r="N105" s="58">
        <f>Boulder!$C$26*10^3</f>
        <v>0</v>
      </c>
      <c r="O105" s="58">
        <f>Minneapolis!$C$26*10^3</f>
        <v>0</v>
      </c>
      <c r="P105" s="58">
        <f>Helena!$C$26*10^3</f>
        <v>0</v>
      </c>
      <c r="Q105" s="58">
        <f>Duluth!$C$26*10^3</f>
        <v>0</v>
      </c>
      <c r="R105" s="58">
        <f>Fairbanks!$C$26*10^3</f>
        <v>0</v>
      </c>
    </row>
    <row r="106" spans="1:18">
      <c r="A106" s="52"/>
      <c r="B106" s="56" t="s">
        <v>90</v>
      </c>
      <c r="C106" s="58">
        <f>Miami!$C$28*10^3</f>
        <v>12420</v>
      </c>
      <c r="D106" s="58">
        <f>Houston!$C$28*10^3</f>
        <v>52760</v>
      </c>
      <c r="E106" s="58">
        <f>Phoenix!$C$28*10^3</f>
        <v>40270</v>
      </c>
      <c r="F106" s="58">
        <f>Atlanta!$C$28*10^3</f>
        <v>102520</v>
      </c>
      <c r="G106" s="58">
        <f>LosAngeles!$C$28*10^3</f>
        <v>29330</v>
      </c>
      <c r="H106" s="58">
        <f>LasVegas!$C$28*10^3</f>
        <v>68900</v>
      </c>
      <c r="I106" s="58">
        <f>SanFrancisco!$C$28*10^3</f>
        <v>71570</v>
      </c>
      <c r="J106" s="58">
        <f>Baltimore!$C$28*10^3</f>
        <v>177040</v>
      </c>
      <c r="K106" s="58">
        <f>Albuquerque!$C$28*10^3</f>
        <v>130090</v>
      </c>
      <c r="L106" s="58">
        <f>Seattle!$C$28*10^3</f>
        <v>144690</v>
      </c>
      <c r="M106" s="58">
        <f>Chicago!$C$28*10^3</f>
        <v>229480</v>
      </c>
      <c r="N106" s="58">
        <f>Boulder!$C$28*10^3</f>
        <v>177990</v>
      </c>
      <c r="O106" s="58">
        <f>Minneapolis!$C$28*10^3</f>
        <v>304090</v>
      </c>
      <c r="P106" s="58">
        <f>Helena!$C$28*10^3</f>
        <v>241330</v>
      </c>
      <c r="Q106" s="58">
        <f>Duluth!$C$28*10^3</f>
        <v>382880</v>
      </c>
      <c r="R106" s="58">
        <f>Fairbanks!$C$28*10^3</f>
        <v>677620</v>
      </c>
    </row>
    <row r="107" spans="1:18">
      <c r="A107" s="52"/>
      <c r="B107" s="55" t="s">
        <v>253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70</v>
      </c>
      <c r="C108" s="58">
        <f>Miami!$E$13*10^3</f>
        <v>0</v>
      </c>
      <c r="D108" s="58">
        <f>Houston!$E$13*10^3</f>
        <v>0</v>
      </c>
      <c r="E108" s="58">
        <f>Phoenix!$E$13*10^3</f>
        <v>0</v>
      </c>
      <c r="F108" s="58">
        <f>Atlanta!$E$13*10^3</f>
        <v>0</v>
      </c>
      <c r="G108" s="58">
        <f>LosAngeles!$E$13*10^3</f>
        <v>0</v>
      </c>
      <c r="H108" s="58">
        <f>LasVegas!$E$13*10^3</f>
        <v>0</v>
      </c>
      <c r="I108" s="58">
        <f>SanFrancisco!$E$13*10^3</f>
        <v>0</v>
      </c>
      <c r="J108" s="58">
        <f>Baltimore!$E$13*10^3</f>
        <v>0</v>
      </c>
      <c r="K108" s="58">
        <f>Albuquerque!$E$13*10^3</f>
        <v>0</v>
      </c>
      <c r="L108" s="58">
        <f>Seattle!$E$13*10^3</f>
        <v>0</v>
      </c>
      <c r="M108" s="58">
        <f>Chicago!$E$13*10^3</f>
        <v>0</v>
      </c>
      <c r="N108" s="58">
        <f>Boulder!$E$13*10^3</f>
        <v>0</v>
      </c>
      <c r="O108" s="58">
        <f>Minneapolis!$E$13*10^3</f>
        <v>0</v>
      </c>
      <c r="P108" s="58">
        <f>Helena!$E$13*10^3</f>
        <v>0</v>
      </c>
      <c r="Q108" s="58">
        <f>Duluth!$E$13*10^3</f>
        <v>0</v>
      </c>
      <c r="R108" s="58">
        <f>Fairbanks!$E$13*10^3</f>
        <v>0</v>
      </c>
    </row>
    <row r="109" spans="1:18">
      <c r="A109" s="52"/>
      <c r="B109" s="56" t="s">
        <v>71</v>
      </c>
      <c r="C109" s="58">
        <f>Miami!$E$14*10^3</f>
        <v>0</v>
      </c>
      <c r="D109" s="58">
        <f>Houston!$E$14*10^3</f>
        <v>0</v>
      </c>
      <c r="E109" s="58">
        <f>Phoenix!$E$14*10^3</f>
        <v>0</v>
      </c>
      <c r="F109" s="58">
        <f>Atlanta!$E$14*10^3</f>
        <v>0</v>
      </c>
      <c r="G109" s="58">
        <f>LosAngeles!$E$14*10^3</f>
        <v>0</v>
      </c>
      <c r="H109" s="58">
        <f>LasVegas!$E$14*10^3</f>
        <v>0</v>
      </c>
      <c r="I109" s="58">
        <f>SanFrancisco!$E$14*10^3</f>
        <v>0</v>
      </c>
      <c r="J109" s="58">
        <f>Baltimore!$E$14*10^3</f>
        <v>0</v>
      </c>
      <c r="K109" s="58">
        <f>Albuquerque!$E$14*10^3</f>
        <v>0</v>
      </c>
      <c r="L109" s="58">
        <f>Seattle!$E$14*10^3</f>
        <v>0</v>
      </c>
      <c r="M109" s="58">
        <f>Chicago!$E$14*10^3</f>
        <v>0</v>
      </c>
      <c r="N109" s="58">
        <f>Boulder!$E$14*10^3</f>
        <v>0</v>
      </c>
      <c r="O109" s="58">
        <f>Minneapolis!$E$14*10^3</f>
        <v>0</v>
      </c>
      <c r="P109" s="58">
        <f>Helena!$E$14*10^3</f>
        <v>0</v>
      </c>
      <c r="Q109" s="58">
        <f>Duluth!$E$14*10^3</f>
        <v>0</v>
      </c>
      <c r="R109" s="58">
        <f>Fairbanks!$E$14*10^3</f>
        <v>0</v>
      </c>
    </row>
    <row r="110" spans="1:18">
      <c r="A110" s="52"/>
      <c r="B110" s="56" t="s">
        <v>79</v>
      </c>
      <c r="C110" s="58">
        <f>Miami!$E$15*10^3</f>
        <v>0</v>
      </c>
      <c r="D110" s="58">
        <f>Houston!$E$15*10^3</f>
        <v>0</v>
      </c>
      <c r="E110" s="58">
        <f>Phoenix!$E$15*10^3</f>
        <v>0</v>
      </c>
      <c r="F110" s="58">
        <f>Atlanta!$E$15*10^3</f>
        <v>0</v>
      </c>
      <c r="G110" s="58">
        <f>LosAngeles!$E$15*10^3</f>
        <v>0</v>
      </c>
      <c r="H110" s="58">
        <f>LasVegas!$E$15*10^3</f>
        <v>0</v>
      </c>
      <c r="I110" s="58">
        <f>SanFrancisco!$E$15*10^3</f>
        <v>0</v>
      </c>
      <c r="J110" s="58">
        <f>Baltimore!$E$15*10^3</f>
        <v>0</v>
      </c>
      <c r="K110" s="58">
        <f>Albuquerque!$E$15*10^3</f>
        <v>0</v>
      </c>
      <c r="L110" s="58">
        <f>Seattle!$E$15*10^3</f>
        <v>0</v>
      </c>
      <c r="M110" s="58">
        <f>Chicago!$E$15*10^3</f>
        <v>0</v>
      </c>
      <c r="N110" s="58">
        <f>Boulder!$E$15*10^3</f>
        <v>0</v>
      </c>
      <c r="O110" s="58">
        <f>Minneapolis!$E$15*10^3</f>
        <v>0</v>
      </c>
      <c r="P110" s="58">
        <f>Helena!$E$15*10^3</f>
        <v>0</v>
      </c>
      <c r="Q110" s="58">
        <f>Duluth!$E$15*10^3</f>
        <v>0</v>
      </c>
      <c r="R110" s="58">
        <f>Fairbanks!$E$15*10^3</f>
        <v>0</v>
      </c>
    </row>
    <row r="111" spans="1:18">
      <c r="A111" s="52"/>
      <c r="B111" s="56" t="s">
        <v>80</v>
      </c>
      <c r="C111" s="58">
        <f>Miami!$E$16*10^3</f>
        <v>0</v>
      </c>
      <c r="D111" s="58">
        <f>Houston!$E$16*10^3</f>
        <v>0</v>
      </c>
      <c r="E111" s="58">
        <f>Phoenix!$E$16*10^3</f>
        <v>0</v>
      </c>
      <c r="F111" s="58">
        <f>Atlanta!$E$16*10^3</f>
        <v>0</v>
      </c>
      <c r="G111" s="58">
        <f>LosAngeles!$E$16*10^3</f>
        <v>0</v>
      </c>
      <c r="H111" s="58">
        <f>LasVegas!$E$16*10^3</f>
        <v>0</v>
      </c>
      <c r="I111" s="58">
        <f>SanFrancisco!$E$16*10^3</f>
        <v>0</v>
      </c>
      <c r="J111" s="58">
        <f>Baltimore!$E$16*10^3</f>
        <v>0</v>
      </c>
      <c r="K111" s="58">
        <f>Albuquerque!$E$16*10^3</f>
        <v>0</v>
      </c>
      <c r="L111" s="58">
        <f>Seattle!$E$16*10^3</f>
        <v>0</v>
      </c>
      <c r="M111" s="58">
        <f>Chicago!$E$16*10^3</f>
        <v>0</v>
      </c>
      <c r="N111" s="58">
        <f>Boulder!$E$16*10^3</f>
        <v>0</v>
      </c>
      <c r="O111" s="58">
        <f>Minneapolis!$E$16*10^3</f>
        <v>0</v>
      </c>
      <c r="P111" s="58">
        <f>Helena!$E$16*10^3</f>
        <v>0</v>
      </c>
      <c r="Q111" s="58">
        <f>Duluth!$E$16*10^3</f>
        <v>0</v>
      </c>
      <c r="R111" s="58">
        <f>Fairbanks!$E$16*10^3</f>
        <v>0</v>
      </c>
    </row>
    <row r="112" spans="1:18">
      <c r="A112" s="52"/>
      <c r="B112" s="56" t="s">
        <v>81</v>
      </c>
      <c r="C112" s="58">
        <f>Miami!$E$17*10^3</f>
        <v>0</v>
      </c>
      <c r="D112" s="58">
        <f>Houston!$E$17*10^3</f>
        <v>0</v>
      </c>
      <c r="E112" s="58">
        <f>Phoenix!$E$17*10^3</f>
        <v>0</v>
      </c>
      <c r="F112" s="58">
        <f>Atlanta!$E$17*10^3</f>
        <v>0</v>
      </c>
      <c r="G112" s="58">
        <f>LosAngeles!$E$17*10^3</f>
        <v>0</v>
      </c>
      <c r="H112" s="58">
        <f>LasVegas!$E$17*10^3</f>
        <v>0</v>
      </c>
      <c r="I112" s="58">
        <f>SanFrancisco!$E$17*10^3</f>
        <v>0</v>
      </c>
      <c r="J112" s="58">
        <f>Baltimore!$E$17*10^3</f>
        <v>0</v>
      </c>
      <c r="K112" s="58">
        <f>Albuquerque!$E$17*10^3</f>
        <v>0</v>
      </c>
      <c r="L112" s="58">
        <f>Seattle!$E$17*10^3</f>
        <v>0</v>
      </c>
      <c r="M112" s="58">
        <f>Chicago!$E$17*10^3</f>
        <v>0</v>
      </c>
      <c r="N112" s="58">
        <f>Boulder!$E$17*10^3</f>
        <v>0</v>
      </c>
      <c r="O112" s="58">
        <f>Minneapolis!$E$17*10^3</f>
        <v>0</v>
      </c>
      <c r="P112" s="58">
        <f>Helena!$E$17*10^3</f>
        <v>0</v>
      </c>
      <c r="Q112" s="58">
        <f>Duluth!$E$17*10^3</f>
        <v>0</v>
      </c>
      <c r="R112" s="58">
        <f>Fairbanks!$E$17*10^3</f>
        <v>0</v>
      </c>
    </row>
    <row r="113" spans="1:18">
      <c r="A113" s="52"/>
      <c r="B113" s="56" t="s">
        <v>82</v>
      </c>
      <c r="C113" s="58">
        <f>Miami!$E$18*10^3</f>
        <v>0</v>
      </c>
      <c r="D113" s="58">
        <f>Houston!$E$18*10^3</f>
        <v>0</v>
      </c>
      <c r="E113" s="58">
        <f>Phoenix!$E$18*10^3</f>
        <v>0</v>
      </c>
      <c r="F113" s="58">
        <f>Atlanta!$E$18*10^3</f>
        <v>0</v>
      </c>
      <c r="G113" s="58">
        <f>LosAngeles!$E$18*10^3</f>
        <v>0</v>
      </c>
      <c r="H113" s="58">
        <f>LasVegas!$E$18*10^3</f>
        <v>0</v>
      </c>
      <c r="I113" s="58">
        <f>SanFrancisco!$E$18*10^3</f>
        <v>0</v>
      </c>
      <c r="J113" s="58">
        <f>Baltimore!$E$18*10^3</f>
        <v>0</v>
      </c>
      <c r="K113" s="58">
        <f>Albuquerque!$E$18*10^3</f>
        <v>0</v>
      </c>
      <c r="L113" s="58">
        <f>Seattle!$E$18*10^3</f>
        <v>0</v>
      </c>
      <c r="M113" s="58">
        <f>Chicago!$E$18*10^3</f>
        <v>0</v>
      </c>
      <c r="N113" s="58">
        <f>Boulder!$E$18*10^3</f>
        <v>0</v>
      </c>
      <c r="O113" s="58">
        <f>Minneapolis!$E$18*10^3</f>
        <v>0</v>
      </c>
      <c r="P113" s="58">
        <f>Helena!$E$18*10^3</f>
        <v>0</v>
      </c>
      <c r="Q113" s="58">
        <f>Duluth!$E$18*10^3</f>
        <v>0</v>
      </c>
      <c r="R113" s="58">
        <f>Fairbanks!$E$18*10^3</f>
        <v>0</v>
      </c>
    </row>
    <row r="114" spans="1:18">
      <c r="A114" s="52"/>
      <c r="B114" s="56" t="s">
        <v>83</v>
      </c>
      <c r="C114" s="58">
        <f>Miami!$E$19*10^3</f>
        <v>0</v>
      </c>
      <c r="D114" s="58">
        <f>Houston!$E$19*10^3</f>
        <v>0</v>
      </c>
      <c r="E114" s="58">
        <f>Phoenix!$E$19*10^3</f>
        <v>0</v>
      </c>
      <c r="F114" s="58">
        <f>Atlanta!$E$19*10^3</f>
        <v>0</v>
      </c>
      <c r="G114" s="58">
        <f>LosAngeles!$E$19*10^3</f>
        <v>0</v>
      </c>
      <c r="H114" s="58">
        <f>LasVegas!$E$19*10^3</f>
        <v>0</v>
      </c>
      <c r="I114" s="58">
        <f>SanFrancisco!$E$19*10^3</f>
        <v>0</v>
      </c>
      <c r="J114" s="58">
        <f>Baltimore!$E$19*10^3</f>
        <v>0</v>
      </c>
      <c r="K114" s="58">
        <f>Albuquerque!$E$19*10^3</f>
        <v>0</v>
      </c>
      <c r="L114" s="58">
        <f>Seattle!$E$19*10^3</f>
        <v>0</v>
      </c>
      <c r="M114" s="58">
        <f>Chicago!$E$19*10^3</f>
        <v>0</v>
      </c>
      <c r="N114" s="58">
        <f>Boulder!$E$19*10^3</f>
        <v>0</v>
      </c>
      <c r="O114" s="58">
        <f>Minneapolis!$E$19*10^3</f>
        <v>0</v>
      </c>
      <c r="P114" s="58">
        <f>Helena!$E$19*10^3</f>
        <v>0</v>
      </c>
      <c r="Q114" s="58">
        <f>Duluth!$E$19*10^3</f>
        <v>0</v>
      </c>
      <c r="R114" s="58">
        <f>Fairbanks!$E$19*10^3</f>
        <v>0</v>
      </c>
    </row>
    <row r="115" spans="1:18">
      <c r="A115" s="52"/>
      <c r="B115" s="56" t="s">
        <v>84</v>
      </c>
      <c r="C115" s="58">
        <f>Miami!$E$20*10^3</f>
        <v>0</v>
      </c>
      <c r="D115" s="58">
        <f>Houston!$E$20*10^3</f>
        <v>0</v>
      </c>
      <c r="E115" s="58">
        <f>Phoenix!$E$20*10^3</f>
        <v>0</v>
      </c>
      <c r="F115" s="58">
        <f>Atlanta!$E$20*10^3</f>
        <v>0</v>
      </c>
      <c r="G115" s="58">
        <f>LosAngeles!$E$20*10^3</f>
        <v>0</v>
      </c>
      <c r="H115" s="58">
        <f>LasVegas!$E$20*10^3</f>
        <v>0</v>
      </c>
      <c r="I115" s="58">
        <f>SanFrancisco!$E$20*10^3</f>
        <v>0</v>
      </c>
      <c r="J115" s="58">
        <f>Baltimore!$E$20*10^3</f>
        <v>0</v>
      </c>
      <c r="K115" s="58">
        <f>Albuquerque!$E$20*10^3</f>
        <v>0</v>
      </c>
      <c r="L115" s="58">
        <f>Seattle!$E$20*10^3</f>
        <v>0</v>
      </c>
      <c r="M115" s="58">
        <f>Chicago!$E$20*10^3</f>
        <v>0</v>
      </c>
      <c r="N115" s="58">
        <f>Boulder!$E$20*10^3</f>
        <v>0</v>
      </c>
      <c r="O115" s="58">
        <f>Minneapolis!$E$20*10^3</f>
        <v>0</v>
      </c>
      <c r="P115" s="58">
        <f>Helena!$E$20*10^3</f>
        <v>0</v>
      </c>
      <c r="Q115" s="58">
        <f>Duluth!$E$20*10^3</f>
        <v>0</v>
      </c>
      <c r="R115" s="58">
        <f>Fairbanks!$E$20*10^3</f>
        <v>0</v>
      </c>
    </row>
    <row r="116" spans="1:18">
      <c r="A116" s="52"/>
      <c r="B116" s="56" t="s">
        <v>85</v>
      </c>
      <c r="C116" s="58">
        <f>Miami!$E$21*10^3</f>
        <v>0</v>
      </c>
      <c r="D116" s="58">
        <f>Houston!$E$21*10^3</f>
        <v>0</v>
      </c>
      <c r="E116" s="58">
        <f>Phoenix!$E$21*10^3</f>
        <v>0</v>
      </c>
      <c r="F116" s="58">
        <f>Atlanta!$E$21*10^3</f>
        <v>0</v>
      </c>
      <c r="G116" s="58">
        <f>LosAngeles!$E$21*10^3</f>
        <v>0</v>
      </c>
      <c r="H116" s="58">
        <f>LasVegas!$E$21*10^3</f>
        <v>0</v>
      </c>
      <c r="I116" s="58">
        <f>SanFrancisco!$E$21*10^3</f>
        <v>0</v>
      </c>
      <c r="J116" s="58">
        <f>Baltimore!$E$21*10^3</f>
        <v>0</v>
      </c>
      <c r="K116" s="58">
        <f>Albuquerque!$E$21*10^3</f>
        <v>0</v>
      </c>
      <c r="L116" s="58">
        <f>Seattle!$E$21*10^3</f>
        <v>0</v>
      </c>
      <c r="M116" s="58">
        <f>Chicago!$E$21*10^3</f>
        <v>0</v>
      </c>
      <c r="N116" s="58">
        <f>Boulder!$E$21*10^3</f>
        <v>0</v>
      </c>
      <c r="O116" s="58">
        <f>Minneapolis!$E$21*10^3</f>
        <v>0</v>
      </c>
      <c r="P116" s="58">
        <f>Helena!$E$21*10^3</f>
        <v>0</v>
      </c>
      <c r="Q116" s="58">
        <f>Duluth!$E$21*10^3</f>
        <v>0</v>
      </c>
      <c r="R116" s="58">
        <f>Fairbanks!$E$21*10^3</f>
        <v>0</v>
      </c>
    </row>
    <row r="117" spans="1:18">
      <c r="A117" s="52"/>
      <c r="B117" s="56" t="s">
        <v>86</v>
      </c>
      <c r="C117" s="58">
        <f>Miami!$E$22*10^3</f>
        <v>0</v>
      </c>
      <c r="D117" s="58">
        <f>Houston!$E$22*10^3</f>
        <v>0</v>
      </c>
      <c r="E117" s="58">
        <f>Phoenix!$E$22*10^3</f>
        <v>0</v>
      </c>
      <c r="F117" s="58">
        <f>Atlanta!$E$22*10^3</f>
        <v>0</v>
      </c>
      <c r="G117" s="58">
        <f>LosAngeles!$E$22*10^3</f>
        <v>0</v>
      </c>
      <c r="H117" s="58">
        <f>LasVegas!$E$22*10^3</f>
        <v>0</v>
      </c>
      <c r="I117" s="58">
        <f>SanFrancisco!$E$22*10^3</f>
        <v>0</v>
      </c>
      <c r="J117" s="58">
        <f>Baltimore!$E$22*10^3</f>
        <v>0</v>
      </c>
      <c r="K117" s="58">
        <f>Albuquerque!$E$22*10^3</f>
        <v>0</v>
      </c>
      <c r="L117" s="58">
        <f>Seattle!$E$22*10^3</f>
        <v>0</v>
      </c>
      <c r="M117" s="58">
        <f>Chicago!$E$22*10^3</f>
        <v>0</v>
      </c>
      <c r="N117" s="58">
        <f>Boulder!$E$22*10^3</f>
        <v>0</v>
      </c>
      <c r="O117" s="58">
        <f>Minneapolis!$E$22*10^3</f>
        <v>0</v>
      </c>
      <c r="P117" s="58">
        <f>Helena!$E$22*10^3</f>
        <v>0</v>
      </c>
      <c r="Q117" s="58">
        <f>Duluth!$E$22*10^3</f>
        <v>0</v>
      </c>
      <c r="R117" s="58">
        <f>Fairbanks!$E$22*10^3</f>
        <v>0</v>
      </c>
    </row>
    <row r="118" spans="1:18">
      <c r="A118" s="52"/>
      <c r="B118" s="56" t="s">
        <v>65</v>
      </c>
      <c r="C118" s="58">
        <f>Miami!$E$23*10^3</f>
        <v>0</v>
      </c>
      <c r="D118" s="58">
        <f>Houston!$E$23*10^3</f>
        <v>0</v>
      </c>
      <c r="E118" s="58">
        <f>Phoenix!$E$23*10^3</f>
        <v>0</v>
      </c>
      <c r="F118" s="58">
        <f>Atlanta!$E$23*10^3</f>
        <v>0</v>
      </c>
      <c r="G118" s="58">
        <f>LosAngeles!$E$23*10^3</f>
        <v>0</v>
      </c>
      <c r="H118" s="58">
        <f>LasVegas!$E$23*10^3</f>
        <v>0</v>
      </c>
      <c r="I118" s="58">
        <f>SanFrancisco!$E$23*10^3</f>
        <v>0</v>
      </c>
      <c r="J118" s="58">
        <f>Baltimore!$E$23*10^3</f>
        <v>0</v>
      </c>
      <c r="K118" s="58">
        <f>Albuquerque!$E$23*10^3</f>
        <v>0</v>
      </c>
      <c r="L118" s="58">
        <f>Seattle!$E$23*10^3</f>
        <v>0</v>
      </c>
      <c r="M118" s="58">
        <f>Chicago!$E$23*10^3</f>
        <v>0</v>
      </c>
      <c r="N118" s="58">
        <f>Boulder!$E$23*10^3</f>
        <v>0</v>
      </c>
      <c r="O118" s="58">
        <f>Minneapolis!$E$23*10^3</f>
        <v>0</v>
      </c>
      <c r="P118" s="58">
        <f>Helena!$E$23*10^3</f>
        <v>0</v>
      </c>
      <c r="Q118" s="58">
        <f>Duluth!$E$23*10^3</f>
        <v>0</v>
      </c>
      <c r="R118" s="58">
        <f>Fairbanks!$E$23*10^3</f>
        <v>0</v>
      </c>
    </row>
    <row r="119" spans="1:18">
      <c r="A119" s="52"/>
      <c r="B119" s="56" t="s">
        <v>87</v>
      </c>
      <c r="C119" s="58">
        <f>Miami!$E$24*10^3</f>
        <v>0</v>
      </c>
      <c r="D119" s="58">
        <f>Houston!$E$24*10^3</f>
        <v>0</v>
      </c>
      <c r="E119" s="58">
        <f>Phoenix!$E$24*10^3</f>
        <v>0</v>
      </c>
      <c r="F119" s="58">
        <f>Atlanta!$E$24*10^3</f>
        <v>0</v>
      </c>
      <c r="G119" s="58">
        <f>LosAngeles!$E$24*10^3</f>
        <v>0</v>
      </c>
      <c r="H119" s="58">
        <f>LasVegas!$E$24*10^3</f>
        <v>0</v>
      </c>
      <c r="I119" s="58">
        <f>SanFrancisco!$E$24*10^3</f>
        <v>0</v>
      </c>
      <c r="J119" s="58">
        <f>Baltimore!$E$24*10^3</f>
        <v>0</v>
      </c>
      <c r="K119" s="58">
        <f>Albuquerque!$E$24*10^3</f>
        <v>0</v>
      </c>
      <c r="L119" s="58">
        <f>Seattle!$E$24*10^3</f>
        <v>0</v>
      </c>
      <c r="M119" s="58">
        <f>Chicago!$E$24*10^3</f>
        <v>0</v>
      </c>
      <c r="N119" s="58">
        <f>Boulder!$E$24*10^3</f>
        <v>0</v>
      </c>
      <c r="O119" s="58">
        <f>Minneapolis!$E$24*10^3</f>
        <v>0</v>
      </c>
      <c r="P119" s="58">
        <f>Helena!$E$24*10^3</f>
        <v>0</v>
      </c>
      <c r="Q119" s="58">
        <f>Duluth!$E$24*10^3</f>
        <v>0</v>
      </c>
      <c r="R119" s="58">
        <f>Fairbanks!$E$24*10^3</f>
        <v>0</v>
      </c>
    </row>
    <row r="120" spans="1:18">
      <c r="A120" s="52"/>
      <c r="B120" s="56" t="s">
        <v>88</v>
      </c>
      <c r="C120" s="58">
        <f>Miami!$E$25*10^3</f>
        <v>0</v>
      </c>
      <c r="D120" s="58">
        <f>Houston!$E$25*10^3</f>
        <v>0</v>
      </c>
      <c r="E120" s="58">
        <f>Phoenix!$E$25*10^3</f>
        <v>0</v>
      </c>
      <c r="F120" s="58">
        <f>Atlanta!$E$25*10^3</f>
        <v>0</v>
      </c>
      <c r="G120" s="58">
        <f>LosAngeles!$E$25*10^3</f>
        <v>0</v>
      </c>
      <c r="H120" s="58">
        <f>LasVegas!$E$25*10^3</f>
        <v>0</v>
      </c>
      <c r="I120" s="58">
        <f>SanFrancisco!$E$25*10^3</f>
        <v>0</v>
      </c>
      <c r="J120" s="58">
        <f>Baltimore!$E$25*10^3</f>
        <v>0</v>
      </c>
      <c r="K120" s="58">
        <f>Albuquerque!$E$25*10^3</f>
        <v>0</v>
      </c>
      <c r="L120" s="58">
        <f>Seattle!$E$25*10^3</f>
        <v>0</v>
      </c>
      <c r="M120" s="58">
        <f>Chicago!$E$25*10^3</f>
        <v>0</v>
      </c>
      <c r="N120" s="58">
        <f>Boulder!$E$25*10^3</f>
        <v>0</v>
      </c>
      <c r="O120" s="58">
        <f>Minneapolis!$E$25*10^3</f>
        <v>0</v>
      </c>
      <c r="P120" s="58">
        <f>Helena!$E$25*10^3</f>
        <v>0</v>
      </c>
      <c r="Q120" s="58">
        <f>Duluth!$E$25*10^3</f>
        <v>0</v>
      </c>
      <c r="R120" s="58">
        <f>Fairbanks!$E$25*10^3</f>
        <v>0</v>
      </c>
    </row>
    <row r="121" spans="1:18">
      <c r="A121" s="52"/>
      <c r="B121" s="56" t="s">
        <v>89</v>
      </c>
      <c r="C121" s="58">
        <f>Miami!$E$26*10^3</f>
        <v>0</v>
      </c>
      <c r="D121" s="58">
        <f>Houston!$E$26*10^3</f>
        <v>0</v>
      </c>
      <c r="E121" s="58">
        <f>Phoenix!$E$26*10^3</f>
        <v>0</v>
      </c>
      <c r="F121" s="58">
        <f>Atlanta!$E$26*10^3</f>
        <v>0</v>
      </c>
      <c r="G121" s="58">
        <f>LosAngeles!$E$26*10^3</f>
        <v>0</v>
      </c>
      <c r="H121" s="58">
        <f>LasVegas!$E$26*10^3</f>
        <v>0</v>
      </c>
      <c r="I121" s="58">
        <f>SanFrancisco!$E$26*10^3</f>
        <v>0</v>
      </c>
      <c r="J121" s="58">
        <f>Baltimore!$E$26*10^3</f>
        <v>0</v>
      </c>
      <c r="K121" s="58">
        <f>Albuquerque!$E$26*10^3</f>
        <v>0</v>
      </c>
      <c r="L121" s="58">
        <f>Seattle!$E$26*10^3</f>
        <v>0</v>
      </c>
      <c r="M121" s="58">
        <f>Chicago!$E$26*10^3</f>
        <v>0</v>
      </c>
      <c r="N121" s="58">
        <f>Boulder!$E$26*10^3</f>
        <v>0</v>
      </c>
      <c r="O121" s="58">
        <f>Minneapolis!$E$26*10^3</f>
        <v>0</v>
      </c>
      <c r="P121" s="58">
        <f>Helena!$E$26*10^3</f>
        <v>0</v>
      </c>
      <c r="Q121" s="58">
        <f>Duluth!$E$26*10^3</f>
        <v>0</v>
      </c>
      <c r="R121" s="58">
        <f>Fairbanks!$E$26*10^3</f>
        <v>0</v>
      </c>
    </row>
    <row r="122" spans="1:18">
      <c r="A122" s="52"/>
      <c r="B122" s="56" t="s">
        <v>90</v>
      </c>
      <c r="C122" s="58">
        <f>Miami!$E$28*10^3</f>
        <v>0</v>
      </c>
      <c r="D122" s="58">
        <f>Houston!$E$28*10^3</f>
        <v>0</v>
      </c>
      <c r="E122" s="58">
        <f>Phoenix!$E$28*10^3</f>
        <v>0</v>
      </c>
      <c r="F122" s="58">
        <f>Atlanta!$E$28*10^3</f>
        <v>0</v>
      </c>
      <c r="G122" s="58">
        <f>LosAngeles!$E$28*10^3</f>
        <v>0</v>
      </c>
      <c r="H122" s="58">
        <f>LasVegas!$E$28*10^3</f>
        <v>0</v>
      </c>
      <c r="I122" s="58">
        <f>SanFrancisco!$E$28*10^3</f>
        <v>0</v>
      </c>
      <c r="J122" s="58">
        <f>Baltimore!$E$28*10^3</f>
        <v>0</v>
      </c>
      <c r="K122" s="58">
        <f>Albuquerque!$E$28*10^3</f>
        <v>0</v>
      </c>
      <c r="L122" s="58">
        <f>Seattle!$E$28*10^3</f>
        <v>0</v>
      </c>
      <c r="M122" s="58">
        <f>Chicago!$E$28*10^3</f>
        <v>0</v>
      </c>
      <c r="N122" s="58">
        <f>Boulder!$E$28*10^3</f>
        <v>0</v>
      </c>
      <c r="O122" s="58">
        <f>Minneapolis!$E$28*10^3</f>
        <v>0</v>
      </c>
      <c r="P122" s="58">
        <f>Helena!$E$28*10^3</f>
        <v>0</v>
      </c>
      <c r="Q122" s="58">
        <f>Duluth!$E$28*10^3</f>
        <v>0</v>
      </c>
      <c r="R122" s="58">
        <f>Fairbanks!$E$28*10^3</f>
        <v>0</v>
      </c>
    </row>
    <row r="123" spans="1:18">
      <c r="A123" s="52"/>
      <c r="B123" s="55" t="s">
        <v>254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70</v>
      </c>
      <c r="C124" s="58">
        <f>Miami!$F$13*10^3</f>
        <v>0</v>
      </c>
      <c r="D124" s="58">
        <f>Houston!$F$13*10^3</f>
        <v>0</v>
      </c>
      <c r="E124" s="58">
        <f>Phoenix!$F$13*10^3</f>
        <v>0</v>
      </c>
      <c r="F124" s="58">
        <f>Atlanta!$F$13*10^3</f>
        <v>0</v>
      </c>
      <c r="G124" s="58">
        <f>LosAngeles!$F$13*10^3</f>
        <v>0</v>
      </c>
      <c r="H124" s="58">
        <f>LasVegas!$F$13*10^3</f>
        <v>0</v>
      </c>
      <c r="I124" s="58">
        <f>SanFrancisco!$F$13*10^3</f>
        <v>0</v>
      </c>
      <c r="J124" s="58">
        <f>Baltimore!$F$13*10^3</f>
        <v>0</v>
      </c>
      <c r="K124" s="58">
        <f>Albuquerque!$F$13*10^3</f>
        <v>0</v>
      </c>
      <c r="L124" s="58">
        <f>Seattle!$F$13*10^3</f>
        <v>0</v>
      </c>
      <c r="M124" s="58">
        <f>Chicago!$F$13*10^3</f>
        <v>0</v>
      </c>
      <c r="N124" s="58">
        <f>Boulder!$F$13*10^3</f>
        <v>0</v>
      </c>
      <c r="O124" s="58">
        <f>Minneapolis!$F$13*10^3</f>
        <v>0</v>
      </c>
      <c r="P124" s="58">
        <f>Helena!$F$13*10^3</f>
        <v>0</v>
      </c>
      <c r="Q124" s="58">
        <f>Duluth!$F$13*10^3</f>
        <v>0</v>
      </c>
      <c r="R124" s="58">
        <f>Fairbanks!$F$13*10^3</f>
        <v>0</v>
      </c>
    </row>
    <row r="125" spans="1:18">
      <c r="A125" s="52"/>
      <c r="B125" s="56" t="s">
        <v>71</v>
      </c>
      <c r="C125" s="58">
        <f>Miami!$F$14*10^3</f>
        <v>0</v>
      </c>
      <c r="D125" s="58">
        <f>Houston!$F$14*10^3</f>
        <v>0</v>
      </c>
      <c r="E125" s="58">
        <f>Phoenix!$F$14*10^3</f>
        <v>0</v>
      </c>
      <c r="F125" s="58">
        <f>Atlanta!$F$14*10^3</f>
        <v>0</v>
      </c>
      <c r="G125" s="58">
        <f>LosAngeles!$F$14*10^3</f>
        <v>0</v>
      </c>
      <c r="H125" s="58">
        <f>LasVegas!$F$14*10^3</f>
        <v>0</v>
      </c>
      <c r="I125" s="58">
        <f>SanFrancisco!$F$14*10^3</f>
        <v>0</v>
      </c>
      <c r="J125" s="58">
        <f>Baltimore!$F$14*10^3</f>
        <v>0</v>
      </c>
      <c r="K125" s="58">
        <f>Albuquerque!$F$14*10^3</f>
        <v>0</v>
      </c>
      <c r="L125" s="58">
        <f>Seattle!$F$14*10^3</f>
        <v>0</v>
      </c>
      <c r="M125" s="58">
        <f>Chicago!$F$14*10^3</f>
        <v>0</v>
      </c>
      <c r="N125" s="58">
        <f>Boulder!$F$14*10^3</f>
        <v>0</v>
      </c>
      <c r="O125" s="58">
        <f>Minneapolis!$F$14*10^3</f>
        <v>0</v>
      </c>
      <c r="P125" s="58">
        <f>Helena!$F$14*10^3</f>
        <v>0</v>
      </c>
      <c r="Q125" s="58">
        <f>Duluth!$F$14*10^3</f>
        <v>0</v>
      </c>
      <c r="R125" s="58">
        <f>Fairbanks!$F$14*10^3</f>
        <v>0</v>
      </c>
    </row>
    <row r="126" spans="1:18">
      <c r="A126" s="52"/>
      <c r="B126" s="56" t="s">
        <v>79</v>
      </c>
      <c r="C126" s="58">
        <f>Miami!$F$15*10^3</f>
        <v>0</v>
      </c>
      <c r="D126" s="58">
        <f>Houston!$F$15*10^3</f>
        <v>0</v>
      </c>
      <c r="E126" s="58">
        <f>Phoenix!$F$15*10^3</f>
        <v>0</v>
      </c>
      <c r="F126" s="58">
        <f>Atlanta!$F$15*10^3</f>
        <v>0</v>
      </c>
      <c r="G126" s="58">
        <f>LosAngeles!$F$15*10^3</f>
        <v>0</v>
      </c>
      <c r="H126" s="58">
        <f>LasVegas!$F$15*10^3</f>
        <v>0</v>
      </c>
      <c r="I126" s="58">
        <f>SanFrancisco!$F$15*10^3</f>
        <v>0</v>
      </c>
      <c r="J126" s="58">
        <f>Baltimore!$F$15*10^3</f>
        <v>0</v>
      </c>
      <c r="K126" s="58">
        <f>Albuquerque!$F$15*10^3</f>
        <v>0</v>
      </c>
      <c r="L126" s="58">
        <f>Seattle!$F$15*10^3</f>
        <v>0</v>
      </c>
      <c r="M126" s="58">
        <f>Chicago!$F$15*10^3</f>
        <v>0</v>
      </c>
      <c r="N126" s="58">
        <f>Boulder!$F$15*10^3</f>
        <v>0</v>
      </c>
      <c r="O126" s="58">
        <f>Minneapolis!$F$15*10^3</f>
        <v>0</v>
      </c>
      <c r="P126" s="58">
        <f>Helena!$F$15*10^3</f>
        <v>0</v>
      </c>
      <c r="Q126" s="58">
        <f>Duluth!$F$15*10^3</f>
        <v>0</v>
      </c>
      <c r="R126" s="58">
        <f>Fairbanks!$F$15*10^3</f>
        <v>0</v>
      </c>
    </row>
    <row r="127" spans="1:18">
      <c r="A127" s="52"/>
      <c r="B127" s="56" t="s">
        <v>80</v>
      </c>
      <c r="C127" s="58">
        <f>Miami!$F$16*10^3</f>
        <v>0</v>
      </c>
      <c r="D127" s="58">
        <f>Houston!$F$16*10^3</f>
        <v>0</v>
      </c>
      <c r="E127" s="58">
        <f>Phoenix!$F$16*10^3</f>
        <v>0</v>
      </c>
      <c r="F127" s="58">
        <f>Atlanta!$F$16*10^3</f>
        <v>0</v>
      </c>
      <c r="G127" s="58">
        <f>LosAngeles!$F$16*10^3</f>
        <v>0</v>
      </c>
      <c r="H127" s="58">
        <f>LasVegas!$F$16*10^3</f>
        <v>0</v>
      </c>
      <c r="I127" s="58">
        <f>SanFrancisco!$F$16*10^3</f>
        <v>0</v>
      </c>
      <c r="J127" s="58">
        <f>Baltimore!$F$16*10^3</f>
        <v>0</v>
      </c>
      <c r="K127" s="58">
        <f>Albuquerque!$F$16*10^3</f>
        <v>0</v>
      </c>
      <c r="L127" s="58">
        <f>Seattle!$F$16*10^3</f>
        <v>0</v>
      </c>
      <c r="M127" s="58">
        <f>Chicago!$F$16*10^3</f>
        <v>0</v>
      </c>
      <c r="N127" s="58">
        <f>Boulder!$F$16*10^3</f>
        <v>0</v>
      </c>
      <c r="O127" s="58">
        <f>Minneapolis!$F$16*10^3</f>
        <v>0</v>
      </c>
      <c r="P127" s="58">
        <f>Helena!$F$16*10^3</f>
        <v>0</v>
      </c>
      <c r="Q127" s="58">
        <f>Duluth!$F$16*10^3</f>
        <v>0</v>
      </c>
      <c r="R127" s="58">
        <f>Fairbanks!$F$16*10^3</f>
        <v>0</v>
      </c>
    </row>
    <row r="128" spans="1:18">
      <c r="A128" s="52"/>
      <c r="B128" s="56" t="s">
        <v>81</v>
      </c>
      <c r="C128" s="58">
        <f>Miami!$F$17*10^3</f>
        <v>0</v>
      </c>
      <c r="D128" s="58">
        <f>Houston!$F$17*10^3</f>
        <v>0</v>
      </c>
      <c r="E128" s="58">
        <f>Phoenix!$F$17*10^3</f>
        <v>0</v>
      </c>
      <c r="F128" s="58">
        <f>Atlanta!$F$17*10^3</f>
        <v>0</v>
      </c>
      <c r="G128" s="58">
        <f>LosAngeles!$F$17*10^3</f>
        <v>0</v>
      </c>
      <c r="H128" s="58">
        <f>LasVegas!$F$17*10^3</f>
        <v>0</v>
      </c>
      <c r="I128" s="58">
        <f>SanFrancisco!$F$17*10^3</f>
        <v>0</v>
      </c>
      <c r="J128" s="58">
        <f>Baltimore!$F$17*10^3</f>
        <v>0</v>
      </c>
      <c r="K128" s="58">
        <f>Albuquerque!$F$17*10^3</f>
        <v>0</v>
      </c>
      <c r="L128" s="58">
        <f>Seattle!$F$17*10^3</f>
        <v>0</v>
      </c>
      <c r="M128" s="58">
        <f>Chicago!$F$17*10^3</f>
        <v>0</v>
      </c>
      <c r="N128" s="58">
        <f>Boulder!$F$17*10^3</f>
        <v>0</v>
      </c>
      <c r="O128" s="58">
        <f>Minneapolis!$F$17*10^3</f>
        <v>0</v>
      </c>
      <c r="P128" s="58">
        <f>Helena!$F$17*10^3</f>
        <v>0</v>
      </c>
      <c r="Q128" s="58">
        <f>Duluth!$F$17*10^3</f>
        <v>0</v>
      </c>
      <c r="R128" s="58">
        <f>Fairbanks!$F$17*10^3</f>
        <v>0</v>
      </c>
    </row>
    <row r="129" spans="1:18">
      <c r="A129" s="52"/>
      <c r="B129" s="56" t="s">
        <v>82</v>
      </c>
      <c r="C129" s="58">
        <f>Miami!$F$18*10^3</f>
        <v>0</v>
      </c>
      <c r="D129" s="58">
        <f>Houston!$F$18*10^3</f>
        <v>0</v>
      </c>
      <c r="E129" s="58">
        <f>Phoenix!$F$18*10^3</f>
        <v>0</v>
      </c>
      <c r="F129" s="58">
        <f>Atlanta!$F$18*10^3</f>
        <v>0</v>
      </c>
      <c r="G129" s="58">
        <f>LosAngeles!$F$18*10^3</f>
        <v>0</v>
      </c>
      <c r="H129" s="58">
        <f>LasVegas!$F$18*10^3</f>
        <v>0</v>
      </c>
      <c r="I129" s="58">
        <f>SanFrancisco!$F$18*10^3</f>
        <v>0</v>
      </c>
      <c r="J129" s="58">
        <f>Baltimore!$F$18*10^3</f>
        <v>0</v>
      </c>
      <c r="K129" s="58">
        <f>Albuquerque!$F$18*10^3</f>
        <v>0</v>
      </c>
      <c r="L129" s="58">
        <f>Seattle!$F$18*10^3</f>
        <v>0</v>
      </c>
      <c r="M129" s="58">
        <f>Chicago!$F$18*10^3</f>
        <v>0</v>
      </c>
      <c r="N129" s="58">
        <f>Boulder!$F$18*10^3</f>
        <v>0</v>
      </c>
      <c r="O129" s="58">
        <f>Minneapolis!$F$18*10^3</f>
        <v>0</v>
      </c>
      <c r="P129" s="58">
        <f>Helena!$F$18*10^3</f>
        <v>0</v>
      </c>
      <c r="Q129" s="58">
        <f>Duluth!$F$18*10^3</f>
        <v>0</v>
      </c>
      <c r="R129" s="58">
        <f>Fairbanks!$F$18*10^3</f>
        <v>0</v>
      </c>
    </row>
    <row r="130" spans="1:18">
      <c r="A130" s="52"/>
      <c r="B130" s="56" t="s">
        <v>83</v>
      </c>
      <c r="C130" s="58">
        <f>Miami!$F$19*10^3</f>
        <v>0</v>
      </c>
      <c r="D130" s="58">
        <f>Houston!$F$19*10^3</f>
        <v>0</v>
      </c>
      <c r="E130" s="58">
        <f>Phoenix!$F$19*10^3</f>
        <v>0</v>
      </c>
      <c r="F130" s="58">
        <f>Atlanta!$F$19*10^3</f>
        <v>0</v>
      </c>
      <c r="G130" s="58">
        <f>LosAngeles!$F$19*10^3</f>
        <v>0</v>
      </c>
      <c r="H130" s="58">
        <f>LasVegas!$F$19*10^3</f>
        <v>0</v>
      </c>
      <c r="I130" s="58">
        <f>SanFrancisco!$F$19*10^3</f>
        <v>0</v>
      </c>
      <c r="J130" s="58">
        <f>Baltimore!$F$19*10^3</f>
        <v>0</v>
      </c>
      <c r="K130" s="58">
        <f>Albuquerque!$F$19*10^3</f>
        <v>0</v>
      </c>
      <c r="L130" s="58">
        <f>Seattle!$F$19*10^3</f>
        <v>0</v>
      </c>
      <c r="M130" s="58">
        <f>Chicago!$F$19*10^3</f>
        <v>0</v>
      </c>
      <c r="N130" s="58">
        <f>Boulder!$F$19*10^3</f>
        <v>0</v>
      </c>
      <c r="O130" s="58">
        <f>Minneapolis!$F$19*10^3</f>
        <v>0</v>
      </c>
      <c r="P130" s="58">
        <f>Helena!$F$19*10^3</f>
        <v>0</v>
      </c>
      <c r="Q130" s="58">
        <f>Duluth!$F$19*10^3</f>
        <v>0</v>
      </c>
      <c r="R130" s="58">
        <f>Fairbanks!$F$19*10^3</f>
        <v>0</v>
      </c>
    </row>
    <row r="131" spans="1:18">
      <c r="A131" s="52"/>
      <c r="B131" s="56" t="s">
        <v>84</v>
      </c>
      <c r="C131" s="58">
        <f>Miami!$F$20*10^3</f>
        <v>0</v>
      </c>
      <c r="D131" s="58">
        <f>Houston!$F$20*10^3</f>
        <v>0</v>
      </c>
      <c r="E131" s="58">
        <f>Phoenix!$F$20*10^3</f>
        <v>0</v>
      </c>
      <c r="F131" s="58">
        <f>Atlanta!$F$20*10^3</f>
        <v>0</v>
      </c>
      <c r="G131" s="58">
        <f>LosAngeles!$F$20*10^3</f>
        <v>0</v>
      </c>
      <c r="H131" s="58">
        <f>LasVegas!$F$20*10^3</f>
        <v>0</v>
      </c>
      <c r="I131" s="58">
        <f>SanFrancisco!$F$20*10^3</f>
        <v>0</v>
      </c>
      <c r="J131" s="58">
        <f>Baltimore!$F$20*10^3</f>
        <v>0</v>
      </c>
      <c r="K131" s="58">
        <f>Albuquerque!$F$20*10^3</f>
        <v>0</v>
      </c>
      <c r="L131" s="58">
        <f>Seattle!$F$20*10^3</f>
        <v>0</v>
      </c>
      <c r="M131" s="58">
        <f>Chicago!$F$20*10^3</f>
        <v>0</v>
      </c>
      <c r="N131" s="58">
        <f>Boulder!$F$20*10^3</f>
        <v>0</v>
      </c>
      <c r="O131" s="58">
        <f>Minneapolis!$F$20*10^3</f>
        <v>0</v>
      </c>
      <c r="P131" s="58">
        <f>Helena!$F$20*10^3</f>
        <v>0</v>
      </c>
      <c r="Q131" s="58">
        <f>Duluth!$F$20*10^3</f>
        <v>0</v>
      </c>
      <c r="R131" s="58">
        <f>Fairbanks!$F$20*10^3</f>
        <v>0</v>
      </c>
    </row>
    <row r="132" spans="1:18">
      <c r="A132" s="52"/>
      <c r="B132" s="56" t="s">
        <v>85</v>
      </c>
      <c r="C132" s="58">
        <f>Miami!$F$21*10^3</f>
        <v>0</v>
      </c>
      <c r="D132" s="58">
        <f>Houston!$F$21*10^3</f>
        <v>0</v>
      </c>
      <c r="E132" s="58">
        <f>Phoenix!$F$21*10^3</f>
        <v>0</v>
      </c>
      <c r="F132" s="58">
        <f>Atlanta!$F$21*10^3</f>
        <v>0</v>
      </c>
      <c r="G132" s="58">
        <f>LosAngeles!$F$21*10^3</f>
        <v>0</v>
      </c>
      <c r="H132" s="58">
        <f>LasVegas!$F$21*10^3</f>
        <v>0</v>
      </c>
      <c r="I132" s="58">
        <f>SanFrancisco!$F$21*10^3</f>
        <v>0</v>
      </c>
      <c r="J132" s="58">
        <f>Baltimore!$F$21*10^3</f>
        <v>0</v>
      </c>
      <c r="K132" s="58">
        <f>Albuquerque!$F$21*10^3</f>
        <v>0</v>
      </c>
      <c r="L132" s="58">
        <f>Seattle!$F$21*10^3</f>
        <v>0</v>
      </c>
      <c r="M132" s="58">
        <f>Chicago!$F$21*10^3</f>
        <v>0</v>
      </c>
      <c r="N132" s="58">
        <f>Boulder!$F$21*10^3</f>
        <v>0</v>
      </c>
      <c r="O132" s="58">
        <f>Minneapolis!$F$21*10^3</f>
        <v>0</v>
      </c>
      <c r="P132" s="58">
        <f>Helena!$F$21*10^3</f>
        <v>0</v>
      </c>
      <c r="Q132" s="58">
        <f>Duluth!$F$21*10^3</f>
        <v>0</v>
      </c>
      <c r="R132" s="58">
        <f>Fairbanks!$F$21*10^3</f>
        <v>0</v>
      </c>
    </row>
    <row r="133" spans="1:18">
      <c r="A133" s="52"/>
      <c r="B133" s="56" t="s">
        <v>86</v>
      </c>
      <c r="C133" s="58">
        <f>Miami!$F$22*10^3</f>
        <v>0</v>
      </c>
      <c r="D133" s="58">
        <f>Houston!$F$22*10^3</f>
        <v>0</v>
      </c>
      <c r="E133" s="58">
        <f>Phoenix!$F$22*10^3</f>
        <v>0</v>
      </c>
      <c r="F133" s="58">
        <f>Atlanta!$F$22*10^3</f>
        <v>0</v>
      </c>
      <c r="G133" s="58">
        <f>LosAngeles!$F$22*10^3</f>
        <v>0</v>
      </c>
      <c r="H133" s="58">
        <f>LasVegas!$F$22*10^3</f>
        <v>0</v>
      </c>
      <c r="I133" s="58">
        <f>SanFrancisco!$F$22*10^3</f>
        <v>0</v>
      </c>
      <c r="J133" s="58">
        <f>Baltimore!$F$22*10^3</f>
        <v>0</v>
      </c>
      <c r="K133" s="58">
        <f>Albuquerque!$F$22*10^3</f>
        <v>0</v>
      </c>
      <c r="L133" s="58">
        <f>Seattle!$F$22*10^3</f>
        <v>0</v>
      </c>
      <c r="M133" s="58">
        <f>Chicago!$F$22*10^3</f>
        <v>0</v>
      </c>
      <c r="N133" s="58">
        <f>Boulder!$F$22*10^3</f>
        <v>0</v>
      </c>
      <c r="O133" s="58">
        <f>Minneapolis!$F$22*10^3</f>
        <v>0</v>
      </c>
      <c r="P133" s="58">
        <f>Helena!$F$22*10^3</f>
        <v>0</v>
      </c>
      <c r="Q133" s="58">
        <f>Duluth!$F$22*10^3</f>
        <v>0</v>
      </c>
      <c r="R133" s="58">
        <f>Fairbanks!$F$22*10^3</f>
        <v>0</v>
      </c>
    </row>
    <row r="134" spans="1:18">
      <c r="A134" s="52"/>
      <c r="B134" s="56" t="s">
        <v>65</v>
      </c>
      <c r="C134" s="58">
        <f>Miami!$F$23*10^3</f>
        <v>0</v>
      </c>
      <c r="D134" s="58">
        <f>Houston!$F$23*10^3</f>
        <v>0</v>
      </c>
      <c r="E134" s="58">
        <f>Phoenix!$F$23*10^3</f>
        <v>0</v>
      </c>
      <c r="F134" s="58">
        <f>Atlanta!$F$23*10^3</f>
        <v>0</v>
      </c>
      <c r="G134" s="58">
        <f>LosAngeles!$F$23*10^3</f>
        <v>0</v>
      </c>
      <c r="H134" s="58">
        <f>LasVegas!$F$23*10^3</f>
        <v>0</v>
      </c>
      <c r="I134" s="58">
        <f>SanFrancisco!$F$23*10^3</f>
        <v>0</v>
      </c>
      <c r="J134" s="58">
        <f>Baltimore!$F$23*10^3</f>
        <v>0</v>
      </c>
      <c r="K134" s="58">
        <f>Albuquerque!$F$23*10^3</f>
        <v>0</v>
      </c>
      <c r="L134" s="58">
        <f>Seattle!$F$23*10^3</f>
        <v>0</v>
      </c>
      <c r="M134" s="58">
        <f>Chicago!$F$23*10^3</f>
        <v>0</v>
      </c>
      <c r="N134" s="58">
        <f>Boulder!$F$23*10^3</f>
        <v>0</v>
      </c>
      <c r="O134" s="58">
        <f>Minneapolis!$F$23*10^3</f>
        <v>0</v>
      </c>
      <c r="P134" s="58">
        <f>Helena!$F$23*10^3</f>
        <v>0</v>
      </c>
      <c r="Q134" s="58">
        <f>Duluth!$F$23*10^3</f>
        <v>0</v>
      </c>
      <c r="R134" s="58">
        <f>Fairbanks!$F$23*10^3</f>
        <v>0</v>
      </c>
    </row>
    <row r="135" spans="1:18">
      <c r="A135" s="52"/>
      <c r="B135" s="56" t="s">
        <v>87</v>
      </c>
      <c r="C135" s="58">
        <f>Miami!$F$24*10^3</f>
        <v>0</v>
      </c>
      <c r="D135" s="58">
        <f>Houston!$F$24*10^3</f>
        <v>0</v>
      </c>
      <c r="E135" s="58">
        <f>Phoenix!$F$24*10^3</f>
        <v>0</v>
      </c>
      <c r="F135" s="58">
        <f>Atlanta!$F$24*10^3</f>
        <v>0</v>
      </c>
      <c r="G135" s="58">
        <f>LosAngeles!$F$24*10^3</f>
        <v>0</v>
      </c>
      <c r="H135" s="58">
        <f>LasVegas!$F$24*10^3</f>
        <v>0</v>
      </c>
      <c r="I135" s="58">
        <f>SanFrancisco!$F$24*10^3</f>
        <v>0</v>
      </c>
      <c r="J135" s="58">
        <f>Baltimore!$F$24*10^3</f>
        <v>0</v>
      </c>
      <c r="K135" s="58">
        <f>Albuquerque!$F$24*10^3</f>
        <v>0</v>
      </c>
      <c r="L135" s="58">
        <f>Seattle!$F$24*10^3</f>
        <v>0</v>
      </c>
      <c r="M135" s="58">
        <f>Chicago!$F$24*10^3</f>
        <v>0</v>
      </c>
      <c r="N135" s="58">
        <f>Boulder!$F$24*10^3</f>
        <v>0</v>
      </c>
      <c r="O135" s="58">
        <f>Minneapolis!$F$24*10^3</f>
        <v>0</v>
      </c>
      <c r="P135" s="58">
        <f>Helena!$F$24*10^3</f>
        <v>0</v>
      </c>
      <c r="Q135" s="58">
        <f>Duluth!$F$24*10^3</f>
        <v>0</v>
      </c>
      <c r="R135" s="58">
        <f>Fairbanks!$F$24*10^3</f>
        <v>0</v>
      </c>
    </row>
    <row r="136" spans="1:18">
      <c r="A136" s="52"/>
      <c r="B136" s="56" t="s">
        <v>88</v>
      </c>
      <c r="C136" s="58">
        <f>Miami!$F$25*10^3</f>
        <v>0</v>
      </c>
      <c r="D136" s="58">
        <f>Houston!$F$25*10^3</f>
        <v>0</v>
      </c>
      <c r="E136" s="58">
        <f>Phoenix!$F$25*10^3</f>
        <v>0</v>
      </c>
      <c r="F136" s="58">
        <f>Atlanta!$F$25*10^3</f>
        <v>0</v>
      </c>
      <c r="G136" s="58">
        <f>LosAngeles!$F$25*10^3</f>
        <v>0</v>
      </c>
      <c r="H136" s="58">
        <f>LasVegas!$F$25*10^3</f>
        <v>0</v>
      </c>
      <c r="I136" s="58">
        <f>SanFrancisco!$F$25*10^3</f>
        <v>0</v>
      </c>
      <c r="J136" s="58">
        <f>Baltimore!$F$25*10^3</f>
        <v>0</v>
      </c>
      <c r="K136" s="58">
        <f>Albuquerque!$F$25*10^3</f>
        <v>0</v>
      </c>
      <c r="L136" s="58">
        <f>Seattle!$F$25*10^3</f>
        <v>0</v>
      </c>
      <c r="M136" s="58">
        <f>Chicago!$F$25*10^3</f>
        <v>0</v>
      </c>
      <c r="N136" s="58">
        <f>Boulder!$F$25*10^3</f>
        <v>0</v>
      </c>
      <c r="O136" s="58">
        <f>Minneapolis!$F$25*10^3</f>
        <v>0</v>
      </c>
      <c r="P136" s="58">
        <f>Helena!$F$25*10^3</f>
        <v>0</v>
      </c>
      <c r="Q136" s="58">
        <f>Duluth!$F$25*10^3</f>
        <v>0</v>
      </c>
      <c r="R136" s="58">
        <f>Fairbanks!$F$25*10^3</f>
        <v>0</v>
      </c>
    </row>
    <row r="137" spans="1:18">
      <c r="A137" s="52"/>
      <c r="B137" s="56" t="s">
        <v>89</v>
      </c>
      <c r="C137" s="58">
        <f>Miami!$F$26*10^3</f>
        <v>0</v>
      </c>
      <c r="D137" s="58">
        <f>Houston!$F$26*10^3</f>
        <v>0</v>
      </c>
      <c r="E137" s="58">
        <f>Phoenix!$F$26*10^3</f>
        <v>0</v>
      </c>
      <c r="F137" s="58">
        <f>Atlanta!$F$26*10^3</f>
        <v>0</v>
      </c>
      <c r="G137" s="58">
        <f>LosAngeles!$F$26*10^3</f>
        <v>0</v>
      </c>
      <c r="H137" s="58">
        <f>LasVegas!$F$26*10^3</f>
        <v>0</v>
      </c>
      <c r="I137" s="58">
        <f>SanFrancisco!$F$26*10^3</f>
        <v>0</v>
      </c>
      <c r="J137" s="58">
        <f>Baltimore!$F$26*10^3</f>
        <v>0</v>
      </c>
      <c r="K137" s="58">
        <f>Albuquerque!$F$26*10^3</f>
        <v>0</v>
      </c>
      <c r="L137" s="58">
        <f>Seattle!$F$26*10^3</f>
        <v>0</v>
      </c>
      <c r="M137" s="58">
        <f>Chicago!$F$26*10^3</f>
        <v>0</v>
      </c>
      <c r="N137" s="58">
        <f>Boulder!$F$26*10^3</f>
        <v>0</v>
      </c>
      <c r="O137" s="58">
        <f>Minneapolis!$F$26*10^3</f>
        <v>0</v>
      </c>
      <c r="P137" s="58">
        <f>Helena!$F$26*10^3</f>
        <v>0</v>
      </c>
      <c r="Q137" s="58">
        <f>Duluth!$F$26*10^3</f>
        <v>0</v>
      </c>
      <c r="R137" s="58">
        <f>Fairbanks!$F$26*10^3</f>
        <v>0</v>
      </c>
    </row>
    <row r="138" spans="1:18">
      <c r="A138" s="52"/>
      <c r="B138" s="56" t="s">
        <v>90</v>
      </c>
      <c r="C138" s="58">
        <f>Miami!$F$28*10^3</f>
        <v>0</v>
      </c>
      <c r="D138" s="58">
        <f>Houston!$F$28*10^3</f>
        <v>0</v>
      </c>
      <c r="E138" s="58">
        <f>Phoenix!$F$28*10^3</f>
        <v>0</v>
      </c>
      <c r="F138" s="58">
        <f>Atlanta!$F$28*10^3</f>
        <v>0</v>
      </c>
      <c r="G138" s="58">
        <f>LosAngeles!$F$28*10^3</f>
        <v>0</v>
      </c>
      <c r="H138" s="58">
        <f>LasVegas!$F$28*10^3</f>
        <v>0</v>
      </c>
      <c r="I138" s="58">
        <f>SanFrancisco!$F$28*10^3</f>
        <v>0</v>
      </c>
      <c r="J138" s="58">
        <f>Baltimore!$F$28*10^3</f>
        <v>0</v>
      </c>
      <c r="K138" s="58">
        <f>Albuquerque!$F$28*10^3</f>
        <v>0</v>
      </c>
      <c r="L138" s="58">
        <f>Seattle!$F$28*10^3</f>
        <v>0</v>
      </c>
      <c r="M138" s="58">
        <f>Chicago!$F$28*10^3</f>
        <v>0</v>
      </c>
      <c r="N138" s="58">
        <f>Boulder!$F$28*10^3</f>
        <v>0</v>
      </c>
      <c r="O138" s="58">
        <f>Minneapolis!$F$28*10^3</f>
        <v>0</v>
      </c>
      <c r="P138" s="58">
        <f>Helena!$F$28*10^3</f>
        <v>0</v>
      </c>
      <c r="Q138" s="58">
        <f>Duluth!$F$28*10^3</f>
        <v>0</v>
      </c>
      <c r="R138" s="58">
        <f>Fairbanks!$F$28*10^3</f>
        <v>0</v>
      </c>
    </row>
    <row r="139" spans="1:18">
      <c r="A139" s="52"/>
      <c r="B139" s="55" t="s">
        <v>255</v>
      </c>
      <c r="C139" s="77">
        <f>Miami!$B$2*10^3</f>
        <v>392830</v>
      </c>
      <c r="D139" s="77">
        <f>Houston!$B$2*10^3</f>
        <v>410380</v>
      </c>
      <c r="E139" s="77">
        <f>Phoenix!$B$2*10^3</f>
        <v>417110</v>
      </c>
      <c r="F139" s="77">
        <f>Atlanta!$B$2*10^3</f>
        <v>434670</v>
      </c>
      <c r="G139" s="77">
        <f>LosAngeles!$B$2*10^3</f>
        <v>327590</v>
      </c>
      <c r="H139" s="77">
        <f>LasVegas!$B$2*10^3</f>
        <v>422780</v>
      </c>
      <c r="I139" s="77">
        <f>SanFrancisco!$B$2*10^3</f>
        <v>346290</v>
      </c>
      <c r="J139" s="77">
        <f>Baltimore!$B$2*10^3</f>
        <v>493260</v>
      </c>
      <c r="K139" s="77">
        <f>Albuquerque!$B$2*10^3</f>
        <v>449360</v>
      </c>
      <c r="L139" s="77">
        <f>Seattle!$B$2*10^3</f>
        <v>426410</v>
      </c>
      <c r="M139" s="77">
        <f>Chicago!$B$2*10^3</f>
        <v>538000</v>
      </c>
      <c r="N139" s="77">
        <f>Boulder!$B$2*10^3</f>
        <v>483000</v>
      </c>
      <c r="O139" s="77">
        <f>Minneapolis!$B$2*10^3</f>
        <v>617650</v>
      </c>
      <c r="P139" s="77">
        <f>Helena!$B$2*10^3</f>
        <v>550090</v>
      </c>
      <c r="Q139" s="77">
        <f>Duluth!$B$2*10^3</f>
        <v>692970</v>
      </c>
      <c r="R139" s="77">
        <f>Fairbanks!$B$2*10^3</f>
        <v>1016110</v>
      </c>
    </row>
    <row r="140" spans="1:18">
      <c r="A140" s="55" t="s">
        <v>91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261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165</v>
      </c>
      <c r="C142" s="78">
        <f>(Miami!$B$13*10^3)/Miami!$B$8</f>
        <v>0</v>
      </c>
      <c r="D142" s="78">
        <f>(Houston!$B$13*10^3)/Houston!$B$8</f>
        <v>0</v>
      </c>
      <c r="E142" s="78">
        <f>(Phoenix!$B$13*10^3)/Phoenix!$B$8</f>
        <v>0</v>
      </c>
      <c r="F142" s="78">
        <f>(Atlanta!$B$13*10^3)/Atlanta!$B$8</f>
        <v>0</v>
      </c>
      <c r="G142" s="78">
        <f>(LosAngeles!$B$13*10^3)/LosAngeles!$B$8</f>
        <v>0</v>
      </c>
      <c r="H142" s="78">
        <f>(LasVegas!$B$13*10^3)/LasVegas!$B$8</f>
        <v>0</v>
      </c>
      <c r="I142" s="78">
        <f>(SanFrancisco!$B$13*10^3)/SanFrancisco!$B$8</f>
        <v>0</v>
      </c>
      <c r="J142" s="78">
        <f>(Baltimore!$B$13*10^3)/Baltimore!$B$8</f>
        <v>0</v>
      </c>
      <c r="K142" s="78">
        <f>(Albuquerque!$B$13*10^3)/Albuquerque!$B$8</f>
        <v>0</v>
      </c>
      <c r="L142" s="78">
        <f>(Seattle!$B$13*10^3)/Seattle!$B$8</f>
        <v>0</v>
      </c>
      <c r="M142" s="78">
        <f>(Chicago!$B$13*10^3)/Chicago!$B$8</f>
        <v>0</v>
      </c>
      <c r="N142" s="78">
        <f>(Boulder!$B$13*10^3)/Boulder!$B$8</f>
        <v>0</v>
      </c>
      <c r="O142" s="78">
        <f>(Minneapolis!$B$13*10^3)/Minneapolis!$B$8</f>
        <v>0</v>
      </c>
      <c r="P142" s="78">
        <f>(Helena!$B$13*10^3)/Helena!$B$8</f>
        <v>0</v>
      </c>
      <c r="Q142" s="78">
        <f>(Duluth!$B$13*10^3)/Duluth!$B$8</f>
        <v>0</v>
      </c>
      <c r="R142" s="78">
        <f>(Fairbanks!$B$13*10^3)/Fairbanks!$B$8</f>
        <v>0</v>
      </c>
    </row>
    <row r="143" spans="1:18">
      <c r="A143" s="52"/>
      <c r="B143" s="56" t="s">
        <v>164</v>
      </c>
      <c r="C143" s="78">
        <f>(Miami!$B$14*10^3)/Miami!$B$8</f>
        <v>237.40120510212066</v>
      </c>
      <c r="D143" s="78">
        <f>(Houston!$B$14*10^3)/Houston!$B$8</f>
        <v>179.10243368025667</v>
      </c>
      <c r="E143" s="78">
        <f>(Phoenix!$B$14*10^3)/Phoenix!$B$8</f>
        <v>203.9674465920651</v>
      </c>
      <c r="F143" s="78">
        <f>(Atlanta!$B$14*10^3)/Atlanta!$B$8</f>
        <v>119.16034118475623</v>
      </c>
      <c r="G143" s="78">
        <f>(LosAngeles!$B$14*10^3)/LosAngeles!$B$8</f>
        <v>87.506847171140151</v>
      </c>
      <c r="H143" s="78">
        <f>(LasVegas!$B$14*10^3)/LasVegas!$B$8</f>
        <v>157.25017607011503</v>
      </c>
      <c r="I143" s="78">
        <f>(SanFrancisco!$B$14*10^3)/SanFrancisco!$B$8</f>
        <v>45.347836293919713</v>
      </c>
      <c r="J143" s="78">
        <f>(Baltimore!$B$14*10^3)/Baltimore!$B$8</f>
        <v>86.763440018780813</v>
      </c>
      <c r="K143" s="78">
        <f>(Albuquerque!$B$14*10^3)/Albuquerque!$B$8</f>
        <v>90.989122779560205</v>
      </c>
      <c r="L143" s="78">
        <f>(Seattle!$B$14*10^3)/Seattle!$B$8</f>
        <v>33.375068471711401</v>
      </c>
      <c r="M143" s="78">
        <f>(Chicago!$B$14*10^3)/Chicago!$B$8</f>
        <v>61.917990453087093</v>
      </c>
      <c r="N143" s="78">
        <f>(Boulder!$B$14*10^3)/Boulder!$B$8</f>
        <v>51.079896705532512</v>
      </c>
      <c r="O143" s="78">
        <f>(Minneapolis!$B$14*10^3)/Minneapolis!$B$8</f>
        <v>53.251428124266369</v>
      </c>
      <c r="P143" s="78">
        <f>(Helena!$B$14*10^3)/Helena!$B$8</f>
        <v>30.127553016667971</v>
      </c>
      <c r="Q143" s="78">
        <f>(Duluth!$B$14*10^3)/Duluth!$B$8</f>
        <v>25.549730025823617</v>
      </c>
      <c r="R143" s="78">
        <f>(Fairbanks!$B$14*10^3)/Fairbanks!$B$8</f>
        <v>16.922294389232334</v>
      </c>
    </row>
    <row r="144" spans="1:18">
      <c r="A144" s="52"/>
      <c r="B144" s="56" t="s">
        <v>166</v>
      </c>
      <c r="C144" s="78">
        <f>(Miami!$B$15*10^3)/Miami!$B$8</f>
        <v>200.79818452148055</v>
      </c>
      <c r="D144" s="78">
        <f>(Houston!$B$15*10^3)/Houston!$B$8</f>
        <v>200.79818452148055</v>
      </c>
      <c r="E144" s="78">
        <f>(Phoenix!$B$15*10^3)/Phoenix!$B$8</f>
        <v>200.79818452148055</v>
      </c>
      <c r="F144" s="78">
        <f>(Atlanta!$B$15*10^3)/Atlanta!$B$8</f>
        <v>200.79818452148055</v>
      </c>
      <c r="G144" s="78">
        <f>(LosAngeles!$B$15*10^3)/LosAngeles!$B$8</f>
        <v>200.79818452148055</v>
      </c>
      <c r="H144" s="78">
        <f>(LasVegas!$B$15*10^3)/LasVegas!$B$8</f>
        <v>200.79818452148055</v>
      </c>
      <c r="I144" s="78">
        <f>(SanFrancisco!$B$15*10^3)/SanFrancisco!$B$8</f>
        <v>200.79818452148055</v>
      </c>
      <c r="J144" s="78">
        <f>(Baltimore!$B$15*10^3)/Baltimore!$B$8</f>
        <v>200.79818452148055</v>
      </c>
      <c r="K144" s="78">
        <f>(Albuquerque!$B$15*10^3)/Albuquerque!$B$8</f>
        <v>200.79818452148055</v>
      </c>
      <c r="L144" s="78">
        <f>(Seattle!$B$15*10^3)/Seattle!$B$8</f>
        <v>200.79818452148055</v>
      </c>
      <c r="M144" s="78">
        <f>(Chicago!$B$15*10^3)/Chicago!$B$8</f>
        <v>200.79818452148055</v>
      </c>
      <c r="N144" s="78">
        <f>(Boulder!$B$15*10^3)/Boulder!$B$8</f>
        <v>200.79818452148055</v>
      </c>
      <c r="O144" s="78">
        <f>(Minneapolis!$B$15*10^3)/Minneapolis!$B$8</f>
        <v>200.79818452148055</v>
      </c>
      <c r="P144" s="78">
        <f>(Helena!$B$15*10^3)/Helena!$B$8</f>
        <v>200.79818452148055</v>
      </c>
      <c r="Q144" s="78">
        <f>(Duluth!$B$15*10^3)/Duluth!$B$8</f>
        <v>200.79818452148055</v>
      </c>
      <c r="R144" s="78">
        <f>(Fairbanks!$B$15*10^3)/Fairbanks!$B$8</f>
        <v>200.79818452148055</v>
      </c>
    </row>
    <row r="145" spans="1:18">
      <c r="A145" s="52"/>
      <c r="B145" s="56" t="s">
        <v>172</v>
      </c>
      <c r="C145" s="78">
        <f>(Miami!$B$16*10^3)/Miami!$B$8</f>
        <v>35.800923389936614</v>
      </c>
      <c r="D145" s="78">
        <f>(Houston!$B$16*10^3)/Houston!$B$8</f>
        <v>35.781360043821891</v>
      </c>
      <c r="E145" s="78">
        <f>(Phoenix!$B$16*10^3)/Phoenix!$B$8</f>
        <v>35.781360043821891</v>
      </c>
      <c r="F145" s="78">
        <f>(Atlanta!$B$16*10^3)/Atlanta!$B$8</f>
        <v>35.781360043821891</v>
      </c>
      <c r="G145" s="78">
        <f>(LosAngeles!$B$16*10^3)/LosAngeles!$B$8</f>
        <v>35.742233351592454</v>
      </c>
      <c r="H145" s="78">
        <f>(LasVegas!$B$16*10^3)/LasVegas!$B$8</f>
        <v>35.742233351592454</v>
      </c>
      <c r="I145" s="78">
        <f>(SanFrancisco!$B$16*10^3)/SanFrancisco!$B$8</f>
        <v>35.761796697707176</v>
      </c>
      <c r="J145" s="78">
        <f>(Baltimore!$B$16*10^3)/Baltimore!$B$8</f>
        <v>35.742233351592454</v>
      </c>
      <c r="K145" s="78">
        <f>(Albuquerque!$B$16*10^3)/Albuquerque!$B$8</f>
        <v>35.742233351592454</v>
      </c>
      <c r="L145" s="78">
        <f>(Seattle!$B$16*10^3)/Seattle!$B$8</f>
        <v>35.683543313248293</v>
      </c>
      <c r="M145" s="78">
        <f>(Chicago!$B$16*10^3)/Chicago!$B$8</f>
        <v>35.742233351592454</v>
      </c>
      <c r="N145" s="78">
        <f>(Boulder!$B$16*10^3)/Boulder!$B$8</f>
        <v>35.722670005477738</v>
      </c>
      <c r="O145" s="78">
        <f>(Minneapolis!$B$16*10^3)/Minneapolis!$B$8</f>
        <v>35.722670005477738</v>
      </c>
      <c r="P145" s="78">
        <f>(Helena!$B$16*10^3)/Helena!$B$8</f>
        <v>35.703106659363016</v>
      </c>
      <c r="Q145" s="78">
        <f>(Duluth!$B$16*10^3)/Duluth!$B$8</f>
        <v>35.683543313248293</v>
      </c>
      <c r="R145" s="78">
        <f>(Fairbanks!$B$16*10^3)/Fairbanks!$B$8</f>
        <v>35.468346505986382</v>
      </c>
    </row>
    <row r="146" spans="1:18">
      <c r="A146" s="52"/>
      <c r="B146" s="56" t="s">
        <v>167</v>
      </c>
      <c r="C146" s="78">
        <f>(Miami!$B$17*10^3)/Miami!$B$8</f>
        <v>128.70725408873932</v>
      </c>
      <c r="D146" s="78">
        <f>(Houston!$B$17*10^3)/Houston!$B$8</f>
        <v>128.70725408873932</v>
      </c>
      <c r="E146" s="78">
        <f>(Phoenix!$B$17*10^3)/Phoenix!$B$8</f>
        <v>128.70725408873932</v>
      </c>
      <c r="F146" s="78">
        <f>(Atlanta!$B$17*10^3)/Atlanta!$B$8</f>
        <v>128.70725408873932</v>
      </c>
      <c r="G146" s="78">
        <f>(LosAngeles!$B$17*10^3)/LosAngeles!$B$8</f>
        <v>128.70725408873932</v>
      </c>
      <c r="H146" s="78">
        <f>(LasVegas!$B$17*10^3)/LasVegas!$B$8</f>
        <v>128.70725408873932</v>
      </c>
      <c r="I146" s="78">
        <f>(SanFrancisco!$B$17*10^3)/SanFrancisco!$B$8</f>
        <v>128.70725408873932</v>
      </c>
      <c r="J146" s="78">
        <f>(Baltimore!$B$17*10^3)/Baltimore!$B$8</f>
        <v>128.70725408873932</v>
      </c>
      <c r="K146" s="78">
        <f>(Albuquerque!$B$17*10^3)/Albuquerque!$B$8</f>
        <v>128.70725408873932</v>
      </c>
      <c r="L146" s="78">
        <f>(Seattle!$B$17*10^3)/Seattle!$B$8</f>
        <v>128.70725408873932</v>
      </c>
      <c r="M146" s="78">
        <f>(Chicago!$B$17*10^3)/Chicago!$B$8</f>
        <v>128.70725408873932</v>
      </c>
      <c r="N146" s="78">
        <f>(Boulder!$B$17*10^3)/Boulder!$B$8</f>
        <v>128.70725408873932</v>
      </c>
      <c r="O146" s="78">
        <f>(Minneapolis!$B$17*10^3)/Minneapolis!$B$8</f>
        <v>128.70725408873932</v>
      </c>
      <c r="P146" s="78">
        <f>(Helena!$B$17*10^3)/Helena!$B$8</f>
        <v>128.70725408873932</v>
      </c>
      <c r="Q146" s="78">
        <f>(Duluth!$B$17*10^3)/Duluth!$B$8</f>
        <v>128.70725408873932</v>
      </c>
      <c r="R146" s="78">
        <f>(Fairbanks!$B$17*10^3)/Fairbanks!$B$8</f>
        <v>128.70725408873932</v>
      </c>
    </row>
    <row r="147" spans="1:18">
      <c r="A147" s="52"/>
      <c r="B147" s="56" t="s">
        <v>173</v>
      </c>
      <c r="C147" s="78">
        <f>(Miami!$B$18*10^3)/Miami!$B$8</f>
        <v>0</v>
      </c>
      <c r="D147" s="78">
        <f>(Houston!$B$18*10^3)/Houston!$B$8</f>
        <v>0</v>
      </c>
      <c r="E147" s="78">
        <f>(Phoenix!$B$18*10^3)/Phoenix!$B$8</f>
        <v>0</v>
      </c>
      <c r="F147" s="78">
        <f>(Atlanta!$B$18*10^3)/Atlanta!$B$8</f>
        <v>0</v>
      </c>
      <c r="G147" s="78">
        <f>(LosAngeles!$B$18*10^3)/LosAngeles!$B$8</f>
        <v>0</v>
      </c>
      <c r="H147" s="78">
        <f>(LasVegas!$B$18*10^3)/LasVegas!$B$8</f>
        <v>0</v>
      </c>
      <c r="I147" s="78">
        <f>(SanFrancisco!$B$18*10^3)/SanFrancisco!$B$8</f>
        <v>0</v>
      </c>
      <c r="J147" s="78">
        <f>(Baltimore!$B$18*10^3)/Baltimore!$B$8</f>
        <v>0</v>
      </c>
      <c r="K147" s="78">
        <f>(Albuquerque!$B$18*10^3)/Albuquerque!$B$8</f>
        <v>0</v>
      </c>
      <c r="L147" s="78">
        <f>(Seattle!$B$18*10^3)/Seattle!$B$8</f>
        <v>0</v>
      </c>
      <c r="M147" s="78">
        <f>(Chicago!$B$18*10^3)/Chicago!$B$8</f>
        <v>0</v>
      </c>
      <c r="N147" s="78">
        <f>(Boulder!$B$18*10^3)/Boulder!$B$8</f>
        <v>0</v>
      </c>
      <c r="O147" s="78">
        <f>(Minneapolis!$B$18*10^3)/Minneapolis!$B$8</f>
        <v>0</v>
      </c>
      <c r="P147" s="78">
        <f>(Helena!$B$18*10^3)/Helena!$B$8</f>
        <v>0</v>
      </c>
      <c r="Q147" s="78">
        <f>(Duluth!$B$18*10^3)/Duluth!$B$8</f>
        <v>0</v>
      </c>
      <c r="R147" s="78">
        <f>(Fairbanks!$B$18*10^3)/Fairbanks!$B$8</f>
        <v>0</v>
      </c>
    </row>
    <row r="148" spans="1:18">
      <c r="A148" s="52"/>
      <c r="B148" s="56" t="s">
        <v>168</v>
      </c>
      <c r="C148" s="78">
        <f>(Miami!$B$19*10^3)/Miami!$B$8</f>
        <v>141.50168244776586</v>
      </c>
      <c r="D148" s="78">
        <f>(Houston!$B$19*10^3)/Houston!$B$8</f>
        <v>155.23515142029893</v>
      </c>
      <c r="E148" s="78">
        <f>(Phoenix!$B$19*10^3)/Phoenix!$B$8</f>
        <v>167.95132639486658</v>
      </c>
      <c r="F148" s="78">
        <f>(Atlanta!$B$19*10^3)/Atlanta!$B$8</f>
        <v>165.34940136160887</v>
      </c>
      <c r="G148" s="78">
        <f>(LosAngeles!$B$19*10^3)/LosAngeles!$B$8</f>
        <v>130.74184208467017</v>
      </c>
      <c r="H148" s="78">
        <f>(LasVegas!$B$19*10^3)/LasVegas!$B$8</f>
        <v>169.82940762187962</v>
      </c>
      <c r="I148" s="78">
        <f>(SanFrancisco!$B$19*10^3)/SanFrancisco!$B$8</f>
        <v>126.80960951561153</v>
      </c>
      <c r="J148" s="78">
        <f>(Baltimore!$B$19*10^3)/Baltimore!$B$8</f>
        <v>166.62101885906566</v>
      </c>
      <c r="K148" s="78">
        <f>(Albuquerque!$B$19*10^3)/Albuquerque!$B$8</f>
        <v>168.34259331716095</v>
      </c>
      <c r="L148" s="78">
        <f>(Seattle!$B$19*10^3)/Seattle!$B$8</f>
        <v>152.5940996948118</v>
      </c>
      <c r="M148" s="78">
        <f>(Chicago!$B$19*10^3)/Chicago!$B$8</f>
        <v>176.38312857031065</v>
      </c>
      <c r="N148" s="78">
        <f>(Boulder!$B$19*10^3)/Boulder!$B$8</f>
        <v>180.39361452382815</v>
      </c>
      <c r="O148" s="78">
        <f>(Minneapolis!$B$19*10^3)/Minneapolis!$B$8</f>
        <v>194.96830737929415</v>
      </c>
      <c r="P148" s="78">
        <f>(Helena!$B$19*10^3)/Helena!$B$8</f>
        <v>208.70177635182722</v>
      </c>
      <c r="Q148" s="78">
        <f>(Duluth!$B$19*10^3)/Duluth!$B$8</f>
        <v>215.90108772204397</v>
      </c>
      <c r="R148" s="78">
        <f>(Fairbanks!$B$19*10^3)/Fairbanks!$B$8</f>
        <v>280.30362313170042</v>
      </c>
    </row>
    <row r="149" spans="1:18">
      <c r="A149" s="52"/>
      <c r="B149" s="56" t="s">
        <v>174</v>
      </c>
      <c r="C149" s="78">
        <f>(Miami!$B$20*10^3)/Miami!$B$8</f>
        <v>0</v>
      </c>
      <c r="D149" s="78">
        <f>(Houston!$B$20*10^3)/Houston!$B$8</f>
        <v>0</v>
      </c>
      <c r="E149" s="78">
        <f>(Phoenix!$B$20*10^3)/Phoenix!$B$8</f>
        <v>0</v>
      </c>
      <c r="F149" s="78">
        <f>(Atlanta!$B$20*10^3)/Atlanta!$B$8</f>
        <v>0</v>
      </c>
      <c r="G149" s="78">
        <f>(LosAngeles!$B$20*10^3)/LosAngeles!$B$8</f>
        <v>0</v>
      </c>
      <c r="H149" s="78">
        <f>(LasVegas!$B$20*10^3)/LasVegas!$B$8</f>
        <v>0</v>
      </c>
      <c r="I149" s="78">
        <f>(SanFrancisco!$B$20*10^3)/SanFrancisco!$B$8</f>
        <v>0</v>
      </c>
      <c r="J149" s="78">
        <f>(Baltimore!$B$20*10^3)/Baltimore!$B$8</f>
        <v>0</v>
      </c>
      <c r="K149" s="78">
        <f>(Albuquerque!$B$20*10^3)/Albuquerque!$B$8</f>
        <v>0</v>
      </c>
      <c r="L149" s="78">
        <f>(Seattle!$B$20*10^3)/Seattle!$B$8</f>
        <v>0</v>
      </c>
      <c r="M149" s="78">
        <f>(Chicago!$B$20*10^3)/Chicago!$B$8</f>
        <v>0</v>
      </c>
      <c r="N149" s="78">
        <f>(Boulder!$B$20*10^3)/Boulder!$B$8</f>
        <v>0</v>
      </c>
      <c r="O149" s="78">
        <f>(Minneapolis!$B$20*10^3)/Minneapolis!$B$8</f>
        <v>0</v>
      </c>
      <c r="P149" s="78">
        <f>(Helena!$B$20*10^3)/Helena!$B$8</f>
        <v>0</v>
      </c>
      <c r="Q149" s="78">
        <f>(Duluth!$B$20*10^3)/Duluth!$B$8</f>
        <v>0</v>
      </c>
      <c r="R149" s="78">
        <f>(Fairbanks!$B$20*10^3)/Fairbanks!$B$8</f>
        <v>0</v>
      </c>
    </row>
    <row r="150" spans="1:18">
      <c r="A150" s="52"/>
      <c r="B150" s="56" t="s">
        <v>175</v>
      </c>
      <c r="C150" s="78">
        <f>(Miami!$B$21*10^3)/Miami!$B$8</f>
        <v>0</v>
      </c>
      <c r="D150" s="78">
        <f>(Houston!$B$21*10^3)/Houston!$B$8</f>
        <v>0</v>
      </c>
      <c r="E150" s="78">
        <f>(Phoenix!$B$21*10^3)/Phoenix!$B$8</f>
        <v>0</v>
      </c>
      <c r="F150" s="78">
        <f>(Atlanta!$B$21*10^3)/Atlanta!$B$8</f>
        <v>0</v>
      </c>
      <c r="G150" s="78">
        <f>(LosAngeles!$B$21*10^3)/LosAngeles!$B$8</f>
        <v>0</v>
      </c>
      <c r="H150" s="78">
        <f>(LasVegas!$B$21*10^3)/LasVegas!$B$8</f>
        <v>0</v>
      </c>
      <c r="I150" s="78">
        <f>(SanFrancisco!$B$21*10^3)/SanFrancisco!$B$8</f>
        <v>0</v>
      </c>
      <c r="J150" s="78">
        <f>(Baltimore!$B$21*10^3)/Baltimore!$B$8</f>
        <v>0</v>
      </c>
      <c r="K150" s="78">
        <f>(Albuquerque!$B$21*10^3)/Albuquerque!$B$8</f>
        <v>0</v>
      </c>
      <c r="L150" s="78">
        <f>(Seattle!$B$21*10^3)/Seattle!$B$8</f>
        <v>0</v>
      </c>
      <c r="M150" s="78">
        <f>(Chicago!$B$21*10^3)/Chicago!$B$8</f>
        <v>0</v>
      </c>
      <c r="N150" s="78">
        <f>(Boulder!$B$21*10^3)/Boulder!$B$8</f>
        <v>0</v>
      </c>
      <c r="O150" s="78">
        <f>(Minneapolis!$B$21*10^3)/Minneapolis!$B$8</f>
        <v>0</v>
      </c>
      <c r="P150" s="78">
        <f>(Helena!$B$21*10^3)/Helena!$B$8</f>
        <v>0</v>
      </c>
      <c r="Q150" s="78">
        <f>(Duluth!$B$21*10^3)/Duluth!$B$8</f>
        <v>0</v>
      </c>
      <c r="R150" s="78">
        <f>(Fairbanks!$B$21*10^3)/Fairbanks!$B$8</f>
        <v>0</v>
      </c>
    </row>
    <row r="151" spans="1:18">
      <c r="A151" s="52"/>
      <c r="B151" s="56" t="s">
        <v>176</v>
      </c>
      <c r="C151" s="78">
        <f>(Miami!$B$22*10^3)/Miami!$B$8</f>
        <v>0</v>
      </c>
      <c r="D151" s="78">
        <f>(Houston!$B$22*10^3)/Houston!$B$8</f>
        <v>0</v>
      </c>
      <c r="E151" s="78">
        <f>(Phoenix!$B$22*10^3)/Phoenix!$B$8</f>
        <v>0</v>
      </c>
      <c r="F151" s="78">
        <f>(Atlanta!$B$22*10^3)/Atlanta!$B$8</f>
        <v>0</v>
      </c>
      <c r="G151" s="78">
        <f>(LosAngeles!$B$22*10^3)/LosAngeles!$B$8</f>
        <v>0</v>
      </c>
      <c r="H151" s="78">
        <f>(LasVegas!$B$22*10^3)/LasVegas!$B$8</f>
        <v>0</v>
      </c>
      <c r="I151" s="78">
        <f>(SanFrancisco!$B$22*10^3)/SanFrancisco!$B$8</f>
        <v>0</v>
      </c>
      <c r="J151" s="78">
        <f>(Baltimore!$B$22*10^3)/Baltimore!$B$8</f>
        <v>0</v>
      </c>
      <c r="K151" s="78">
        <f>(Albuquerque!$B$22*10^3)/Albuquerque!$B$8</f>
        <v>0</v>
      </c>
      <c r="L151" s="78">
        <f>(Seattle!$B$22*10^3)/Seattle!$B$8</f>
        <v>0</v>
      </c>
      <c r="M151" s="78">
        <f>(Chicago!$B$22*10^3)/Chicago!$B$8</f>
        <v>0</v>
      </c>
      <c r="N151" s="78">
        <f>(Boulder!$B$22*10^3)/Boulder!$B$8</f>
        <v>0</v>
      </c>
      <c r="O151" s="78">
        <f>(Minneapolis!$B$22*10^3)/Minneapolis!$B$8</f>
        <v>0</v>
      </c>
      <c r="P151" s="78">
        <f>(Helena!$B$22*10^3)/Helena!$B$8</f>
        <v>0</v>
      </c>
      <c r="Q151" s="78">
        <f>(Duluth!$B$22*10^3)/Duluth!$B$8</f>
        <v>0</v>
      </c>
      <c r="R151" s="78">
        <f>(Fairbanks!$B$22*10^3)/Fairbanks!$B$8</f>
        <v>0</v>
      </c>
    </row>
    <row r="152" spans="1:18">
      <c r="A152" s="52"/>
      <c r="B152" s="56" t="s">
        <v>177</v>
      </c>
      <c r="C152" s="78">
        <f>(Miami!$B$23*10^3)/Miami!$B$8</f>
        <v>0</v>
      </c>
      <c r="D152" s="78">
        <f>(Houston!$B$23*10^3)/Houston!$B$8</f>
        <v>0</v>
      </c>
      <c r="E152" s="78">
        <f>(Phoenix!$B$23*10^3)/Phoenix!$B$8</f>
        <v>0</v>
      </c>
      <c r="F152" s="78">
        <f>(Atlanta!$B$23*10^3)/Atlanta!$B$8</f>
        <v>0</v>
      </c>
      <c r="G152" s="78">
        <f>(LosAngeles!$B$23*10^3)/LosAngeles!$B$8</f>
        <v>0</v>
      </c>
      <c r="H152" s="78">
        <f>(LasVegas!$B$23*10^3)/LasVegas!$B$8</f>
        <v>0</v>
      </c>
      <c r="I152" s="78">
        <f>(SanFrancisco!$B$23*10^3)/SanFrancisco!$B$8</f>
        <v>0</v>
      </c>
      <c r="J152" s="78">
        <f>(Baltimore!$B$23*10^3)/Baltimore!$B$8</f>
        <v>0</v>
      </c>
      <c r="K152" s="78">
        <f>(Albuquerque!$B$23*10^3)/Albuquerque!$B$8</f>
        <v>0</v>
      </c>
      <c r="L152" s="78">
        <f>(Seattle!$B$23*10^3)/Seattle!$B$8</f>
        <v>0</v>
      </c>
      <c r="M152" s="78">
        <f>(Chicago!$B$23*10^3)/Chicago!$B$8</f>
        <v>0</v>
      </c>
      <c r="N152" s="78">
        <f>(Boulder!$B$23*10^3)/Boulder!$B$8</f>
        <v>0</v>
      </c>
      <c r="O152" s="78">
        <f>(Minneapolis!$B$23*10^3)/Minneapolis!$B$8</f>
        <v>0</v>
      </c>
      <c r="P152" s="78">
        <f>(Helena!$B$23*10^3)/Helena!$B$8</f>
        <v>0</v>
      </c>
      <c r="Q152" s="78">
        <f>(Duluth!$B$23*10^3)/Duluth!$B$8</f>
        <v>0</v>
      </c>
      <c r="R152" s="78">
        <f>(Fairbanks!$B$23*10^3)/Fairbanks!$B$8</f>
        <v>0</v>
      </c>
    </row>
    <row r="153" spans="1:18">
      <c r="A153" s="52"/>
      <c r="B153" s="56" t="s">
        <v>178</v>
      </c>
      <c r="C153" s="78">
        <f>(Miami!$B$24*10^3)/Miami!$B$8</f>
        <v>0</v>
      </c>
      <c r="D153" s="78">
        <f>(Houston!$B$24*10^3)/Houston!$B$8</f>
        <v>0</v>
      </c>
      <c r="E153" s="78">
        <f>(Phoenix!$B$24*10^3)/Phoenix!$B$8</f>
        <v>0</v>
      </c>
      <c r="F153" s="78">
        <f>(Atlanta!$B$24*10^3)/Atlanta!$B$8</f>
        <v>0</v>
      </c>
      <c r="G153" s="78">
        <f>(LosAngeles!$B$24*10^3)/LosAngeles!$B$8</f>
        <v>0</v>
      </c>
      <c r="H153" s="78">
        <f>(LasVegas!$B$24*10^3)/LasVegas!$B$8</f>
        <v>0</v>
      </c>
      <c r="I153" s="78">
        <f>(SanFrancisco!$B$24*10^3)/SanFrancisco!$B$8</f>
        <v>0</v>
      </c>
      <c r="J153" s="78">
        <f>(Baltimore!$B$24*10^3)/Baltimore!$B$8</f>
        <v>0</v>
      </c>
      <c r="K153" s="78">
        <f>(Albuquerque!$B$24*10^3)/Albuquerque!$B$8</f>
        <v>0</v>
      </c>
      <c r="L153" s="78">
        <f>(Seattle!$B$24*10^3)/Seattle!$B$8</f>
        <v>0</v>
      </c>
      <c r="M153" s="78">
        <f>(Chicago!$B$24*10^3)/Chicago!$B$8</f>
        <v>0</v>
      </c>
      <c r="N153" s="78">
        <f>(Boulder!$B$24*10^3)/Boulder!$B$8</f>
        <v>0</v>
      </c>
      <c r="O153" s="78">
        <f>(Minneapolis!$B$24*10^3)/Minneapolis!$B$8</f>
        <v>0</v>
      </c>
      <c r="P153" s="78">
        <f>(Helena!$B$24*10^3)/Helena!$B$8</f>
        <v>0</v>
      </c>
      <c r="Q153" s="78">
        <f>(Duluth!$B$24*10^3)/Duluth!$B$8</f>
        <v>0</v>
      </c>
      <c r="R153" s="78">
        <f>(Fairbanks!$B$24*10^3)/Fairbanks!$B$8</f>
        <v>0</v>
      </c>
    </row>
    <row r="154" spans="1:18">
      <c r="A154" s="52"/>
      <c r="B154" s="56" t="s">
        <v>169</v>
      </c>
      <c r="C154" s="78">
        <f>(Miami!$B$25*10^3)/Miami!$B$8</f>
        <v>0</v>
      </c>
      <c r="D154" s="78">
        <f>(Houston!$B$25*10^3)/Houston!$B$8</f>
        <v>0</v>
      </c>
      <c r="E154" s="78">
        <f>(Phoenix!$B$25*10^3)/Phoenix!$B$8</f>
        <v>0</v>
      </c>
      <c r="F154" s="78">
        <f>(Atlanta!$B$25*10^3)/Atlanta!$B$8</f>
        <v>0</v>
      </c>
      <c r="G154" s="78">
        <f>(LosAngeles!$B$25*10^3)/LosAngeles!$B$8</f>
        <v>0</v>
      </c>
      <c r="H154" s="78">
        <f>(LasVegas!$B$25*10^3)/LasVegas!$B$8</f>
        <v>0</v>
      </c>
      <c r="I154" s="78">
        <f>(SanFrancisco!$B$25*10^3)/SanFrancisco!$B$8</f>
        <v>0</v>
      </c>
      <c r="J154" s="78">
        <f>(Baltimore!$B$25*10^3)/Baltimore!$B$8</f>
        <v>0</v>
      </c>
      <c r="K154" s="78">
        <f>(Albuquerque!$B$25*10^3)/Albuquerque!$B$8</f>
        <v>0</v>
      </c>
      <c r="L154" s="78">
        <f>(Seattle!$B$25*10^3)/Seattle!$B$8</f>
        <v>0</v>
      </c>
      <c r="M154" s="78">
        <f>(Chicago!$B$25*10^3)/Chicago!$B$8</f>
        <v>0</v>
      </c>
      <c r="N154" s="78">
        <f>(Boulder!$B$25*10^3)/Boulder!$B$8</f>
        <v>0</v>
      </c>
      <c r="O154" s="78">
        <f>(Minneapolis!$B$25*10^3)/Minneapolis!$B$8</f>
        <v>0</v>
      </c>
      <c r="P154" s="78">
        <f>(Helena!$B$25*10^3)/Helena!$B$8</f>
        <v>0</v>
      </c>
      <c r="Q154" s="78">
        <f>(Duluth!$B$25*10^3)/Duluth!$B$8</f>
        <v>0</v>
      </c>
      <c r="R154" s="78">
        <f>(Fairbanks!$B$25*10^3)/Fairbanks!$B$8</f>
        <v>0</v>
      </c>
    </row>
    <row r="155" spans="1:18">
      <c r="A155" s="52"/>
      <c r="B155" s="56" t="s">
        <v>179</v>
      </c>
      <c r="C155" s="78">
        <f>(Miami!$B$26*10^3)/Miami!$B$8</f>
        <v>0</v>
      </c>
      <c r="D155" s="78">
        <f>(Houston!$B$26*10^3)/Houston!$B$8</f>
        <v>0</v>
      </c>
      <c r="E155" s="78">
        <f>(Phoenix!$B$26*10^3)/Phoenix!$B$8</f>
        <v>0</v>
      </c>
      <c r="F155" s="78">
        <f>(Atlanta!$B$26*10^3)/Atlanta!$B$8</f>
        <v>0</v>
      </c>
      <c r="G155" s="78">
        <f>(LosAngeles!$B$26*10^3)/LosAngeles!$B$8</f>
        <v>0</v>
      </c>
      <c r="H155" s="78">
        <f>(LasVegas!$B$26*10^3)/LasVegas!$B$8</f>
        <v>0</v>
      </c>
      <c r="I155" s="78">
        <f>(SanFrancisco!$B$26*10^3)/SanFrancisco!$B$8</f>
        <v>0</v>
      </c>
      <c r="J155" s="78">
        <f>(Baltimore!$B$26*10^3)/Baltimore!$B$8</f>
        <v>0</v>
      </c>
      <c r="K155" s="78">
        <f>(Albuquerque!$B$26*10^3)/Albuquerque!$B$8</f>
        <v>0</v>
      </c>
      <c r="L155" s="78">
        <f>(Seattle!$B$26*10^3)/Seattle!$B$8</f>
        <v>0</v>
      </c>
      <c r="M155" s="78">
        <f>(Chicago!$B$26*10^3)/Chicago!$B$8</f>
        <v>0</v>
      </c>
      <c r="N155" s="78">
        <f>(Boulder!$B$26*10^3)/Boulder!$B$8</f>
        <v>0</v>
      </c>
      <c r="O155" s="78">
        <f>(Minneapolis!$B$26*10^3)/Minneapolis!$B$8</f>
        <v>0</v>
      </c>
      <c r="P155" s="78">
        <f>(Helena!$B$26*10^3)/Helena!$B$8</f>
        <v>0</v>
      </c>
      <c r="Q155" s="78">
        <f>(Duluth!$B$26*10^3)/Duluth!$B$8</f>
        <v>0</v>
      </c>
      <c r="R155" s="78">
        <f>(Fairbanks!$B$26*10^3)/Fairbanks!$B$8</f>
        <v>0</v>
      </c>
    </row>
    <row r="156" spans="1:18">
      <c r="A156" s="52"/>
      <c r="B156" s="56" t="s">
        <v>90</v>
      </c>
      <c r="C156" s="78">
        <f>(Miami!$B$28*10^3)/Miami!$B$8</f>
        <v>744.20924955004295</v>
      </c>
      <c r="D156" s="78">
        <f>(Houston!$B$28*10^3)/Houston!$B$8</f>
        <v>699.62438375459737</v>
      </c>
      <c r="E156" s="78">
        <f>(Phoenix!$B$28*10^3)/Phoenix!$B$8</f>
        <v>737.2055716409734</v>
      </c>
      <c r="F156" s="78">
        <f>(Atlanta!$B$28*10^3)/Atlanta!$B$8</f>
        <v>649.79654120040686</v>
      </c>
      <c r="G156" s="78">
        <f>(LosAngeles!$B$28*10^3)/LosAngeles!$B$8</f>
        <v>583.51592456373737</v>
      </c>
      <c r="H156" s="78">
        <f>(LasVegas!$B$28*10^3)/LasVegas!$B$8</f>
        <v>692.32725565380701</v>
      </c>
      <c r="I156" s="78">
        <f>(SanFrancisco!$B$28*10^3)/SanFrancisco!$B$8</f>
        <v>537.42468111745825</v>
      </c>
      <c r="J156" s="78">
        <f>(Baltimore!$B$28*10^3)/Baltimore!$B$8</f>
        <v>618.63213083965877</v>
      </c>
      <c r="K156" s="78">
        <f>(Albuquerque!$B$28*10^3)/Albuquerque!$B$8</f>
        <v>624.59895140464823</v>
      </c>
      <c r="L156" s="78">
        <f>(Seattle!$B$28*10^3)/Seattle!$B$8</f>
        <v>551.13858674387666</v>
      </c>
      <c r="M156" s="78">
        <f>(Chicago!$B$28*10^3)/Chicago!$B$8</f>
        <v>603.56835433132483</v>
      </c>
      <c r="N156" s="78">
        <f>(Boulder!$B$28*10^3)/Boulder!$B$8</f>
        <v>596.72118319117294</v>
      </c>
      <c r="O156" s="78">
        <f>(Minneapolis!$B$28*10^3)/Minneapolis!$B$8</f>
        <v>613.42828077314346</v>
      </c>
      <c r="P156" s="78">
        <f>(Helena!$B$28*10^3)/Helena!$B$8</f>
        <v>604.03787463807805</v>
      </c>
      <c r="Q156" s="78">
        <f>(Duluth!$B$28*10^3)/Duluth!$B$8</f>
        <v>606.63979967133571</v>
      </c>
      <c r="R156" s="78">
        <f>(Fairbanks!$B$28*10^3)/Fairbanks!$B$8</f>
        <v>662.19970263713901</v>
      </c>
    </row>
    <row r="157" spans="1:18">
      <c r="A157" s="52"/>
      <c r="B157" s="55" t="s">
        <v>262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163</v>
      </c>
      <c r="C158" s="78">
        <f>(Miami!$C$13*10^3)/Miami!$B$8</f>
        <v>3.3648955317317473</v>
      </c>
      <c r="D158" s="78">
        <f>(Houston!$C$13*10^3)/Houston!$B$8</f>
        <v>81.520463260035996</v>
      </c>
      <c r="E158" s="78">
        <f>(Phoenix!$C$13*10^3)/Phoenix!$B$8</f>
        <v>57.535800923389935</v>
      </c>
      <c r="F158" s="78">
        <f>(Atlanta!$C$13*10^3)/Atlanta!$B$8</f>
        <v>178.10470302840596</v>
      </c>
      <c r="G158" s="78">
        <f>(LosAngeles!$C$13*10^3)/LosAngeles!$B$8</f>
        <v>35.07707958369199</v>
      </c>
      <c r="H158" s="78">
        <f>(LasVegas!$C$13*10^3)/LasVegas!$B$8</f>
        <v>112.9978871586196</v>
      </c>
      <c r="I158" s="78">
        <f>(SanFrancisco!$C$13*10^3)/SanFrancisco!$B$8</f>
        <v>117.08662649659597</v>
      </c>
      <c r="J158" s="78">
        <f>(Baltimore!$C$13*10^3)/Baltimore!$B$8</f>
        <v>323.32342123796855</v>
      </c>
      <c r="K158" s="78">
        <f>(Albuquerque!$C$13*10^3)/Albuquerque!$B$8</f>
        <v>231.57132795993425</v>
      </c>
      <c r="L158" s="78">
        <f>(Seattle!$C$13*10^3)/Seattle!$B$8</f>
        <v>259.72298301901554</v>
      </c>
      <c r="M158" s="78">
        <f>(Chicago!$C$13*10^3)/Chicago!$B$8</f>
        <v>425.38539791845994</v>
      </c>
      <c r="N158" s="78">
        <f>(Boulder!$C$13*10^3)/Boulder!$B$8</f>
        <v>324.6732921198842</v>
      </c>
      <c r="O158" s="78">
        <f>(Minneapolis!$C$13*10^3)/Minneapolis!$B$8</f>
        <v>570.89756631974331</v>
      </c>
      <c r="P158" s="78">
        <f>(Helena!$C$13*10^3)/Helena!$B$8</f>
        <v>448.03975271930511</v>
      </c>
      <c r="Q158" s="78">
        <f>(Duluth!$C$13*10^3)/Duluth!$B$8</f>
        <v>724.29376320525864</v>
      </c>
      <c r="R158" s="78">
        <f>(Fairbanks!$C$13*10^3)/Fairbanks!$B$8</f>
        <v>1300.0234760153376</v>
      </c>
    </row>
    <row r="159" spans="1:18">
      <c r="A159" s="52"/>
      <c r="B159" s="56" t="s">
        <v>180</v>
      </c>
      <c r="C159" s="78">
        <f>(Miami!$C$14*10^3)/Miami!$B$8</f>
        <v>0</v>
      </c>
      <c r="D159" s="78">
        <f>(Houston!$C$14*10^3)/Houston!$B$8</f>
        <v>0</v>
      </c>
      <c r="E159" s="78">
        <f>(Phoenix!$C$14*10^3)/Phoenix!$B$8</f>
        <v>0</v>
      </c>
      <c r="F159" s="78">
        <f>(Atlanta!$C$14*10^3)/Atlanta!$B$8</f>
        <v>0</v>
      </c>
      <c r="G159" s="78">
        <f>(LosAngeles!$C$14*10^3)/LosAngeles!$B$8</f>
        <v>0</v>
      </c>
      <c r="H159" s="78">
        <f>(LasVegas!$C$14*10^3)/LasVegas!$B$8</f>
        <v>0</v>
      </c>
      <c r="I159" s="78">
        <f>(SanFrancisco!$C$14*10^3)/SanFrancisco!$B$8</f>
        <v>0</v>
      </c>
      <c r="J159" s="78">
        <f>(Baltimore!$C$14*10^3)/Baltimore!$B$8</f>
        <v>0</v>
      </c>
      <c r="K159" s="78">
        <f>(Albuquerque!$C$14*10^3)/Albuquerque!$B$8</f>
        <v>0</v>
      </c>
      <c r="L159" s="78">
        <f>(Seattle!$C$14*10^3)/Seattle!$B$8</f>
        <v>0</v>
      </c>
      <c r="M159" s="78">
        <f>(Chicago!$C$14*10^3)/Chicago!$B$8</f>
        <v>0</v>
      </c>
      <c r="N159" s="78">
        <f>(Boulder!$C$14*10^3)/Boulder!$B$8</f>
        <v>0</v>
      </c>
      <c r="O159" s="78">
        <f>(Minneapolis!$C$14*10^3)/Minneapolis!$B$8</f>
        <v>0</v>
      </c>
      <c r="P159" s="78">
        <f>(Helena!$C$14*10^3)/Helena!$B$8</f>
        <v>0</v>
      </c>
      <c r="Q159" s="78">
        <f>(Duluth!$C$14*10^3)/Duluth!$B$8</f>
        <v>0</v>
      </c>
      <c r="R159" s="78">
        <f>(Fairbanks!$C$14*10^3)/Fairbanks!$B$8</f>
        <v>0</v>
      </c>
    </row>
    <row r="160" spans="1:18">
      <c r="A160" s="52"/>
      <c r="B160" s="56" t="s">
        <v>181</v>
      </c>
      <c r="C160" s="78">
        <f>(Miami!$C$15*10^3)/Miami!$B$8</f>
        <v>0</v>
      </c>
      <c r="D160" s="78">
        <f>(Houston!$C$15*10^3)/Houston!$B$8</f>
        <v>0</v>
      </c>
      <c r="E160" s="78">
        <f>(Phoenix!$C$15*10^3)/Phoenix!$B$8</f>
        <v>0</v>
      </c>
      <c r="F160" s="78">
        <f>(Atlanta!$C$15*10^3)/Atlanta!$B$8</f>
        <v>0</v>
      </c>
      <c r="G160" s="78">
        <f>(LosAngeles!$C$15*10^3)/LosAngeles!$B$8</f>
        <v>0</v>
      </c>
      <c r="H160" s="78">
        <f>(LasVegas!$C$15*10^3)/LasVegas!$B$8</f>
        <v>0</v>
      </c>
      <c r="I160" s="78">
        <f>(SanFrancisco!$C$15*10^3)/SanFrancisco!$B$8</f>
        <v>0</v>
      </c>
      <c r="J160" s="78">
        <f>(Baltimore!$C$15*10^3)/Baltimore!$B$8</f>
        <v>0</v>
      </c>
      <c r="K160" s="78">
        <f>(Albuquerque!$C$15*10^3)/Albuquerque!$B$8</f>
        <v>0</v>
      </c>
      <c r="L160" s="78">
        <f>(Seattle!$C$15*10^3)/Seattle!$B$8</f>
        <v>0</v>
      </c>
      <c r="M160" s="78">
        <f>(Chicago!$C$15*10^3)/Chicago!$B$8</f>
        <v>0</v>
      </c>
      <c r="N160" s="78">
        <f>(Boulder!$C$15*10^3)/Boulder!$B$8</f>
        <v>0</v>
      </c>
      <c r="O160" s="78">
        <f>(Minneapolis!$C$15*10^3)/Minneapolis!$B$8</f>
        <v>0</v>
      </c>
      <c r="P160" s="78">
        <f>(Helena!$C$15*10^3)/Helena!$B$8</f>
        <v>0</v>
      </c>
      <c r="Q160" s="78">
        <f>(Duluth!$C$15*10^3)/Duluth!$B$8</f>
        <v>0</v>
      </c>
      <c r="R160" s="78">
        <f>(Fairbanks!$C$15*10^3)/Fairbanks!$B$8</f>
        <v>0</v>
      </c>
    </row>
    <row r="161" spans="1:18">
      <c r="A161" s="52"/>
      <c r="B161" s="56" t="s">
        <v>182</v>
      </c>
      <c r="C161" s="78">
        <f>(Miami!$C$16*10^3)/Miami!$B$8</f>
        <v>0</v>
      </c>
      <c r="D161" s="78">
        <f>(Houston!$C$16*10^3)/Houston!$B$8</f>
        <v>0</v>
      </c>
      <c r="E161" s="78">
        <f>(Phoenix!$C$16*10^3)/Phoenix!$B$8</f>
        <v>0</v>
      </c>
      <c r="F161" s="78">
        <f>(Atlanta!$C$16*10^3)/Atlanta!$B$8</f>
        <v>0</v>
      </c>
      <c r="G161" s="78">
        <f>(LosAngeles!$C$16*10^3)/LosAngeles!$B$8</f>
        <v>0</v>
      </c>
      <c r="H161" s="78">
        <f>(LasVegas!$C$16*10^3)/LasVegas!$B$8</f>
        <v>0</v>
      </c>
      <c r="I161" s="78">
        <f>(SanFrancisco!$C$16*10^3)/SanFrancisco!$B$8</f>
        <v>0</v>
      </c>
      <c r="J161" s="78">
        <f>(Baltimore!$C$16*10^3)/Baltimore!$B$8</f>
        <v>0</v>
      </c>
      <c r="K161" s="78">
        <f>(Albuquerque!$C$16*10^3)/Albuquerque!$B$8</f>
        <v>0</v>
      </c>
      <c r="L161" s="78">
        <f>(Seattle!$C$16*10^3)/Seattle!$B$8</f>
        <v>0</v>
      </c>
      <c r="M161" s="78">
        <f>(Chicago!$C$16*10^3)/Chicago!$B$8</f>
        <v>0</v>
      </c>
      <c r="N161" s="78">
        <f>(Boulder!$C$16*10^3)/Boulder!$B$8</f>
        <v>0</v>
      </c>
      <c r="O161" s="78">
        <f>(Minneapolis!$C$16*10^3)/Minneapolis!$B$8</f>
        <v>0</v>
      </c>
      <c r="P161" s="78">
        <f>(Helena!$C$16*10^3)/Helena!$B$8</f>
        <v>0</v>
      </c>
      <c r="Q161" s="78">
        <f>(Duluth!$C$16*10^3)/Duluth!$B$8</f>
        <v>0</v>
      </c>
      <c r="R161" s="78">
        <f>(Fairbanks!$C$16*10^3)/Fairbanks!$B$8</f>
        <v>0</v>
      </c>
    </row>
    <row r="162" spans="1:18">
      <c r="A162" s="52"/>
      <c r="B162" s="56" t="s">
        <v>170</v>
      </c>
      <c r="C162" s="78">
        <f>(Miami!$C$17*10^3)/Miami!$B$8</f>
        <v>0</v>
      </c>
      <c r="D162" s="78">
        <f>(Houston!$C$17*10^3)/Houston!$B$8</f>
        <v>0</v>
      </c>
      <c r="E162" s="78">
        <f>(Phoenix!$C$17*10^3)/Phoenix!$B$8</f>
        <v>0</v>
      </c>
      <c r="F162" s="78">
        <f>(Atlanta!$C$17*10^3)/Atlanta!$B$8</f>
        <v>0</v>
      </c>
      <c r="G162" s="78">
        <f>(LosAngeles!$C$17*10^3)/LosAngeles!$B$8</f>
        <v>0</v>
      </c>
      <c r="H162" s="78">
        <f>(LasVegas!$C$17*10^3)/LasVegas!$B$8</f>
        <v>0</v>
      </c>
      <c r="I162" s="78">
        <f>(SanFrancisco!$C$17*10^3)/SanFrancisco!$B$8</f>
        <v>0</v>
      </c>
      <c r="J162" s="78">
        <f>(Baltimore!$C$17*10^3)/Baltimore!$B$8</f>
        <v>0</v>
      </c>
      <c r="K162" s="78">
        <f>(Albuquerque!$C$17*10^3)/Albuquerque!$B$8</f>
        <v>0</v>
      </c>
      <c r="L162" s="78">
        <f>(Seattle!$C$17*10^3)/Seattle!$B$8</f>
        <v>0</v>
      </c>
      <c r="M162" s="78">
        <f>(Chicago!$C$17*10^3)/Chicago!$B$8</f>
        <v>0</v>
      </c>
      <c r="N162" s="78">
        <f>(Boulder!$C$17*10^3)/Boulder!$B$8</f>
        <v>0</v>
      </c>
      <c r="O162" s="78">
        <f>(Minneapolis!$C$17*10^3)/Minneapolis!$B$8</f>
        <v>0</v>
      </c>
      <c r="P162" s="78">
        <f>(Helena!$C$17*10^3)/Helena!$B$8</f>
        <v>0</v>
      </c>
      <c r="Q162" s="78">
        <f>(Duluth!$C$17*10^3)/Duluth!$B$8</f>
        <v>0</v>
      </c>
      <c r="R162" s="78">
        <f>(Fairbanks!$C$17*10^3)/Fairbanks!$B$8</f>
        <v>0</v>
      </c>
    </row>
    <row r="163" spans="1:18">
      <c r="A163" s="52"/>
      <c r="B163" s="56" t="s">
        <v>183</v>
      </c>
      <c r="C163" s="78">
        <f>(Miami!$C$18*10^3)/Miami!$B$8</f>
        <v>0</v>
      </c>
      <c r="D163" s="78">
        <f>(Houston!$C$18*10^3)/Houston!$B$8</f>
        <v>0</v>
      </c>
      <c r="E163" s="78">
        <f>(Phoenix!$C$18*10^3)/Phoenix!$B$8</f>
        <v>0</v>
      </c>
      <c r="F163" s="78">
        <f>(Atlanta!$C$18*10^3)/Atlanta!$B$8</f>
        <v>0</v>
      </c>
      <c r="G163" s="78">
        <f>(LosAngeles!$C$18*10^3)/LosAngeles!$B$8</f>
        <v>0</v>
      </c>
      <c r="H163" s="78">
        <f>(LasVegas!$C$18*10^3)/LasVegas!$B$8</f>
        <v>0</v>
      </c>
      <c r="I163" s="78">
        <f>(SanFrancisco!$C$18*10^3)/SanFrancisco!$B$8</f>
        <v>0</v>
      </c>
      <c r="J163" s="78">
        <f>(Baltimore!$C$18*10^3)/Baltimore!$B$8</f>
        <v>0</v>
      </c>
      <c r="K163" s="78">
        <f>(Albuquerque!$C$18*10^3)/Albuquerque!$B$8</f>
        <v>0</v>
      </c>
      <c r="L163" s="78">
        <f>(Seattle!$C$18*10^3)/Seattle!$B$8</f>
        <v>0</v>
      </c>
      <c r="M163" s="78">
        <f>(Chicago!$C$18*10^3)/Chicago!$B$8</f>
        <v>0</v>
      </c>
      <c r="N163" s="78">
        <f>(Boulder!$C$18*10^3)/Boulder!$B$8</f>
        <v>0</v>
      </c>
      <c r="O163" s="78">
        <f>(Minneapolis!$C$18*10^3)/Minneapolis!$B$8</f>
        <v>0</v>
      </c>
      <c r="P163" s="78">
        <f>(Helena!$C$18*10^3)/Helena!$B$8</f>
        <v>0</v>
      </c>
      <c r="Q163" s="78">
        <f>(Duluth!$C$18*10^3)/Duluth!$B$8</f>
        <v>0</v>
      </c>
      <c r="R163" s="78">
        <f>(Fairbanks!$C$18*10^3)/Fairbanks!$B$8</f>
        <v>0</v>
      </c>
    </row>
    <row r="164" spans="1:18">
      <c r="A164" s="52"/>
      <c r="B164" s="56" t="s">
        <v>184</v>
      </c>
      <c r="C164" s="78">
        <f>(Miami!$C$19*10^3)/Miami!$B$8</f>
        <v>0</v>
      </c>
      <c r="D164" s="78">
        <f>(Houston!$C$19*10^3)/Houston!$B$8</f>
        <v>0</v>
      </c>
      <c r="E164" s="78">
        <f>(Phoenix!$C$19*10^3)/Phoenix!$B$8</f>
        <v>0</v>
      </c>
      <c r="F164" s="78">
        <f>(Atlanta!$C$19*10^3)/Atlanta!$B$8</f>
        <v>0</v>
      </c>
      <c r="G164" s="78">
        <f>(LosAngeles!$C$19*10^3)/LosAngeles!$B$8</f>
        <v>0</v>
      </c>
      <c r="H164" s="78">
        <f>(LasVegas!$C$19*10^3)/LasVegas!$B$8</f>
        <v>0</v>
      </c>
      <c r="I164" s="78">
        <f>(SanFrancisco!$C$19*10^3)/SanFrancisco!$B$8</f>
        <v>0</v>
      </c>
      <c r="J164" s="78">
        <f>(Baltimore!$C$19*10^3)/Baltimore!$B$8</f>
        <v>0</v>
      </c>
      <c r="K164" s="78">
        <f>(Albuquerque!$C$19*10^3)/Albuquerque!$B$8</f>
        <v>0</v>
      </c>
      <c r="L164" s="78">
        <f>(Seattle!$C$19*10^3)/Seattle!$B$8</f>
        <v>0</v>
      </c>
      <c r="M164" s="78">
        <f>(Chicago!$C$19*10^3)/Chicago!$B$8</f>
        <v>0</v>
      </c>
      <c r="N164" s="78">
        <f>(Boulder!$C$19*10^3)/Boulder!$B$8</f>
        <v>0</v>
      </c>
      <c r="O164" s="78">
        <f>(Minneapolis!$C$19*10^3)/Minneapolis!$B$8</f>
        <v>0</v>
      </c>
      <c r="P164" s="78">
        <f>(Helena!$C$19*10^3)/Helena!$B$8</f>
        <v>0</v>
      </c>
      <c r="Q164" s="78">
        <f>(Duluth!$C$19*10^3)/Duluth!$B$8</f>
        <v>0</v>
      </c>
      <c r="R164" s="78">
        <f>(Fairbanks!$C$19*10^3)/Fairbanks!$B$8</f>
        <v>0</v>
      </c>
    </row>
    <row r="165" spans="1:18">
      <c r="A165" s="52"/>
      <c r="B165" s="56" t="s">
        <v>185</v>
      </c>
      <c r="C165" s="78">
        <f>(Miami!$C$20*10^3)/Miami!$B$8</f>
        <v>0</v>
      </c>
      <c r="D165" s="78">
        <f>(Houston!$C$20*10^3)/Houston!$B$8</f>
        <v>0</v>
      </c>
      <c r="E165" s="78">
        <f>(Phoenix!$C$20*10^3)/Phoenix!$B$8</f>
        <v>0</v>
      </c>
      <c r="F165" s="78">
        <f>(Atlanta!$C$20*10^3)/Atlanta!$B$8</f>
        <v>0</v>
      </c>
      <c r="G165" s="78">
        <f>(LosAngeles!$C$20*10^3)/LosAngeles!$B$8</f>
        <v>0</v>
      </c>
      <c r="H165" s="78">
        <f>(LasVegas!$C$20*10^3)/LasVegas!$B$8</f>
        <v>0</v>
      </c>
      <c r="I165" s="78">
        <f>(SanFrancisco!$C$20*10^3)/SanFrancisco!$B$8</f>
        <v>0</v>
      </c>
      <c r="J165" s="78">
        <f>(Baltimore!$C$20*10^3)/Baltimore!$B$8</f>
        <v>0</v>
      </c>
      <c r="K165" s="78">
        <f>(Albuquerque!$C$20*10^3)/Albuquerque!$B$8</f>
        <v>0</v>
      </c>
      <c r="L165" s="78">
        <f>(Seattle!$C$20*10^3)/Seattle!$B$8</f>
        <v>0</v>
      </c>
      <c r="M165" s="78">
        <f>(Chicago!$C$20*10^3)/Chicago!$B$8</f>
        <v>0</v>
      </c>
      <c r="N165" s="78">
        <f>(Boulder!$C$20*10^3)/Boulder!$B$8</f>
        <v>0</v>
      </c>
      <c r="O165" s="78">
        <f>(Minneapolis!$C$20*10^3)/Minneapolis!$B$8</f>
        <v>0</v>
      </c>
      <c r="P165" s="78">
        <f>(Helena!$C$20*10^3)/Helena!$B$8</f>
        <v>0</v>
      </c>
      <c r="Q165" s="78">
        <f>(Duluth!$C$20*10^3)/Duluth!$B$8</f>
        <v>0</v>
      </c>
      <c r="R165" s="78">
        <f>(Fairbanks!$C$20*10^3)/Fairbanks!$B$8</f>
        <v>0</v>
      </c>
    </row>
    <row r="166" spans="1:18">
      <c r="A166" s="52"/>
      <c r="B166" s="56" t="s">
        <v>186</v>
      </c>
      <c r="C166" s="78">
        <f>(Miami!$C$21*10^3)/Miami!$B$8</f>
        <v>0</v>
      </c>
      <c r="D166" s="78">
        <f>(Houston!$C$21*10^3)/Houston!$B$8</f>
        <v>0</v>
      </c>
      <c r="E166" s="78">
        <f>(Phoenix!$C$21*10^3)/Phoenix!$B$8</f>
        <v>0</v>
      </c>
      <c r="F166" s="78">
        <f>(Atlanta!$C$21*10^3)/Atlanta!$B$8</f>
        <v>0</v>
      </c>
      <c r="G166" s="78">
        <f>(LosAngeles!$C$21*10^3)/LosAngeles!$B$8</f>
        <v>0</v>
      </c>
      <c r="H166" s="78">
        <f>(LasVegas!$C$21*10^3)/LasVegas!$B$8</f>
        <v>0</v>
      </c>
      <c r="I166" s="78">
        <f>(SanFrancisco!$C$21*10^3)/SanFrancisco!$B$8</f>
        <v>0</v>
      </c>
      <c r="J166" s="78">
        <f>(Baltimore!$C$21*10^3)/Baltimore!$B$8</f>
        <v>0</v>
      </c>
      <c r="K166" s="78">
        <f>(Albuquerque!$C$21*10^3)/Albuquerque!$B$8</f>
        <v>0</v>
      </c>
      <c r="L166" s="78">
        <f>(Seattle!$C$21*10^3)/Seattle!$B$8</f>
        <v>0</v>
      </c>
      <c r="M166" s="78">
        <f>(Chicago!$C$21*10^3)/Chicago!$B$8</f>
        <v>0</v>
      </c>
      <c r="N166" s="78">
        <f>(Boulder!$C$21*10^3)/Boulder!$B$8</f>
        <v>0</v>
      </c>
      <c r="O166" s="78">
        <f>(Minneapolis!$C$21*10^3)/Minneapolis!$B$8</f>
        <v>0</v>
      </c>
      <c r="P166" s="78">
        <f>(Helena!$C$21*10^3)/Helena!$B$8</f>
        <v>0</v>
      </c>
      <c r="Q166" s="78">
        <f>(Duluth!$C$21*10^3)/Duluth!$B$8</f>
        <v>0</v>
      </c>
      <c r="R166" s="78">
        <f>(Fairbanks!$C$21*10^3)/Fairbanks!$B$8</f>
        <v>0</v>
      </c>
    </row>
    <row r="167" spans="1:18">
      <c r="A167" s="52"/>
      <c r="B167" s="56" t="s">
        <v>187</v>
      </c>
      <c r="C167" s="78">
        <f>(Miami!$C$22*10^3)/Miami!$B$8</f>
        <v>0</v>
      </c>
      <c r="D167" s="78">
        <f>(Houston!$C$22*10^3)/Houston!$B$8</f>
        <v>0</v>
      </c>
      <c r="E167" s="78">
        <f>(Phoenix!$C$22*10^3)/Phoenix!$B$8</f>
        <v>0</v>
      </c>
      <c r="F167" s="78">
        <f>(Atlanta!$C$22*10^3)/Atlanta!$B$8</f>
        <v>0</v>
      </c>
      <c r="G167" s="78">
        <f>(LosAngeles!$C$22*10^3)/LosAngeles!$B$8</f>
        <v>0</v>
      </c>
      <c r="H167" s="78">
        <f>(LasVegas!$C$22*10^3)/LasVegas!$B$8</f>
        <v>0</v>
      </c>
      <c r="I167" s="78">
        <f>(SanFrancisco!$C$22*10^3)/SanFrancisco!$B$8</f>
        <v>0</v>
      </c>
      <c r="J167" s="78">
        <f>(Baltimore!$C$22*10^3)/Baltimore!$B$8</f>
        <v>0</v>
      </c>
      <c r="K167" s="78">
        <f>(Albuquerque!$C$22*10^3)/Albuquerque!$B$8</f>
        <v>0</v>
      </c>
      <c r="L167" s="78">
        <f>(Seattle!$C$22*10^3)/Seattle!$B$8</f>
        <v>0</v>
      </c>
      <c r="M167" s="78">
        <f>(Chicago!$C$22*10^3)/Chicago!$B$8</f>
        <v>0</v>
      </c>
      <c r="N167" s="78">
        <f>(Boulder!$C$22*10^3)/Boulder!$B$8</f>
        <v>0</v>
      </c>
      <c r="O167" s="78">
        <f>(Minneapolis!$C$22*10^3)/Minneapolis!$B$8</f>
        <v>0</v>
      </c>
      <c r="P167" s="78">
        <f>(Helena!$C$22*10^3)/Helena!$B$8</f>
        <v>0</v>
      </c>
      <c r="Q167" s="78">
        <f>(Duluth!$C$22*10^3)/Duluth!$B$8</f>
        <v>0</v>
      </c>
      <c r="R167" s="78">
        <f>(Fairbanks!$C$22*10^3)/Fairbanks!$B$8</f>
        <v>0</v>
      </c>
    </row>
    <row r="168" spans="1:18">
      <c r="A168" s="52"/>
      <c r="B168" s="56" t="s">
        <v>188</v>
      </c>
      <c r="C168" s="78">
        <f>(Miami!$C$23*10^3)/Miami!$B$8</f>
        <v>0</v>
      </c>
      <c r="D168" s="78">
        <f>(Houston!$C$23*10^3)/Houston!$B$8</f>
        <v>0</v>
      </c>
      <c r="E168" s="78">
        <f>(Phoenix!$C$23*10^3)/Phoenix!$B$8</f>
        <v>0</v>
      </c>
      <c r="F168" s="78">
        <f>(Atlanta!$C$23*10^3)/Atlanta!$B$8</f>
        <v>0</v>
      </c>
      <c r="G168" s="78">
        <f>(LosAngeles!$C$23*10^3)/LosAngeles!$B$8</f>
        <v>0</v>
      </c>
      <c r="H168" s="78">
        <f>(LasVegas!$C$23*10^3)/LasVegas!$B$8</f>
        <v>0</v>
      </c>
      <c r="I168" s="78">
        <f>(SanFrancisco!$C$23*10^3)/SanFrancisco!$B$8</f>
        <v>0</v>
      </c>
      <c r="J168" s="78">
        <f>(Baltimore!$C$23*10^3)/Baltimore!$B$8</f>
        <v>0</v>
      </c>
      <c r="K168" s="78">
        <f>(Albuquerque!$C$23*10^3)/Albuquerque!$B$8</f>
        <v>0</v>
      </c>
      <c r="L168" s="78">
        <f>(Seattle!$C$23*10^3)/Seattle!$B$8</f>
        <v>0</v>
      </c>
      <c r="M168" s="78">
        <f>(Chicago!$C$23*10^3)/Chicago!$B$8</f>
        <v>0</v>
      </c>
      <c r="N168" s="78">
        <f>(Boulder!$C$23*10^3)/Boulder!$B$8</f>
        <v>0</v>
      </c>
      <c r="O168" s="78">
        <f>(Minneapolis!$C$23*10^3)/Minneapolis!$B$8</f>
        <v>0</v>
      </c>
      <c r="P168" s="78">
        <f>(Helena!$C$23*10^3)/Helena!$B$8</f>
        <v>0</v>
      </c>
      <c r="Q168" s="78">
        <f>(Duluth!$C$23*10^3)/Duluth!$B$8</f>
        <v>0</v>
      </c>
      <c r="R168" s="78">
        <f>(Fairbanks!$C$23*10^3)/Fairbanks!$B$8</f>
        <v>0</v>
      </c>
    </row>
    <row r="169" spans="1:18">
      <c r="A169" s="52"/>
      <c r="B169" s="56" t="s">
        <v>171</v>
      </c>
      <c r="C169" s="78">
        <f>(Miami!$C$24*10^3)/Miami!$B$8</f>
        <v>20.913216996635104</v>
      </c>
      <c r="D169" s="78">
        <f>(Houston!$C$24*10^3)/Houston!$B$8</f>
        <v>21.69575084122388</v>
      </c>
      <c r="E169" s="78">
        <f>(Phoenix!$C$24*10^3)/Phoenix!$B$8</f>
        <v>21.245793880585335</v>
      </c>
      <c r="F169" s="78">
        <f>(Atlanta!$C$24*10^3)/Atlanta!$B$8</f>
        <v>22.439157993583223</v>
      </c>
      <c r="G169" s="78">
        <f>(LosAngeles!$C$24*10^3)/LosAngeles!$B$8</f>
        <v>22.302214570780187</v>
      </c>
      <c r="H169" s="78">
        <f>(LasVegas!$C$24*10^3)/LasVegas!$B$8</f>
        <v>21.774004225682759</v>
      </c>
      <c r="I169" s="78">
        <f>(SanFrancisco!$C$24*10^3)/SanFrancisco!$B$8</f>
        <v>22.947804992565928</v>
      </c>
      <c r="J169" s="78">
        <f>(Baltimore!$C$24*10^3)/Baltimore!$B$8</f>
        <v>23.026058377024807</v>
      </c>
      <c r="K169" s="78">
        <f>(Albuquerque!$C$24*10^3)/Albuquerque!$B$8</f>
        <v>22.928241646451209</v>
      </c>
      <c r="L169" s="78">
        <f>(Seattle!$C$24*10^3)/Seattle!$B$8</f>
        <v>23.339071914860316</v>
      </c>
      <c r="M169" s="78">
        <f>(Chicago!$C$24*10^3)/Chicago!$B$8</f>
        <v>23.554268722122231</v>
      </c>
      <c r="N169" s="78">
        <f>(Boulder!$C$24*10^3)/Boulder!$B$8</f>
        <v>23.515142029892793</v>
      </c>
      <c r="O169" s="78">
        <f>(Minneapolis!$C$24*10^3)/Minneapolis!$B$8</f>
        <v>24.004225682760779</v>
      </c>
      <c r="P169" s="78">
        <f>(Helena!$C$24*10^3)/Helena!$B$8</f>
        <v>24.082479067219655</v>
      </c>
      <c r="Q169" s="78">
        <f>(Duluth!$C$24*10^3)/Duluth!$B$8</f>
        <v>24.747632835120118</v>
      </c>
      <c r="R169" s="78">
        <f>(Fairbanks!$C$24*10^3)/Fairbanks!$B$8</f>
        <v>25.627983410282493</v>
      </c>
    </row>
    <row r="170" spans="1:18">
      <c r="A170" s="52"/>
      <c r="B170" s="56" t="s">
        <v>189</v>
      </c>
      <c r="C170" s="78">
        <f>(Miami!$C$25*10^3)/Miami!$B$8</f>
        <v>0</v>
      </c>
      <c r="D170" s="78">
        <f>(Houston!$C$25*10^3)/Houston!$B$8</f>
        <v>0</v>
      </c>
      <c r="E170" s="78">
        <f>(Phoenix!$C$25*10^3)/Phoenix!$B$8</f>
        <v>0</v>
      </c>
      <c r="F170" s="78">
        <f>(Atlanta!$C$25*10^3)/Atlanta!$B$8</f>
        <v>0</v>
      </c>
      <c r="G170" s="78">
        <f>(LosAngeles!$C$25*10^3)/LosAngeles!$B$8</f>
        <v>0</v>
      </c>
      <c r="H170" s="78">
        <f>(LasVegas!$C$25*10^3)/LasVegas!$B$8</f>
        <v>0</v>
      </c>
      <c r="I170" s="78">
        <f>(SanFrancisco!$C$25*10^3)/SanFrancisco!$B$8</f>
        <v>0</v>
      </c>
      <c r="J170" s="78">
        <f>(Baltimore!$C$25*10^3)/Baltimore!$B$8</f>
        <v>0</v>
      </c>
      <c r="K170" s="78">
        <f>(Albuquerque!$C$25*10^3)/Albuquerque!$B$8</f>
        <v>0</v>
      </c>
      <c r="L170" s="78">
        <f>(Seattle!$C$25*10^3)/Seattle!$B$8</f>
        <v>0</v>
      </c>
      <c r="M170" s="78">
        <f>(Chicago!$C$25*10^3)/Chicago!$B$8</f>
        <v>0</v>
      </c>
      <c r="N170" s="78">
        <f>(Boulder!$C$25*10^3)/Boulder!$B$8</f>
        <v>0</v>
      </c>
      <c r="O170" s="78">
        <f>(Minneapolis!$C$25*10^3)/Minneapolis!$B$8</f>
        <v>0</v>
      </c>
      <c r="P170" s="78">
        <f>(Helena!$C$25*10^3)/Helena!$B$8</f>
        <v>0</v>
      </c>
      <c r="Q170" s="78">
        <f>(Duluth!$C$25*10^3)/Duluth!$B$8</f>
        <v>0</v>
      </c>
      <c r="R170" s="78">
        <f>(Fairbanks!$C$25*10^3)/Fairbanks!$B$8</f>
        <v>0</v>
      </c>
    </row>
    <row r="171" spans="1:18">
      <c r="A171" s="52"/>
      <c r="B171" s="56" t="s">
        <v>190</v>
      </c>
      <c r="C171" s="78">
        <f>(Miami!$C$26*10^3)/Miami!$B$8</f>
        <v>0</v>
      </c>
      <c r="D171" s="78">
        <f>(Houston!$C$26*10^3)/Houston!$B$8</f>
        <v>0</v>
      </c>
      <c r="E171" s="78">
        <f>(Phoenix!$C$26*10^3)/Phoenix!$B$8</f>
        <v>0</v>
      </c>
      <c r="F171" s="78">
        <f>(Atlanta!$C$26*10^3)/Atlanta!$B$8</f>
        <v>0</v>
      </c>
      <c r="G171" s="78">
        <f>(LosAngeles!$C$26*10^3)/LosAngeles!$B$8</f>
        <v>0</v>
      </c>
      <c r="H171" s="78">
        <f>(LasVegas!$C$26*10^3)/LasVegas!$B$8</f>
        <v>0</v>
      </c>
      <c r="I171" s="78">
        <f>(SanFrancisco!$C$26*10^3)/SanFrancisco!$B$8</f>
        <v>0</v>
      </c>
      <c r="J171" s="78">
        <f>(Baltimore!$C$26*10^3)/Baltimore!$B$8</f>
        <v>0</v>
      </c>
      <c r="K171" s="78">
        <f>(Albuquerque!$C$26*10^3)/Albuquerque!$B$8</f>
        <v>0</v>
      </c>
      <c r="L171" s="78">
        <f>(Seattle!$C$26*10^3)/Seattle!$B$8</f>
        <v>0</v>
      </c>
      <c r="M171" s="78">
        <f>(Chicago!$C$26*10^3)/Chicago!$B$8</f>
        <v>0</v>
      </c>
      <c r="N171" s="78">
        <f>(Boulder!$C$26*10^3)/Boulder!$B$8</f>
        <v>0</v>
      </c>
      <c r="O171" s="78">
        <f>(Minneapolis!$C$26*10^3)/Minneapolis!$B$8</f>
        <v>0</v>
      </c>
      <c r="P171" s="78">
        <f>(Helena!$C$26*10^3)/Helena!$B$8</f>
        <v>0</v>
      </c>
      <c r="Q171" s="78">
        <f>(Duluth!$C$26*10^3)/Duluth!$B$8</f>
        <v>0</v>
      </c>
      <c r="R171" s="78">
        <f>(Fairbanks!$C$26*10^3)/Fairbanks!$B$8</f>
        <v>0</v>
      </c>
    </row>
    <row r="172" spans="1:18">
      <c r="A172" s="52"/>
      <c r="B172" s="56" t="s">
        <v>90</v>
      </c>
      <c r="C172" s="78">
        <f>(Miami!$C$28*10^3)/Miami!$B$8</f>
        <v>24.29767587448157</v>
      </c>
      <c r="D172" s="78">
        <f>(Houston!$C$28*10^3)/Houston!$B$8</f>
        <v>103.21621410125988</v>
      </c>
      <c r="E172" s="78">
        <f>(Phoenix!$C$28*10^3)/Phoenix!$B$8</f>
        <v>78.781594803975267</v>
      </c>
      <c r="F172" s="78">
        <f>(Atlanta!$C$28*10^3)/Atlanta!$B$8</f>
        <v>200.56342436810391</v>
      </c>
      <c r="G172" s="78">
        <f>(LosAngeles!$C$28*10^3)/LosAngeles!$B$8</f>
        <v>57.379294154472177</v>
      </c>
      <c r="H172" s="78">
        <f>(LasVegas!$C$28*10^3)/LasVegas!$B$8</f>
        <v>134.79145473041709</v>
      </c>
      <c r="I172" s="78">
        <f>(SanFrancisco!$C$28*10^3)/SanFrancisco!$B$8</f>
        <v>140.01486814304718</v>
      </c>
      <c r="J172" s="78">
        <f>(Baltimore!$C$28*10^3)/Baltimore!$B$8</f>
        <v>346.34947961499336</v>
      </c>
      <c r="K172" s="78">
        <f>(Albuquerque!$C$28*10^3)/Albuquerque!$B$8</f>
        <v>254.49956960638545</v>
      </c>
      <c r="L172" s="78">
        <f>(Seattle!$C$28*10^3)/Seattle!$B$8</f>
        <v>283.06205493387586</v>
      </c>
      <c r="M172" s="78">
        <f>(Chicago!$C$28*10^3)/Chicago!$B$8</f>
        <v>448.93966664058217</v>
      </c>
      <c r="N172" s="78">
        <f>(Boulder!$C$28*10^3)/Boulder!$B$8</f>
        <v>348.20799749589168</v>
      </c>
      <c r="O172" s="78">
        <f>(Minneapolis!$C$28*10^3)/Minneapolis!$B$8</f>
        <v>594.90179200250407</v>
      </c>
      <c r="P172" s="78">
        <f>(Helena!$C$28*10^3)/Helena!$B$8</f>
        <v>472.12223178652476</v>
      </c>
      <c r="Q172" s="78">
        <f>(Duluth!$C$28*10^3)/Duluth!$B$8</f>
        <v>749.04139604037869</v>
      </c>
      <c r="R172" s="78">
        <f>(Fairbanks!$C$28*10^3)/Fairbanks!$B$8</f>
        <v>1325.65145942562</v>
      </c>
    </row>
    <row r="173" spans="1:18">
      <c r="A173" s="52"/>
      <c r="B173" s="55" t="s">
        <v>263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70</v>
      </c>
      <c r="C174" s="78">
        <f>(Miami!$E$13*10^3)/Miami!$B$8</f>
        <v>0</v>
      </c>
      <c r="D174" s="78">
        <f>(Houston!$E$13*10^3)/Houston!$B$8</f>
        <v>0</v>
      </c>
      <c r="E174" s="78">
        <f>(Phoenix!$E$13*10^3)/Phoenix!$B$8</f>
        <v>0</v>
      </c>
      <c r="F174" s="78">
        <f>(Atlanta!$E$13*10^3)/Atlanta!$B$8</f>
        <v>0</v>
      </c>
      <c r="G174" s="78">
        <f>(LosAngeles!$E$13*10^3)/LosAngeles!$B$8</f>
        <v>0</v>
      </c>
      <c r="H174" s="78">
        <f>(LasVegas!$E$13*10^3)/LasVegas!$B$8</f>
        <v>0</v>
      </c>
      <c r="I174" s="78">
        <f>(SanFrancisco!$E$13*10^3)/SanFrancisco!$B$8</f>
        <v>0</v>
      </c>
      <c r="J174" s="78">
        <f>(Baltimore!$E$13*10^3)/Baltimore!$B$8</f>
        <v>0</v>
      </c>
      <c r="K174" s="78">
        <f>(Albuquerque!$E$13*10^3)/Albuquerque!$B$8</f>
        <v>0</v>
      </c>
      <c r="L174" s="78">
        <f>(Seattle!$E$13*10^3)/Seattle!$B$8</f>
        <v>0</v>
      </c>
      <c r="M174" s="78">
        <f>(Chicago!$E$13*10^3)/Chicago!$B$8</f>
        <v>0</v>
      </c>
      <c r="N174" s="78">
        <f>(Boulder!$E$13*10^3)/Boulder!$B$8</f>
        <v>0</v>
      </c>
      <c r="O174" s="78">
        <f>(Minneapolis!$E$13*10^3)/Minneapolis!$B$8</f>
        <v>0</v>
      </c>
      <c r="P174" s="78">
        <f>(Helena!$E$13*10^3)/Helena!$B$8</f>
        <v>0</v>
      </c>
      <c r="Q174" s="78">
        <f>(Duluth!$E$13*10^3)/Duluth!$B$8</f>
        <v>0</v>
      </c>
      <c r="R174" s="78">
        <f>(Fairbanks!$E$13*10^3)/Fairbanks!$B$8</f>
        <v>0</v>
      </c>
    </row>
    <row r="175" spans="1:18">
      <c r="A175" s="52"/>
      <c r="B175" s="56" t="s">
        <v>71</v>
      </c>
      <c r="C175" s="78">
        <f>(Miami!$E$14*10^3)/Miami!$B$8</f>
        <v>0</v>
      </c>
      <c r="D175" s="78">
        <f>(Houston!$E$14*10^3)/Houston!$B$8</f>
        <v>0</v>
      </c>
      <c r="E175" s="78">
        <f>(Phoenix!$E$14*10^3)/Phoenix!$B$8</f>
        <v>0</v>
      </c>
      <c r="F175" s="78">
        <f>(Atlanta!$E$14*10^3)/Atlanta!$B$8</f>
        <v>0</v>
      </c>
      <c r="G175" s="78">
        <f>(LosAngeles!$E$14*10^3)/LosAngeles!$B$8</f>
        <v>0</v>
      </c>
      <c r="H175" s="78">
        <f>(LasVegas!$E$14*10^3)/LasVegas!$B$8</f>
        <v>0</v>
      </c>
      <c r="I175" s="78">
        <f>(SanFrancisco!$E$14*10^3)/SanFrancisco!$B$8</f>
        <v>0</v>
      </c>
      <c r="J175" s="78">
        <f>(Baltimore!$E$14*10^3)/Baltimore!$B$8</f>
        <v>0</v>
      </c>
      <c r="K175" s="78">
        <f>(Albuquerque!$E$14*10^3)/Albuquerque!$B$8</f>
        <v>0</v>
      </c>
      <c r="L175" s="78">
        <f>(Seattle!$E$14*10^3)/Seattle!$B$8</f>
        <v>0</v>
      </c>
      <c r="M175" s="78">
        <f>(Chicago!$E$14*10^3)/Chicago!$B$8</f>
        <v>0</v>
      </c>
      <c r="N175" s="78">
        <f>(Boulder!$E$14*10^3)/Boulder!$B$8</f>
        <v>0</v>
      </c>
      <c r="O175" s="78">
        <f>(Minneapolis!$E$14*10^3)/Minneapolis!$B$8</f>
        <v>0</v>
      </c>
      <c r="P175" s="78">
        <f>(Helena!$E$14*10^3)/Helena!$B$8</f>
        <v>0</v>
      </c>
      <c r="Q175" s="78">
        <f>(Duluth!$E$14*10^3)/Duluth!$B$8</f>
        <v>0</v>
      </c>
      <c r="R175" s="78">
        <f>(Fairbanks!$E$14*10^3)/Fairbanks!$B$8</f>
        <v>0</v>
      </c>
    </row>
    <row r="176" spans="1:18">
      <c r="A176" s="52"/>
      <c r="B176" s="56" t="s">
        <v>79</v>
      </c>
      <c r="C176" s="78">
        <f>(Miami!$E$15*10^3)/Miami!$B$8</f>
        <v>0</v>
      </c>
      <c r="D176" s="78">
        <f>(Houston!$E$15*10^3)/Houston!$B$8</f>
        <v>0</v>
      </c>
      <c r="E176" s="78">
        <f>(Phoenix!$E$15*10^3)/Phoenix!$B$8</f>
        <v>0</v>
      </c>
      <c r="F176" s="78">
        <f>(Atlanta!$E$15*10^3)/Atlanta!$B$8</f>
        <v>0</v>
      </c>
      <c r="G176" s="78">
        <f>(LosAngeles!$E$15*10^3)/LosAngeles!$B$8</f>
        <v>0</v>
      </c>
      <c r="H176" s="78">
        <f>(LasVegas!$E$15*10^3)/LasVegas!$B$8</f>
        <v>0</v>
      </c>
      <c r="I176" s="78">
        <f>(SanFrancisco!$E$15*10^3)/SanFrancisco!$B$8</f>
        <v>0</v>
      </c>
      <c r="J176" s="78">
        <f>(Baltimore!$E$15*10^3)/Baltimore!$B$8</f>
        <v>0</v>
      </c>
      <c r="K176" s="78">
        <f>(Albuquerque!$E$15*10^3)/Albuquerque!$B$8</f>
        <v>0</v>
      </c>
      <c r="L176" s="78">
        <f>(Seattle!$E$15*10^3)/Seattle!$B$8</f>
        <v>0</v>
      </c>
      <c r="M176" s="78">
        <f>(Chicago!$E$15*10^3)/Chicago!$B$8</f>
        <v>0</v>
      </c>
      <c r="N176" s="78">
        <f>(Boulder!$E$15*10^3)/Boulder!$B$8</f>
        <v>0</v>
      </c>
      <c r="O176" s="78">
        <f>(Minneapolis!$E$15*10^3)/Minneapolis!$B$8</f>
        <v>0</v>
      </c>
      <c r="P176" s="78">
        <f>(Helena!$E$15*10^3)/Helena!$B$8</f>
        <v>0</v>
      </c>
      <c r="Q176" s="78">
        <f>(Duluth!$E$15*10^3)/Duluth!$B$8</f>
        <v>0</v>
      </c>
      <c r="R176" s="78">
        <f>(Fairbanks!$E$15*10^3)/Fairbanks!$B$8</f>
        <v>0</v>
      </c>
    </row>
    <row r="177" spans="1:18">
      <c r="A177" s="52"/>
      <c r="B177" s="56" t="s">
        <v>80</v>
      </c>
      <c r="C177" s="78">
        <f>(Miami!$E$16*10^3)/Miami!$B$8</f>
        <v>0</v>
      </c>
      <c r="D177" s="78">
        <f>(Houston!$E$16*10^3)/Houston!$B$8</f>
        <v>0</v>
      </c>
      <c r="E177" s="78">
        <f>(Phoenix!$E$16*10^3)/Phoenix!$B$8</f>
        <v>0</v>
      </c>
      <c r="F177" s="78">
        <f>(Atlanta!$E$16*10^3)/Atlanta!$B$8</f>
        <v>0</v>
      </c>
      <c r="G177" s="78">
        <f>(LosAngeles!$E$16*10^3)/LosAngeles!$B$8</f>
        <v>0</v>
      </c>
      <c r="H177" s="78">
        <f>(LasVegas!$E$16*10^3)/LasVegas!$B$8</f>
        <v>0</v>
      </c>
      <c r="I177" s="78">
        <f>(SanFrancisco!$E$16*10^3)/SanFrancisco!$B$8</f>
        <v>0</v>
      </c>
      <c r="J177" s="78">
        <f>(Baltimore!$E$16*10^3)/Baltimore!$B$8</f>
        <v>0</v>
      </c>
      <c r="K177" s="78">
        <f>(Albuquerque!$E$16*10^3)/Albuquerque!$B$8</f>
        <v>0</v>
      </c>
      <c r="L177" s="78">
        <f>(Seattle!$E$16*10^3)/Seattle!$B$8</f>
        <v>0</v>
      </c>
      <c r="M177" s="78">
        <f>(Chicago!$E$16*10^3)/Chicago!$B$8</f>
        <v>0</v>
      </c>
      <c r="N177" s="78">
        <f>(Boulder!$E$16*10^3)/Boulder!$B$8</f>
        <v>0</v>
      </c>
      <c r="O177" s="78">
        <f>(Minneapolis!$E$16*10^3)/Minneapolis!$B$8</f>
        <v>0</v>
      </c>
      <c r="P177" s="78">
        <f>(Helena!$E$16*10^3)/Helena!$B$8</f>
        <v>0</v>
      </c>
      <c r="Q177" s="78">
        <f>(Duluth!$E$16*10^3)/Duluth!$B$8</f>
        <v>0</v>
      </c>
      <c r="R177" s="78">
        <f>(Fairbanks!$E$16*10^3)/Fairbanks!$B$8</f>
        <v>0</v>
      </c>
    </row>
    <row r="178" spans="1:18">
      <c r="A178" s="52"/>
      <c r="B178" s="56" t="s">
        <v>81</v>
      </c>
      <c r="C178" s="78">
        <f>(Miami!$E$17*10^3)/Miami!$B$8</f>
        <v>0</v>
      </c>
      <c r="D178" s="78">
        <f>(Houston!$E$17*10^3)/Houston!$B$8</f>
        <v>0</v>
      </c>
      <c r="E178" s="78">
        <f>(Phoenix!$E$17*10^3)/Phoenix!$B$8</f>
        <v>0</v>
      </c>
      <c r="F178" s="78">
        <f>(Atlanta!$E$17*10^3)/Atlanta!$B$8</f>
        <v>0</v>
      </c>
      <c r="G178" s="78">
        <f>(LosAngeles!$E$17*10^3)/LosAngeles!$B$8</f>
        <v>0</v>
      </c>
      <c r="H178" s="78">
        <f>(LasVegas!$E$17*10^3)/LasVegas!$B$8</f>
        <v>0</v>
      </c>
      <c r="I178" s="78">
        <f>(SanFrancisco!$E$17*10^3)/SanFrancisco!$B$8</f>
        <v>0</v>
      </c>
      <c r="J178" s="78">
        <f>(Baltimore!$E$17*10^3)/Baltimore!$B$8</f>
        <v>0</v>
      </c>
      <c r="K178" s="78">
        <f>(Albuquerque!$E$17*10^3)/Albuquerque!$B$8</f>
        <v>0</v>
      </c>
      <c r="L178" s="78">
        <f>(Seattle!$E$17*10^3)/Seattle!$B$8</f>
        <v>0</v>
      </c>
      <c r="M178" s="78">
        <f>(Chicago!$E$17*10^3)/Chicago!$B$8</f>
        <v>0</v>
      </c>
      <c r="N178" s="78">
        <f>(Boulder!$E$17*10^3)/Boulder!$B$8</f>
        <v>0</v>
      </c>
      <c r="O178" s="78">
        <f>(Minneapolis!$E$17*10^3)/Minneapolis!$B$8</f>
        <v>0</v>
      </c>
      <c r="P178" s="78">
        <f>(Helena!$E$17*10^3)/Helena!$B$8</f>
        <v>0</v>
      </c>
      <c r="Q178" s="78">
        <f>(Duluth!$E$17*10^3)/Duluth!$B$8</f>
        <v>0</v>
      </c>
      <c r="R178" s="78">
        <f>(Fairbanks!$E$17*10^3)/Fairbanks!$B$8</f>
        <v>0</v>
      </c>
    </row>
    <row r="179" spans="1:18">
      <c r="A179" s="52"/>
      <c r="B179" s="56" t="s">
        <v>82</v>
      </c>
      <c r="C179" s="78">
        <f>(Miami!$E$18*10^3)/Miami!$B$8</f>
        <v>0</v>
      </c>
      <c r="D179" s="78">
        <f>(Houston!$E$18*10^3)/Houston!$B$8</f>
        <v>0</v>
      </c>
      <c r="E179" s="78">
        <f>(Phoenix!$E$18*10^3)/Phoenix!$B$8</f>
        <v>0</v>
      </c>
      <c r="F179" s="78">
        <f>(Atlanta!$E$18*10^3)/Atlanta!$B$8</f>
        <v>0</v>
      </c>
      <c r="G179" s="78">
        <f>(LosAngeles!$E$18*10^3)/LosAngeles!$B$8</f>
        <v>0</v>
      </c>
      <c r="H179" s="78">
        <f>(LasVegas!$E$18*10^3)/LasVegas!$B$8</f>
        <v>0</v>
      </c>
      <c r="I179" s="78">
        <f>(SanFrancisco!$E$18*10^3)/SanFrancisco!$B$8</f>
        <v>0</v>
      </c>
      <c r="J179" s="78">
        <f>(Baltimore!$E$18*10^3)/Baltimore!$B$8</f>
        <v>0</v>
      </c>
      <c r="K179" s="78">
        <f>(Albuquerque!$E$18*10^3)/Albuquerque!$B$8</f>
        <v>0</v>
      </c>
      <c r="L179" s="78">
        <f>(Seattle!$E$18*10^3)/Seattle!$B$8</f>
        <v>0</v>
      </c>
      <c r="M179" s="78">
        <f>(Chicago!$E$18*10^3)/Chicago!$B$8</f>
        <v>0</v>
      </c>
      <c r="N179" s="78">
        <f>(Boulder!$E$18*10^3)/Boulder!$B$8</f>
        <v>0</v>
      </c>
      <c r="O179" s="78">
        <f>(Minneapolis!$E$18*10^3)/Minneapolis!$B$8</f>
        <v>0</v>
      </c>
      <c r="P179" s="78">
        <f>(Helena!$E$18*10^3)/Helena!$B$8</f>
        <v>0</v>
      </c>
      <c r="Q179" s="78">
        <f>(Duluth!$E$18*10^3)/Duluth!$B$8</f>
        <v>0</v>
      </c>
      <c r="R179" s="78">
        <f>(Fairbanks!$E$18*10^3)/Fairbanks!$B$8</f>
        <v>0</v>
      </c>
    </row>
    <row r="180" spans="1:18">
      <c r="A180" s="52"/>
      <c r="B180" s="56" t="s">
        <v>83</v>
      </c>
      <c r="C180" s="78">
        <f>(Miami!$E$19*10^3)/Miami!$B$8</f>
        <v>0</v>
      </c>
      <c r="D180" s="78">
        <f>(Houston!$E$19*10^3)/Houston!$B$8</f>
        <v>0</v>
      </c>
      <c r="E180" s="78">
        <f>(Phoenix!$E$19*10^3)/Phoenix!$B$8</f>
        <v>0</v>
      </c>
      <c r="F180" s="78">
        <f>(Atlanta!$E$19*10^3)/Atlanta!$B$8</f>
        <v>0</v>
      </c>
      <c r="G180" s="78">
        <f>(LosAngeles!$E$19*10^3)/LosAngeles!$B$8</f>
        <v>0</v>
      </c>
      <c r="H180" s="78">
        <f>(LasVegas!$E$19*10^3)/LasVegas!$B$8</f>
        <v>0</v>
      </c>
      <c r="I180" s="78">
        <f>(SanFrancisco!$E$19*10^3)/SanFrancisco!$B$8</f>
        <v>0</v>
      </c>
      <c r="J180" s="78">
        <f>(Baltimore!$E$19*10^3)/Baltimore!$B$8</f>
        <v>0</v>
      </c>
      <c r="K180" s="78">
        <f>(Albuquerque!$E$19*10^3)/Albuquerque!$B$8</f>
        <v>0</v>
      </c>
      <c r="L180" s="78">
        <f>(Seattle!$E$19*10^3)/Seattle!$B$8</f>
        <v>0</v>
      </c>
      <c r="M180" s="78">
        <f>(Chicago!$E$19*10^3)/Chicago!$B$8</f>
        <v>0</v>
      </c>
      <c r="N180" s="78">
        <f>(Boulder!$E$19*10^3)/Boulder!$B$8</f>
        <v>0</v>
      </c>
      <c r="O180" s="78">
        <f>(Minneapolis!$E$19*10^3)/Minneapolis!$B$8</f>
        <v>0</v>
      </c>
      <c r="P180" s="78">
        <f>(Helena!$E$19*10^3)/Helena!$B$8</f>
        <v>0</v>
      </c>
      <c r="Q180" s="78">
        <f>(Duluth!$E$19*10^3)/Duluth!$B$8</f>
        <v>0</v>
      </c>
      <c r="R180" s="78">
        <f>(Fairbanks!$E$19*10^3)/Fairbanks!$B$8</f>
        <v>0</v>
      </c>
    </row>
    <row r="181" spans="1:18">
      <c r="A181" s="52"/>
      <c r="B181" s="56" t="s">
        <v>84</v>
      </c>
      <c r="C181" s="78">
        <f>(Miami!$E$20*10^3)/Miami!$B$8</f>
        <v>0</v>
      </c>
      <c r="D181" s="78">
        <f>(Houston!$E$20*10^3)/Houston!$B$8</f>
        <v>0</v>
      </c>
      <c r="E181" s="78">
        <f>(Phoenix!$E$20*10^3)/Phoenix!$B$8</f>
        <v>0</v>
      </c>
      <c r="F181" s="78">
        <f>(Atlanta!$E$20*10^3)/Atlanta!$B$8</f>
        <v>0</v>
      </c>
      <c r="G181" s="78">
        <f>(LosAngeles!$E$20*10^3)/LosAngeles!$B$8</f>
        <v>0</v>
      </c>
      <c r="H181" s="78">
        <f>(LasVegas!$E$20*10^3)/LasVegas!$B$8</f>
        <v>0</v>
      </c>
      <c r="I181" s="78">
        <f>(SanFrancisco!$E$20*10^3)/SanFrancisco!$B$8</f>
        <v>0</v>
      </c>
      <c r="J181" s="78">
        <f>(Baltimore!$E$20*10^3)/Baltimore!$B$8</f>
        <v>0</v>
      </c>
      <c r="K181" s="78">
        <f>(Albuquerque!$E$20*10^3)/Albuquerque!$B$8</f>
        <v>0</v>
      </c>
      <c r="L181" s="78">
        <f>(Seattle!$E$20*10^3)/Seattle!$B$8</f>
        <v>0</v>
      </c>
      <c r="M181" s="78">
        <f>(Chicago!$E$20*10^3)/Chicago!$B$8</f>
        <v>0</v>
      </c>
      <c r="N181" s="78">
        <f>(Boulder!$E$20*10^3)/Boulder!$B$8</f>
        <v>0</v>
      </c>
      <c r="O181" s="78">
        <f>(Minneapolis!$E$20*10^3)/Minneapolis!$B$8</f>
        <v>0</v>
      </c>
      <c r="P181" s="78">
        <f>(Helena!$E$20*10^3)/Helena!$B$8</f>
        <v>0</v>
      </c>
      <c r="Q181" s="78">
        <f>(Duluth!$E$20*10^3)/Duluth!$B$8</f>
        <v>0</v>
      </c>
      <c r="R181" s="78">
        <f>(Fairbanks!$E$20*10^3)/Fairbanks!$B$8</f>
        <v>0</v>
      </c>
    </row>
    <row r="182" spans="1:18">
      <c r="A182" s="52"/>
      <c r="B182" s="56" t="s">
        <v>85</v>
      </c>
      <c r="C182" s="78">
        <f>(Miami!$E$21*10^3)/Miami!$B$8</f>
        <v>0</v>
      </c>
      <c r="D182" s="78">
        <f>(Houston!$E$21*10^3)/Houston!$B$8</f>
        <v>0</v>
      </c>
      <c r="E182" s="78">
        <f>(Phoenix!$E$21*10^3)/Phoenix!$B$8</f>
        <v>0</v>
      </c>
      <c r="F182" s="78">
        <f>(Atlanta!$E$21*10^3)/Atlanta!$B$8</f>
        <v>0</v>
      </c>
      <c r="G182" s="78">
        <f>(LosAngeles!$E$21*10^3)/LosAngeles!$B$8</f>
        <v>0</v>
      </c>
      <c r="H182" s="78">
        <f>(LasVegas!$E$21*10^3)/LasVegas!$B$8</f>
        <v>0</v>
      </c>
      <c r="I182" s="78">
        <f>(SanFrancisco!$E$21*10^3)/SanFrancisco!$B$8</f>
        <v>0</v>
      </c>
      <c r="J182" s="78">
        <f>(Baltimore!$E$21*10^3)/Baltimore!$B$8</f>
        <v>0</v>
      </c>
      <c r="K182" s="78">
        <f>(Albuquerque!$E$21*10^3)/Albuquerque!$B$8</f>
        <v>0</v>
      </c>
      <c r="L182" s="78">
        <f>(Seattle!$E$21*10^3)/Seattle!$B$8</f>
        <v>0</v>
      </c>
      <c r="M182" s="78">
        <f>(Chicago!$E$21*10^3)/Chicago!$B$8</f>
        <v>0</v>
      </c>
      <c r="N182" s="78">
        <f>(Boulder!$E$21*10^3)/Boulder!$B$8</f>
        <v>0</v>
      </c>
      <c r="O182" s="78">
        <f>(Minneapolis!$E$21*10^3)/Minneapolis!$B$8</f>
        <v>0</v>
      </c>
      <c r="P182" s="78">
        <f>(Helena!$E$21*10^3)/Helena!$B$8</f>
        <v>0</v>
      </c>
      <c r="Q182" s="78">
        <f>(Duluth!$E$21*10^3)/Duluth!$B$8</f>
        <v>0</v>
      </c>
      <c r="R182" s="78">
        <f>(Fairbanks!$E$21*10^3)/Fairbanks!$B$8</f>
        <v>0</v>
      </c>
    </row>
    <row r="183" spans="1:18">
      <c r="A183" s="52"/>
      <c r="B183" s="56" t="s">
        <v>86</v>
      </c>
      <c r="C183" s="78">
        <f>(Miami!$E$22*10^3)/Miami!$B$8</f>
        <v>0</v>
      </c>
      <c r="D183" s="78">
        <f>(Houston!$E$22*10^3)/Houston!$B$8</f>
        <v>0</v>
      </c>
      <c r="E183" s="78">
        <f>(Phoenix!$E$22*10^3)/Phoenix!$B$8</f>
        <v>0</v>
      </c>
      <c r="F183" s="78">
        <f>(Atlanta!$E$22*10^3)/Atlanta!$B$8</f>
        <v>0</v>
      </c>
      <c r="G183" s="78">
        <f>(LosAngeles!$E$22*10^3)/LosAngeles!$B$8</f>
        <v>0</v>
      </c>
      <c r="H183" s="78">
        <f>(LasVegas!$E$22*10^3)/LasVegas!$B$8</f>
        <v>0</v>
      </c>
      <c r="I183" s="78">
        <f>(SanFrancisco!$E$22*10^3)/SanFrancisco!$B$8</f>
        <v>0</v>
      </c>
      <c r="J183" s="78">
        <f>(Baltimore!$E$22*10^3)/Baltimore!$B$8</f>
        <v>0</v>
      </c>
      <c r="K183" s="78">
        <f>(Albuquerque!$E$22*10^3)/Albuquerque!$B$8</f>
        <v>0</v>
      </c>
      <c r="L183" s="78">
        <f>(Seattle!$E$22*10^3)/Seattle!$B$8</f>
        <v>0</v>
      </c>
      <c r="M183" s="78">
        <f>(Chicago!$E$22*10^3)/Chicago!$B$8</f>
        <v>0</v>
      </c>
      <c r="N183" s="78">
        <f>(Boulder!$E$22*10^3)/Boulder!$B$8</f>
        <v>0</v>
      </c>
      <c r="O183" s="78">
        <f>(Minneapolis!$E$22*10^3)/Minneapolis!$B$8</f>
        <v>0</v>
      </c>
      <c r="P183" s="78">
        <f>(Helena!$E$22*10^3)/Helena!$B$8</f>
        <v>0</v>
      </c>
      <c r="Q183" s="78">
        <f>(Duluth!$E$22*10^3)/Duluth!$B$8</f>
        <v>0</v>
      </c>
      <c r="R183" s="78">
        <f>(Fairbanks!$E$22*10^3)/Fairbanks!$B$8</f>
        <v>0</v>
      </c>
    </row>
    <row r="184" spans="1:18">
      <c r="A184" s="52"/>
      <c r="B184" s="56" t="s">
        <v>65</v>
      </c>
      <c r="C184" s="78">
        <f>(Miami!$E$23*10^3)/Miami!$B$8</f>
        <v>0</v>
      </c>
      <c r="D184" s="78">
        <f>(Houston!$E$23*10^3)/Houston!$B$8</f>
        <v>0</v>
      </c>
      <c r="E184" s="78">
        <f>(Phoenix!$E$23*10^3)/Phoenix!$B$8</f>
        <v>0</v>
      </c>
      <c r="F184" s="78">
        <f>(Atlanta!$E$23*10^3)/Atlanta!$B$8</f>
        <v>0</v>
      </c>
      <c r="G184" s="78">
        <f>(LosAngeles!$E$23*10^3)/LosAngeles!$B$8</f>
        <v>0</v>
      </c>
      <c r="H184" s="78">
        <f>(LasVegas!$E$23*10^3)/LasVegas!$B$8</f>
        <v>0</v>
      </c>
      <c r="I184" s="78">
        <f>(SanFrancisco!$E$23*10^3)/SanFrancisco!$B$8</f>
        <v>0</v>
      </c>
      <c r="J184" s="78">
        <f>(Baltimore!$E$23*10^3)/Baltimore!$B$8</f>
        <v>0</v>
      </c>
      <c r="K184" s="78">
        <f>(Albuquerque!$E$23*10^3)/Albuquerque!$B$8</f>
        <v>0</v>
      </c>
      <c r="L184" s="78">
        <f>(Seattle!$E$23*10^3)/Seattle!$B$8</f>
        <v>0</v>
      </c>
      <c r="M184" s="78">
        <f>(Chicago!$E$23*10^3)/Chicago!$B$8</f>
        <v>0</v>
      </c>
      <c r="N184" s="78">
        <f>(Boulder!$E$23*10^3)/Boulder!$B$8</f>
        <v>0</v>
      </c>
      <c r="O184" s="78">
        <f>(Minneapolis!$E$23*10^3)/Minneapolis!$B$8</f>
        <v>0</v>
      </c>
      <c r="P184" s="78">
        <f>(Helena!$E$23*10^3)/Helena!$B$8</f>
        <v>0</v>
      </c>
      <c r="Q184" s="78">
        <f>(Duluth!$E$23*10^3)/Duluth!$B$8</f>
        <v>0</v>
      </c>
      <c r="R184" s="78">
        <f>(Fairbanks!$E$23*10^3)/Fairbanks!$B$8</f>
        <v>0</v>
      </c>
    </row>
    <row r="185" spans="1:18">
      <c r="A185" s="52"/>
      <c r="B185" s="56" t="s">
        <v>87</v>
      </c>
      <c r="C185" s="78">
        <f>(Miami!$E$24*10^3)/Miami!$B$8</f>
        <v>0</v>
      </c>
      <c r="D185" s="78">
        <f>(Houston!$E$24*10^3)/Houston!$B$8</f>
        <v>0</v>
      </c>
      <c r="E185" s="78">
        <f>(Phoenix!$E$24*10^3)/Phoenix!$B$8</f>
        <v>0</v>
      </c>
      <c r="F185" s="78">
        <f>(Atlanta!$E$24*10^3)/Atlanta!$B$8</f>
        <v>0</v>
      </c>
      <c r="G185" s="78">
        <f>(LosAngeles!$E$24*10^3)/LosAngeles!$B$8</f>
        <v>0</v>
      </c>
      <c r="H185" s="78">
        <f>(LasVegas!$E$24*10^3)/LasVegas!$B$8</f>
        <v>0</v>
      </c>
      <c r="I185" s="78">
        <f>(SanFrancisco!$E$24*10^3)/SanFrancisco!$B$8</f>
        <v>0</v>
      </c>
      <c r="J185" s="78">
        <f>(Baltimore!$E$24*10^3)/Baltimore!$B$8</f>
        <v>0</v>
      </c>
      <c r="K185" s="78">
        <f>(Albuquerque!$E$24*10^3)/Albuquerque!$B$8</f>
        <v>0</v>
      </c>
      <c r="L185" s="78">
        <f>(Seattle!$E$24*10^3)/Seattle!$B$8</f>
        <v>0</v>
      </c>
      <c r="M185" s="78">
        <f>(Chicago!$E$24*10^3)/Chicago!$B$8</f>
        <v>0</v>
      </c>
      <c r="N185" s="78">
        <f>(Boulder!$E$24*10^3)/Boulder!$B$8</f>
        <v>0</v>
      </c>
      <c r="O185" s="78">
        <f>(Minneapolis!$E$24*10^3)/Minneapolis!$B$8</f>
        <v>0</v>
      </c>
      <c r="P185" s="78">
        <f>(Helena!$E$24*10^3)/Helena!$B$8</f>
        <v>0</v>
      </c>
      <c r="Q185" s="78">
        <f>(Duluth!$E$24*10^3)/Duluth!$B$8</f>
        <v>0</v>
      </c>
      <c r="R185" s="78">
        <f>(Fairbanks!$E$24*10^3)/Fairbanks!$B$8</f>
        <v>0</v>
      </c>
    </row>
    <row r="186" spans="1:18">
      <c r="A186" s="52"/>
      <c r="B186" s="56" t="s">
        <v>88</v>
      </c>
      <c r="C186" s="78">
        <f>(Miami!$E$25*10^3)/Miami!$B$8</f>
        <v>0</v>
      </c>
      <c r="D186" s="78">
        <f>(Houston!$E$25*10^3)/Houston!$B$8</f>
        <v>0</v>
      </c>
      <c r="E186" s="78">
        <f>(Phoenix!$E$25*10^3)/Phoenix!$B$8</f>
        <v>0</v>
      </c>
      <c r="F186" s="78">
        <f>(Atlanta!$E$25*10^3)/Atlanta!$B$8</f>
        <v>0</v>
      </c>
      <c r="G186" s="78">
        <f>(LosAngeles!$E$25*10^3)/LosAngeles!$B$8</f>
        <v>0</v>
      </c>
      <c r="H186" s="78">
        <f>(LasVegas!$E$25*10^3)/LasVegas!$B$8</f>
        <v>0</v>
      </c>
      <c r="I186" s="78">
        <f>(SanFrancisco!$E$25*10^3)/SanFrancisco!$B$8</f>
        <v>0</v>
      </c>
      <c r="J186" s="78">
        <f>(Baltimore!$E$25*10^3)/Baltimore!$B$8</f>
        <v>0</v>
      </c>
      <c r="K186" s="78">
        <f>(Albuquerque!$E$25*10^3)/Albuquerque!$B$8</f>
        <v>0</v>
      </c>
      <c r="L186" s="78">
        <f>(Seattle!$E$25*10^3)/Seattle!$B$8</f>
        <v>0</v>
      </c>
      <c r="M186" s="78">
        <f>(Chicago!$E$25*10^3)/Chicago!$B$8</f>
        <v>0</v>
      </c>
      <c r="N186" s="78">
        <f>(Boulder!$E$25*10^3)/Boulder!$B$8</f>
        <v>0</v>
      </c>
      <c r="O186" s="78">
        <f>(Minneapolis!$E$25*10^3)/Minneapolis!$B$8</f>
        <v>0</v>
      </c>
      <c r="P186" s="78">
        <f>(Helena!$E$25*10^3)/Helena!$B$8</f>
        <v>0</v>
      </c>
      <c r="Q186" s="78">
        <f>(Duluth!$E$25*10^3)/Duluth!$B$8</f>
        <v>0</v>
      </c>
      <c r="R186" s="78">
        <f>(Fairbanks!$E$25*10^3)/Fairbanks!$B$8</f>
        <v>0</v>
      </c>
    </row>
    <row r="187" spans="1:18">
      <c r="A187" s="52"/>
      <c r="B187" s="56" t="s">
        <v>89</v>
      </c>
      <c r="C187" s="78">
        <f>(Miami!$E$26*10^3)/Miami!$B$8</f>
        <v>0</v>
      </c>
      <c r="D187" s="78">
        <f>(Houston!$E$26*10^3)/Houston!$B$8</f>
        <v>0</v>
      </c>
      <c r="E187" s="78">
        <f>(Phoenix!$E$26*10^3)/Phoenix!$B$8</f>
        <v>0</v>
      </c>
      <c r="F187" s="78">
        <f>(Atlanta!$E$26*10^3)/Atlanta!$B$8</f>
        <v>0</v>
      </c>
      <c r="G187" s="78">
        <f>(LosAngeles!$E$26*10^3)/LosAngeles!$B$8</f>
        <v>0</v>
      </c>
      <c r="H187" s="78">
        <f>(LasVegas!$E$26*10^3)/LasVegas!$B$8</f>
        <v>0</v>
      </c>
      <c r="I187" s="78">
        <f>(SanFrancisco!$E$26*10^3)/SanFrancisco!$B$8</f>
        <v>0</v>
      </c>
      <c r="J187" s="78">
        <f>(Baltimore!$E$26*10^3)/Baltimore!$B$8</f>
        <v>0</v>
      </c>
      <c r="K187" s="78">
        <f>(Albuquerque!$E$26*10^3)/Albuquerque!$B$8</f>
        <v>0</v>
      </c>
      <c r="L187" s="78">
        <f>(Seattle!$E$26*10^3)/Seattle!$B$8</f>
        <v>0</v>
      </c>
      <c r="M187" s="78">
        <f>(Chicago!$E$26*10^3)/Chicago!$B$8</f>
        <v>0</v>
      </c>
      <c r="N187" s="78">
        <f>(Boulder!$E$26*10^3)/Boulder!$B$8</f>
        <v>0</v>
      </c>
      <c r="O187" s="78">
        <f>(Minneapolis!$E$26*10^3)/Minneapolis!$B$8</f>
        <v>0</v>
      </c>
      <c r="P187" s="78">
        <f>(Helena!$E$26*10^3)/Helena!$B$8</f>
        <v>0</v>
      </c>
      <c r="Q187" s="78">
        <f>(Duluth!$E$26*10^3)/Duluth!$B$8</f>
        <v>0</v>
      </c>
      <c r="R187" s="78">
        <f>(Fairbanks!$E$26*10^3)/Fairbanks!$B$8</f>
        <v>0</v>
      </c>
    </row>
    <row r="188" spans="1:18">
      <c r="A188" s="52"/>
      <c r="B188" s="56" t="s">
        <v>90</v>
      </c>
      <c r="C188" s="78">
        <f>(Miami!$E$28*10^3)/Miami!$B$8</f>
        <v>0</v>
      </c>
      <c r="D188" s="78">
        <f>(Houston!$E$28*10^3)/Houston!$B$8</f>
        <v>0</v>
      </c>
      <c r="E188" s="78">
        <f>(Phoenix!$E$28*10^3)/Phoenix!$B$8</f>
        <v>0</v>
      </c>
      <c r="F188" s="78">
        <f>(Atlanta!$E$28*10^3)/Atlanta!$B$8</f>
        <v>0</v>
      </c>
      <c r="G188" s="78">
        <f>(LosAngeles!$E$28*10^3)/LosAngeles!$B$8</f>
        <v>0</v>
      </c>
      <c r="H188" s="78">
        <f>(LasVegas!$E$28*10^3)/LasVegas!$B$8</f>
        <v>0</v>
      </c>
      <c r="I188" s="78">
        <f>(SanFrancisco!$E$28*10^3)/SanFrancisco!$B$8</f>
        <v>0</v>
      </c>
      <c r="J188" s="78">
        <f>(Baltimore!$E$28*10^3)/Baltimore!$B$8</f>
        <v>0</v>
      </c>
      <c r="K188" s="78">
        <f>(Albuquerque!$E$28*10^3)/Albuquerque!$B$8</f>
        <v>0</v>
      </c>
      <c r="L188" s="78">
        <f>(Seattle!$E$28*10^3)/Seattle!$B$8</f>
        <v>0</v>
      </c>
      <c r="M188" s="78">
        <f>(Chicago!$E$28*10^3)/Chicago!$B$8</f>
        <v>0</v>
      </c>
      <c r="N188" s="78">
        <f>(Boulder!$E$28*10^3)/Boulder!$B$8</f>
        <v>0</v>
      </c>
      <c r="O188" s="78">
        <f>(Minneapolis!$E$28*10^3)/Minneapolis!$B$8</f>
        <v>0</v>
      </c>
      <c r="P188" s="78">
        <f>(Helena!$E$28*10^3)/Helena!$B$8</f>
        <v>0</v>
      </c>
      <c r="Q188" s="78">
        <f>(Duluth!$E$28*10^3)/Duluth!$B$8</f>
        <v>0</v>
      </c>
      <c r="R188" s="78">
        <f>(Fairbanks!$E$28*10^3)/Fairbanks!$B$8</f>
        <v>0</v>
      </c>
    </row>
    <row r="189" spans="1:18">
      <c r="A189" s="52"/>
      <c r="B189" s="55" t="s">
        <v>264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70</v>
      </c>
      <c r="C190" s="78">
        <f>(Miami!$F$13*10^3)/Miami!$B$8</f>
        <v>0</v>
      </c>
      <c r="D190" s="78">
        <f>(Houston!$F$13*10^3)/Houston!$B$8</f>
        <v>0</v>
      </c>
      <c r="E190" s="78">
        <f>(Phoenix!$F$13*10^3)/Phoenix!$B$8</f>
        <v>0</v>
      </c>
      <c r="F190" s="78">
        <f>(Atlanta!$F$13*10^3)/Atlanta!$B$8</f>
        <v>0</v>
      </c>
      <c r="G190" s="78">
        <f>(LosAngeles!$F$13*10^3)/LosAngeles!$B$8</f>
        <v>0</v>
      </c>
      <c r="H190" s="78">
        <f>(LasVegas!$F$13*10^3)/LasVegas!$B$8</f>
        <v>0</v>
      </c>
      <c r="I190" s="78">
        <f>(SanFrancisco!$F$13*10^3)/SanFrancisco!$B$8</f>
        <v>0</v>
      </c>
      <c r="J190" s="78">
        <f>(Baltimore!$F$13*10^3)/Baltimore!$B$8</f>
        <v>0</v>
      </c>
      <c r="K190" s="78">
        <f>(Albuquerque!$F$13*10^3)/Albuquerque!$B$8</f>
        <v>0</v>
      </c>
      <c r="L190" s="78">
        <f>(Seattle!$F$13*10^3)/Seattle!$B$8</f>
        <v>0</v>
      </c>
      <c r="M190" s="78">
        <f>(Chicago!$F$13*10^3)/Chicago!$B$8</f>
        <v>0</v>
      </c>
      <c r="N190" s="78">
        <f>(Boulder!$F$13*10^3)/Boulder!$B$8</f>
        <v>0</v>
      </c>
      <c r="O190" s="78">
        <f>(Minneapolis!$F$13*10^3)/Minneapolis!$B$8</f>
        <v>0</v>
      </c>
      <c r="P190" s="78">
        <f>(Helena!$F$13*10^3)/Helena!$B$8</f>
        <v>0</v>
      </c>
      <c r="Q190" s="78">
        <f>(Duluth!$F$13*10^3)/Duluth!$B$8</f>
        <v>0</v>
      </c>
      <c r="R190" s="78">
        <f>(Fairbanks!$F$13*10^3)/Fairbanks!$B$8</f>
        <v>0</v>
      </c>
    </row>
    <row r="191" spans="1:18">
      <c r="A191" s="52"/>
      <c r="B191" s="56" t="s">
        <v>71</v>
      </c>
      <c r="C191" s="78">
        <f>(Miami!$F$14*10^3)/Miami!$B$8</f>
        <v>0</v>
      </c>
      <c r="D191" s="78">
        <f>(Houston!$F$14*10^3)/Houston!$B$8</f>
        <v>0</v>
      </c>
      <c r="E191" s="78">
        <f>(Phoenix!$F$14*10^3)/Phoenix!$B$8</f>
        <v>0</v>
      </c>
      <c r="F191" s="78">
        <f>(Atlanta!$F$14*10^3)/Atlanta!$B$8</f>
        <v>0</v>
      </c>
      <c r="G191" s="78">
        <f>(LosAngeles!$F$14*10^3)/LosAngeles!$B$8</f>
        <v>0</v>
      </c>
      <c r="H191" s="78">
        <f>(LasVegas!$F$14*10^3)/LasVegas!$B$8</f>
        <v>0</v>
      </c>
      <c r="I191" s="78">
        <f>(SanFrancisco!$F$14*10^3)/SanFrancisco!$B$8</f>
        <v>0</v>
      </c>
      <c r="J191" s="78">
        <f>(Baltimore!$F$14*10^3)/Baltimore!$B$8</f>
        <v>0</v>
      </c>
      <c r="K191" s="78">
        <f>(Albuquerque!$F$14*10^3)/Albuquerque!$B$8</f>
        <v>0</v>
      </c>
      <c r="L191" s="78">
        <f>(Seattle!$F$14*10^3)/Seattle!$B$8</f>
        <v>0</v>
      </c>
      <c r="M191" s="78">
        <f>(Chicago!$F$14*10^3)/Chicago!$B$8</f>
        <v>0</v>
      </c>
      <c r="N191" s="78">
        <f>(Boulder!$F$14*10^3)/Boulder!$B$8</f>
        <v>0</v>
      </c>
      <c r="O191" s="78">
        <f>(Minneapolis!$F$14*10^3)/Minneapolis!$B$8</f>
        <v>0</v>
      </c>
      <c r="P191" s="78">
        <f>(Helena!$F$14*10^3)/Helena!$B$8</f>
        <v>0</v>
      </c>
      <c r="Q191" s="78">
        <f>(Duluth!$F$14*10^3)/Duluth!$B$8</f>
        <v>0</v>
      </c>
      <c r="R191" s="78">
        <f>(Fairbanks!$F$14*10^3)/Fairbanks!$B$8</f>
        <v>0</v>
      </c>
    </row>
    <row r="192" spans="1:18">
      <c r="A192" s="52"/>
      <c r="B192" s="56" t="s">
        <v>79</v>
      </c>
      <c r="C192" s="78">
        <f>(Miami!$F$15*10^3)/Miami!$B$8</f>
        <v>0</v>
      </c>
      <c r="D192" s="78">
        <f>(Houston!$F$15*10^3)/Houston!$B$8</f>
        <v>0</v>
      </c>
      <c r="E192" s="78">
        <f>(Phoenix!$F$15*10^3)/Phoenix!$B$8</f>
        <v>0</v>
      </c>
      <c r="F192" s="78">
        <f>(Atlanta!$F$15*10^3)/Atlanta!$B$8</f>
        <v>0</v>
      </c>
      <c r="G192" s="78">
        <f>(LosAngeles!$F$15*10^3)/LosAngeles!$B$8</f>
        <v>0</v>
      </c>
      <c r="H192" s="78">
        <f>(LasVegas!$F$15*10^3)/LasVegas!$B$8</f>
        <v>0</v>
      </c>
      <c r="I192" s="78">
        <f>(SanFrancisco!$F$15*10^3)/SanFrancisco!$B$8</f>
        <v>0</v>
      </c>
      <c r="J192" s="78">
        <f>(Baltimore!$F$15*10^3)/Baltimore!$B$8</f>
        <v>0</v>
      </c>
      <c r="K192" s="78">
        <f>(Albuquerque!$F$15*10^3)/Albuquerque!$B$8</f>
        <v>0</v>
      </c>
      <c r="L192" s="78">
        <f>(Seattle!$F$15*10^3)/Seattle!$B$8</f>
        <v>0</v>
      </c>
      <c r="M192" s="78">
        <f>(Chicago!$F$15*10^3)/Chicago!$B$8</f>
        <v>0</v>
      </c>
      <c r="N192" s="78">
        <f>(Boulder!$F$15*10^3)/Boulder!$B$8</f>
        <v>0</v>
      </c>
      <c r="O192" s="78">
        <f>(Minneapolis!$F$15*10^3)/Minneapolis!$B$8</f>
        <v>0</v>
      </c>
      <c r="P192" s="78">
        <f>(Helena!$F$15*10^3)/Helena!$B$8</f>
        <v>0</v>
      </c>
      <c r="Q192" s="78">
        <f>(Duluth!$F$15*10^3)/Duluth!$B$8</f>
        <v>0</v>
      </c>
      <c r="R192" s="78">
        <f>(Fairbanks!$F$15*10^3)/Fairbanks!$B$8</f>
        <v>0</v>
      </c>
    </row>
    <row r="193" spans="1:18">
      <c r="A193" s="52"/>
      <c r="B193" s="56" t="s">
        <v>80</v>
      </c>
      <c r="C193" s="78">
        <f>(Miami!$F$16*10^3)/Miami!$B$8</f>
        <v>0</v>
      </c>
      <c r="D193" s="78">
        <f>(Houston!$F$16*10^3)/Houston!$B$8</f>
        <v>0</v>
      </c>
      <c r="E193" s="78">
        <f>(Phoenix!$F$16*10^3)/Phoenix!$B$8</f>
        <v>0</v>
      </c>
      <c r="F193" s="78">
        <f>(Atlanta!$F$16*10^3)/Atlanta!$B$8</f>
        <v>0</v>
      </c>
      <c r="G193" s="78">
        <f>(LosAngeles!$F$16*10^3)/LosAngeles!$B$8</f>
        <v>0</v>
      </c>
      <c r="H193" s="78">
        <f>(LasVegas!$F$16*10^3)/LasVegas!$B$8</f>
        <v>0</v>
      </c>
      <c r="I193" s="78">
        <f>(SanFrancisco!$F$16*10^3)/SanFrancisco!$B$8</f>
        <v>0</v>
      </c>
      <c r="J193" s="78">
        <f>(Baltimore!$F$16*10^3)/Baltimore!$B$8</f>
        <v>0</v>
      </c>
      <c r="K193" s="78">
        <f>(Albuquerque!$F$16*10^3)/Albuquerque!$B$8</f>
        <v>0</v>
      </c>
      <c r="L193" s="78">
        <f>(Seattle!$F$16*10^3)/Seattle!$B$8</f>
        <v>0</v>
      </c>
      <c r="M193" s="78">
        <f>(Chicago!$F$16*10^3)/Chicago!$B$8</f>
        <v>0</v>
      </c>
      <c r="N193" s="78">
        <f>(Boulder!$F$16*10^3)/Boulder!$B$8</f>
        <v>0</v>
      </c>
      <c r="O193" s="78">
        <f>(Minneapolis!$F$16*10^3)/Minneapolis!$B$8</f>
        <v>0</v>
      </c>
      <c r="P193" s="78">
        <f>(Helena!$F$16*10^3)/Helena!$B$8</f>
        <v>0</v>
      </c>
      <c r="Q193" s="78">
        <f>(Duluth!$F$16*10^3)/Duluth!$B$8</f>
        <v>0</v>
      </c>
      <c r="R193" s="78">
        <f>(Fairbanks!$F$16*10^3)/Fairbanks!$B$8</f>
        <v>0</v>
      </c>
    </row>
    <row r="194" spans="1:18">
      <c r="A194" s="52"/>
      <c r="B194" s="56" t="s">
        <v>81</v>
      </c>
      <c r="C194" s="78">
        <f>(Miami!$F$17*10^3)/Miami!$B$8</f>
        <v>0</v>
      </c>
      <c r="D194" s="78">
        <f>(Houston!$F$17*10^3)/Houston!$B$8</f>
        <v>0</v>
      </c>
      <c r="E194" s="78">
        <f>(Phoenix!$F$17*10^3)/Phoenix!$B$8</f>
        <v>0</v>
      </c>
      <c r="F194" s="78">
        <f>(Atlanta!$F$17*10^3)/Atlanta!$B$8</f>
        <v>0</v>
      </c>
      <c r="G194" s="78">
        <f>(LosAngeles!$F$17*10^3)/LosAngeles!$B$8</f>
        <v>0</v>
      </c>
      <c r="H194" s="78">
        <f>(LasVegas!$F$17*10^3)/LasVegas!$B$8</f>
        <v>0</v>
      </c>
      <c r="I194" s="78">
        <f>(SanFrancisco!$F$17*10^3)/SanFrancisco!$B$8</f>
        <v>0</v>
      </c>
      <c r="J194" s="78">
        <f>(Baltimore!$F$17*10^3)/Baltimore!$B$8</f>
        <v>0</v>
      </c>
      <c r="K194" s="78">
        <f>(Albuquerque!$F$17*10^3)/Albuquerque!$B$8</f>
        <v>0</v>
      </c>
      <c r="L194" s="78">
        <f>(Seattle!$F$17*10^3)/Seattle!$B$8</f>
        <v>0</v>
      </c>
      <c r="M194" s="78">
        <f>(Chicago!$F$17*10^3)/Chicago!$B$8</f>
        <v>0</v>
      </c>
      <c r="N194" s="78">
        <f>(Boulder!$F$17*10^3)/Boulder!$B$8</f>
        <v>0</v>
      </c>
      <c r="O194" s="78">
        <f>(Minneapolis!$F$17*10^3)/Minneapolis!$B$8</f>
        <v>0</v>
      </c>
      <c r="P194" s="78">
        <f>(Helena!$F$17*10^3)/Helena!$B$8</f>
        <v>0</v>
      </c>
      <c r="Q194" s="78">
        <f>(Duluth!$F$17*10^3)/Duluth!$B$8</f>
        <v>0</v>
      </c>
      <c r="R194" s="78">
        <f>(Fairbanks!$F$17*10^3)/Fairbanks!$B$8</f>
        <v>0</v>
      </c>
    </row>
    <row r="195" spans="1:18">
      <c r="A195" s="52"/>
      <c r="B195" s="56" t="s">
        <v>82</v>
      </c>
      <c r="C195" s="78">
        <f>(Miami!$F$18*10^3)/Miami!$B$8</f>
        <v>0</v>
      </c>
      <c r="D195" s="78">
        <f>(Houston!$F$18*10^3)/Houston!$B$8</f>
        <v>0</v>
      </c>
      <c r="E195" s="78">
        <f>(Phoenix!$F$18*10^3)/Phoenix!$B$8</f>
        <v>0</v>
      </c>
      <c r="F195" s="78">
        <f>(Atlanta!$F$18*10^3)/Atlanta!$B$8</f>
        <v>0</v>
      </c>
      <c r="G195" s="78">
        <f>(LosAngeles!$F$18*10^3)/LosAngeles!$B$8</f>
        <v>0</v>
      </c>
      <c r="H195" s="78">
        <f>(LasVegas!$F$18*10^3)/LasVegas!$B$8</f>
        <v>0</v>
      </c>
      <c r="I195" s="78">
        <f>(SanFrancisco!$F$18*10^3)/SanFrancisco!$B$8</f>
        <v>0</v>
      </c>
      <c r="J195" s="78">
        <f>(Baltimore!$F$18*10^3)/Baltimore!$B$8</f>
        <v>0</v>
      </c>
      <c r="K195" s="78">
        <f>(Albuquerque!$F$18*10^3)/Albuquerque!$B$8</f>
        <v>0</v>
      </c>
      <c r="L195" s="78">
        <f>(Seattle!$F$18*10^3)/Seattle!$B$8</f>
        <v>0</v>
      </c>
      <c r="M195" s="78">
        <f>(Chicago!$F$18*10^3)/Chicago!$B$8</f>
        <v>0</v>
      </c>
      <c r="N195" s="78">
        <f>(Boulder!$F$18*10^3)/Boulder!$B$8</f>
        <v>0</v>
      </c>
      <c r="O195" s="78">
        <f>(Minneapolis!$F$18*10^3)/Minneapolis!$B$8</f>
        <v>0</v>
      </c>
      <c r="P195" s="78">
        <f>(Helena!$F$18*10^3)/Helena!$B$8</f>
        <v>0</v>
      </c>
      <c r="Q195" s="78">
        <f>(Duluth!$F$18*10^3)/Duluth!$B$8</f>
        <v>0</v>
      </c>
      <c r="R195" s="78">
        <f>(Fairbanks!$F$18*10^3)/Fairbanks!$B$8</f>
        <v>0</v>
      </c>
    </row>
    <row r="196" spans="1:18">
      <c r="A196" s="52"/>
      <c r="B196" s="56" t="s">
        <v>83</v>
      </c>
      <c r="C196" s="78">
        <f>(Miami!$F$19*10^3)/Miami!$B$8</f>
        <v>0</v>
      </c>
      <c r="D196" s="78">
        <f>(Houston!$F$19*10^3)/Houston!$B$8</f>
        <v>0</v>
      </c>
      <c r="E196" s="78">
        <f>(Phoenix!$F$19*10^3)/Phoenix!$B$8</f>
        <v>0</v>
      </c>
      <c r="F196" s="78">
        <f>(Atlanta!$F$19*10^3)/Atlanta!$B$8</f>
        <v>0</v>
      </c>
      <c r="G196" s="78">
        <f>(LosAngeles!$F$19*10^3)/LosAngeles!$B$8</f>
        <v>0</v>
      </c>
      <c r="H196" s="78">
        <f>(LasVegas!$F$19*10^3)/LasVegas!$B$8</f>
        <v>0</v>
      </c>
      <c r="I196" s="78">
        <f>(SanFrancisco!$F$19*10^3)/SanFrancisco!$B$8</f>
        <v>0</v>
      </c>
      <c r="J196" s="78">
        <f>(Baltimore!$F$19*10^3)/Baltimore!$B$8</f>
        <v>0</v>
      </c>
      <c r="K196" s="78">
        <f>(Albuquerque!$F$19*10^3)/Albuquerque!$B$8</f>
        <v>0</v>
      </c>
      <c r="L196" s="78">
        <f>(Seattle!$F$19*10^3)/Seattle!$B$8</f>
        <v>0</v>
      </c>
      <c r="M196" s="78">
        <f>(Chicago!$F$19*10^3)/Chicago!$B$8</f>
        <v>0</v>
      </c>
      <c r="N196" s="78">
        <f>(Boulder!$F$19*10^3)/Boulder!$B$8</f>
        <v>0</v>
      </c>
      <c r="O196" s="78">
        <f>(Minneapolis!$F$19*10^3)/Minneapolis!$B$8</f>
        <v>0</v>
      </c>
      <c r="P196" s="78">
        <f>(Helena!$F$19*10^3)/Helena!$B$8</f>
        <v>0</v>
      </c>
      <c r="Q196" s="78">
        <f>(Duluth!$F$19*10^3)/Duluth!$B$8</f>
        <v>0</v>
      </c>
      <c r="R196" s="78">
        <f>(Fairbanks!$F$19*10^3)/Fairbanks!$B$8</f>
        <v>0</v>
      </c>
    </row>
    <row r="197" spans="1:18">
      <c r="A197" s="52"/>
      <c r="B197" s="56" t="s">
        <v>84</v>
      </c>
      <c r="C197" s="78">
        <f>(Miami!$F$20*10^3)/Miami!$B$8</f>
        <v>0</v>
      </c>
      <c r="D197" s="78">
        <f>(Houston!$F$20*10^3)/Houston!$B$8</f>
        <v>0</v>
      </c>
      <c r="E197" s="78">
        <f>(Phoenix!$F$20*10^3)/Phoenix!$B$8</f>
        <v>0</v>
      </c>
      <c r="F197" s="78">
        <f>(Atlanta!$F$20*10^3)/Atlanta!$B$8</f>
        <v>0</v>
      </c>
      <c r="G197" s="78">
        <f>(LosAngeles!$F$20*10^3)/LosAngeles!$B$8</f>
        <v>0</v>
      </c>
      <c r="H197" s="78">
        <f>(LasVegas!$F$20*10^3)/LasVegas!$B$8</f>
        <v>0</v>
      </c>
      <c r="I197" s="78">
        <f>(SanFrancisco!$F$20*10^3)/SanFrancisco!$B$8</f>
        <v>0</v>
      </c>
      <c r="J197" s="78">
        <f>(Baltimore!$F$20*10^3)/Baltimore!$B$8</f>
        <v>0</v>
      </c>
      <c r="K197" s="78">
        <f>(Albuquerque!$F$20*10^3)/Albuquerque!$B$8</f>
        <v>0</v>
      </c>
      <c r="L197" s="78">
        <f>(Seattle!$F$20*10^3)/Seattle!$B$8</f>
        <v>0</v>
      </c>
      <c r="M197" s="78">
        <f>(Chicago!$F$20*10^3)/Chicago!$B$8</f>
        <v>0</v>
      </c>
      <c r="N197" s="78">
        <f>(Boulder!$F$20*10^3)/Boulder!$B$8</f>
        <v>0</v>
      </c>
      <c r="O197" s="78">
        <f>(Minneapolis!$F$20*10^3)/Minneapolis!$B$8</f>
        <v>0</v>
      </c>
      <c r="P197" s="78">
        <f>(Helena!$F$20*10^3)/Helena!$B$8</f>
        <v>0</v>
      </c>
      <c r="Q197" s="78">
        <f>(Duluth!$F$20*10^3)/Duluth!$B$8</f>
        <v>0</v>
      </c>
      <c r="R197" s="78">
        <f>(Fairbanks!$F$20*10^3)/Fairbanks!$B$8</f>
        <v>0</v>
      </c>
    </row>
    <row r="198" spans="1:18">
      <c r="A198" s="52"/>
      <c r="B198" s="56" t="s">
        <v>85</v>
      </c>
      <c r="C198" s="78">
        <f>(Miami!$F$21*10^3)/Miami!$B$8</f>
        <v>0</v>
      </c>
      <c r="D198" s="78">
        <f>(Houston!$F$21*10^3)/Houston!$B$8</f>
        <v>0</v>
      </c>
      <c r="E198" s="78">
        <f>(Phoenix!$F$21*10^3)/Phoenix!$B$8</f>
        <v>0</v>
      </c>
      <c r="F198" s="78">
        <f>(Atlanta!$F$21*10^3)/Atlanta!$B$8</f>
        <v>0</v>
      </c>
      <c r="G198" s="78">
        <f>(LosAngeles!$F$21*10^3)/LosAngeles!$B$8</f>
        <v>0</v>
      </c>
      <c r="H198" s="78">
        <f>(LasVegas!$F$21*10^3)/LasVegas!$B$8</f>
        <v>0</v>
      </c>
      <c r="I198" s="78">
        <f>(SanFrancisco!$F$21*10^3)/SanFrancisco!$B$8</f>
        <v>0</v>
      </c>
      <c r="J198" s="78">
        <f>(Baltimore!$F$21*10^3)/Baltimore!$B$8</f>
        <v>0</v>
      </c>
      <c r="K198" s="78">
        <f>(Albuquerque!$F$21*10^3)/Albuquerque!$B$8</f>
        <v>0</v>
      </c>
      <c r="L198" s="78">
        <f>(Seattle!$F$21*10^3)/Seattle!$B$8</f>
        <v>0</v>
      </c>
      <c r="M198" s="78">
        <f>(Chicago!$F$21*10^3)/Chicago!$B$8</f>
        <v>0</v>
      </c>
      <c r="N198" s="78">
        <f>(Boulder!$F$21*10^3)/Boulder!$B$8</f>
        <v>0</v>
      </c>
      <c r="O198" s="78">
        <f>(Minneapolis!$F$21*10^3)/Minneapolis!$B$8</f>
        <v>0</v>
      </c>
      <c r="P198" s="78">
        <f>(Helena!$F$21*10^3)/Helena!$B$8</f>
        <v>0</v>
      </c>
      <c r="Q198" s="78">
        <f>(Duluth!$F$21*10^3)/Duluth!$B$8</f>
        <v>0</v>
      </c>
      <c r="R198" s="78">
        <f>(Fairbanks!$F$21*10^3)/Fairbanks!$B$8</f>
        <v>0</v>
      </c>
    </row>
    <row r="199" spans="1:18">
      <c r="A199" s="52"/>
      <c r="B199" s="56" t="s">
        <v>86</v>
      </c>
      <c r="C199" s="78">
        <f>(Miami!$F$22*10^3)/Miami!$B$8</f>
        <v>0</v>
      </c>
      <c r="D199" s="78">
        <f>(Houston!$F$22*10^3)/Houston!$B$8</f>
        <v>0</v>
      </c>
      <c r="E199" s="78">
        <f>(Phoenix!$F$22*10^3)/Phoenix!$B$8</f>
        <v>0</v>
      </c>
      <c r="F199" s="78">
        <f>(Atlanta!$F$22*10^3)/Atlanta!$B$8</f>
        <v>0</v>
      </c>
      <c r="G199" s="78">
        <f>(LosAngeles!$F$22*10^3)/LosAngeles!$B$8</f>
        <v>0</v>
      </c>
      <c r="H199" s="78">
        <f>(LasVegas!$F$22*10^3)/LasVegas!$B$8</f>
        <v>0</v>
      </c>
      <c r="I199" s="78">
        <f>(SanFrancisco!$F$22*10^3)/SanFrancisco!$B$8</f>
        <v>0</v>
      </c>
      <c r="J199" s="78">
        <f>(Baltimore!$F$22*10^3)/Baltimore!$B$8</f>
        <v>0</v>
      </c>
      <c r="K199" s="78">
        <f>(Albuquerque!$F$22*10^3)/Albuquerque!$B$8</f>
        <v>0</v>
      </c>
      <c r="L199" s="78">
        <f>(Seattle!$F$22*10^3)/Seattle!$B$8</f>
        <v>0</v>
      </c>
      <c r="M199" s="78">
        <f>(Chicago!$F$22*10^3)/Chicago!$B$8</f>
        <v>0</v>
      </c>
      <c r="N199" s="78">
        <f>(Boulder!$F$22*10^3)/Boulder!$B$8</f>
        <v>0</v>
      </c>
      <c r="O199" s="78">
        <f>(Minneapolis!$F$22*10^3)/Minneapolis!$B$8</f>
        <v>0</v>
      </c>
      <c r="P199" s="78">
        <f>(Helena!$F$22*10^3)/Helena!$B$8</f>
        <v>0</v>
      </c>
      <c r="Q199" s="78">
        <f>(Duluth!$F$22*10^3)/Duluth!$B$8</f>
        <v>0</v>
      </c>
      <c r="R199" s="78">
        <f>(Fairbanks!$F$22*10^3)/Fairbanks!$B$8</f>
        <v>0</v>
      </c>
    </row>
    <row r="200" spans="1:18">
      <c r="A200" s="52"/>
      <c r="B200" s="56" t="s">
        <v>65</v>
      </c>
      <c r="C200" s="78">
        <f>(Miami!$F$23*10^3)/Miami!$B$8</f>
        <v>0</v>
      </c>
      <c r="D200" s="78">
        <f>(Houston!$F$23*10^3)/Houston!$B$8</f>
        <v>0</v>
      </c>
      <c r="E200" s="78">
        <f>(Phoenix!$F$23*10^3)/Phoenix!$B$8</f>
        <v>0</v>
      </c>
      <c r="F200" s="78">
        <f>(Atlanta!$F$23*10^3)/Atlanta!$B$8</f>
        <v>0</v>
      </c>
      <c r="G200" s="78">
        <f>(LosAngeles!$F$23*10^3)/LosAngeles!$B$8</f>
        <v>0</v>
      </c>
      <c r="H200" s="78">
        <f>(LasVegas!$F$23*10^3)/LasVegas!$B$8</f>
        <v>0</v>
      </c>
      <c r="I200" s="78">
        <f>(SanFrancisco!$F$23*10^3)/SanFrancisco!$B$8</f>
        <v>0</v>
      </c>
      <c r="J200" s="78">
        <f>(Baltimore!$F$23*10^3)/Baltimore!$B$8</f>
        <v>0</v>
      </c>
      <c r="K200" s="78">
        <f>(Albuquerque!$F$23*10^3)/Albuquerque!$B$8</f>
        <v>0</v>
      </c>
      <c r="L200" s="78">
        <f>(Seattle!$F$23*10^3)/Seattle!$B$8</f>
        <v>0</v>
      </c>
      <c r="M200" s="78">
        <f>(Chicago!$F$23*10^3)/Chicago!$B$8</f>
        <v>0</v>
      </c>
      <c r="N200" s="78">
        <f>(Boulder!$F$23*10^3)/Boulder!$B$8</f>
        <v>0</v>
      </c>
      <c r="O200" s="78">
        <f>(Minneapolis!$F$23*10^3)/Minneapolis!$B$8</f>
        <v>0</v>
      </c>
      <c r="P200" s="78">
        <f>(Helena!$F$23*10^3)/Helena!$B$8</f>
        <v>0</v>
      </c>
      <c r="Q200" s="78">
        <f>(Duluth!$F$23*10^3)/Duluth!$B$8</f>
        <v>0</v>
      </c>
      <c r="R200" s="78">
        <f>(Fairbanks!$F$23*10^3)/Fairbanks!$B$8</f>
        <v>0</v>
      </c>
    </row>
    <row r="201" spans="1:18">
      <c r="A201" s="52"/>
      <c r="B201" s="56" t="s">
        <v>87</v>
      </c>
      <c r="C201" s="78">
        <f>(Miami!$F$24*10^3)/Miami!$B$8</f>
        <v>0</v>
      </c>
      <c r="D201" s="78">
        <f>(Houston!$F$24*10^3)/Houston!$B$8</f>
        <v>0</v>
      </c>
      <c r="E201" s="78">
        <f>(Phoenix!$F$24*10^3)/Phoenix!$B$8</f>
        <v>0</v>
      </c>
      <c r="F201" s="78">
        <f>(Atlanta!$F$24*10^3)/Atlanta!$B$8</f>
        <v>0</v>
      </c>
      <c r="G201" s="78">
        <f>(LosAngeles!$F$24*10^3)/LosAngeles!$B$8</f>
        <v>0</v>
      </c>
      <c r="H201" s="78">
        <f>(LasVegas!$F$24*10^3)/LasVegas!$B$8</f>
        <v>0</v>
      </c>
      <c r="I201" s="78">
        <f>(SanFrancisco!$F$24*10^3)/SanFrancisco!$B$8</f>
        <v>0</v>
      </c>
      <c r="J201" s="78">
        <f>(Baltimore!$F$24*10^3)/Baltimore!$B$8</f>
        <v>0</v>
      </c>
      <c r="K201" s="78">
        <f>(Albuquerque!$F$24*10^3)/Albuquerque!$B$8</f>
        <v>0</v>
      </c>
      <c r="L201" s="78">
        <f>(Seattle!$F$24*10^3)/Seattle!$B$8</f>
        <v>0</v>
      </c>
      <c r="M201" s="78">
        <f>(Chicago!$F$24*10^3)/Chicago!$B$8</f>
        <v>0</v>
      </c>
      <c r="N201" s="78">
        <f>(Boulder!$F$24*10^3)/Boulder!$B$8</f>
        <v>0</v>
      </c>
      <c r="O201" s="78">
        <f>(Minneapolis!$F$24*10^3)/Minneapolis!$B$8</f>
        <v>0</v>
      </c>
      <c r="P201" s="78">
        <f>(Helena!$F$24*10^3)/Helena!$B$8</f>
        <v>0</v>
      </c>
      <c r="Q201" s="78">
        <f>(Duluth!$F$24*10^3)/Duluth!$B$8</f>
        <v>0</v>
      </c>
      <c r="R201" s="78">
        <f>(Fairbanks!$F$24*10^3)/Fairbanks!$B$8</f>
        <v>0</v>
      </c>
    </row>
    <row r="202" spans="1:18">
      <c r="A202" s="52"/>
      <c r="B202" s="56" t="s">
        <v>88</v>
      </c>
      <c r="C202" s="78">
        <f>(Miami!$F$25*10^3)/Miami!$B$8</f>
        <v>0</v>
      </c>
      <c r="D202" s="78">
        <f>(Houston!$F$25*10^3)/Houston!$B$8</f>
        <v>0</v>
      </c>
      <c r="E202" s="78">
        <f>(Phoenix!$F$25*10^3)/Phoenix!$B$8</f>
        <v>0</v>
      </c>
      <c r="F202" s="78">
        <f>(Atlanta!$F$25*10^3)/Atlanta!$B$8</f>
        <v>0</v>
      </c>
      <c r="G202" s="78">
        <f>(LosAngeles!$F$25*10^3)/LosAngeles!$B$8</f>
        <v>0</v>
      </c>
      <c r="H202" s="78">
        <f>(LasVegas!$F$25*10^3)/LasVegas!$B$8</f>
        <v>0</v>
      </c>
      <c r="I202" s="78">
        <f>(SanFrancisco!$F$25*10^3)/SanFrancisco!$B$8</f>
        <v>0</v>
      </c>
      <c r="J202" s="78">
        <f>(Baltimore!$F$25*10^3)/Baltimore!$B$8</f>
        <v>0</v>
      </c>
      <c r="K202" s="78">
        <f>(Albuquerque!$F$25*10^3)/Albuquerque!$B$8</f>
        <v>0</v>
      </c>
      <c r="L202" s="78">
        <f>(Seattle!$F$25*10^3)/Seattle!$B$8</f>
        <v>0</v>
      </c>
      <c r="M202" s="78">
        <f>(Chicago!$F$25*10^3)/Chicago!$B$8</f>
        <v>0</v>
      </c>
      <c r="N202" s="78">
        <f>(Boulder!$F$25*10^3)/Boulder!$B$8</f>
        <v>0</v>
      </c>
      <c r="O202" s="78">
        <f>(Minneapolis!$F$25*10^3)/Minneapolis!$B$8</f>
        <v>0</v>
      </c>
      <c r="P202" s="78">
        <f>(Helena!$F$25*10^3)/Helena!$B$8</f>
        <v>0</v>
      </c>
      <c r="Q202" s="78">
        <f>(Duluth!$F$25*10^3)/Duluth!$B$8</f>
        <v>0</v>
      </c>
      <c r="R202" s="78">
        <f>(Fairbanks!$F$25*10^3)/Fairbanks!$B$8</f>
        <v>0</v>
      </c>
    </row>
    <row r="203" spans="1:18">
      <c r="A203" s="52"/>
      <c r="B203" s="56" t="s">
        <v>89</v>
      </c>
      <c r="C203" s="78">
        <f>(Miami!$F$26*10^3)/Miami!$B$8</f>
        <v>0</v>
      </c>
      <c r="D203" s="78">
        <f>(Houston!$F$26*10^3)/Houston!$B$8</f>
        <v>0</v>
      </c>
      <c r="E203" s="78">
        <f>(Phoenix!$F$26*10^3)/Phoenix!$B$8</f>
        <v>0</v>
      </c>
      <c r="F203" s="78">
        <f>(Atlanta!$F$26*10^3)/Atlanta!$B$8</f>
        <v>0</v>
      </c>
      <c r="G203" s="78">
        <f>(LosAngeles!$F$26*10^3)/LosAngeles!$B$8</f>
        <v>0</v>
      </c>
      <c r="H203" s="78">
        <f>(LasVegas!$F$26*10^3)/LasVegas!$B$8</f>
        <v>0</v>
      </c>
      <c r="I203" s="78">
        <f>(SanFrancisco!$F$26*10^3)/SanFrancisco!$B$8</f>
        <v>0</v>
      </c>
      <c r="J203" s="78">
        <f>(Baltimore!$F$26*10^3)/Baltimore!$B$8</f>
        <v>0</v>
      </c>
      <c r="K203" s="78">
        <f>(Albuquerque!$F$26*10^3)/Albuquerque!$B$8</f>
        <v>0</v>
      </c>
      <c r="L203" s="78">
        <f>(Seattle!$F$26*10^3)/Seattle!$B$8</f>
        <v>0</v>
      </c>
      <c r="M203" s="78">
        <f>(Chicago!$F$26*10^3)/Chicago!$B$8</f>
        <v>0</v>
      </c>
      <c r="N203" s="78">
        <f>(Boulder!$F$26*10^3)/Boulder!$B$8</f>
        <v>0</v>
      </c>
      <c r="O203" s="78">
        <f>(Minneapolis!$F$26*10^3)/Minneapolis!$B$8</f>
        <v>0</v>
      </c>
      <c r="P203" s="78">
        <f>(Helena!$F$26*10^3)/Helena!$B$8</f>
        <v>0</v>
      </c>
      <c r="Q203" s="78">
        <f>(Duluth!$F$26*10^3)/Duluth!$B$8</f>
        <v>0</v>
      </c>
      <c r="R203" s="78">
        <f>(Fairbanks!$F$26*10^3)/Fairbanks!$B$8</f>
        <v>0</v>
      </c>
    </row>
    <row r="204" spans="1:18">
      <c r="A204" s="52"/>
      <c r="B204" s="56" t="s">
        <v>90</v>
      </c>
      <c r="C204" s="78">
        <f>(Miami!$F$28*10^3)/Miami!$B$8</f>
        <v>0</v>
      </c>
      <c r="D204" s="78">
        <f>(Houston!$F$28*10^3)/Houston!$B$8</f>
        <v>0</v>
      </c>
      <c r="E204" s="78">
        <f>(Phoenix!$F$28*10^3)/Phoenix!$B$8</f>
        <v>0</v>
      </c>
      <c r="F204" s="78">
        <f>(Atlanta!$F$28*10^3)/Atlanta!$B$8</f>
        <v>0</v>
      </c>
      <c r="G204" s="78">
        <f>(LosAngeles!$F$28*10^3)/LosAngeles!$B$8</f>
        <v>0</v>
      </c>
      <c r="H204" s="78">
        <f>(LasVegas!$F$28*10^3)/LasVegas!$B$8</f>
        <v>0</v>
      </c>
      <c r="I204" s="78">
        <f>(SanFrancisco!$F$28*10^3)/SanFrancisco!$B$8</f>
        <v>0</v>
      </c>
      <c r="J204" s="78">
        <f>(Baltimore!$F$28*10^3)/Baltimore!$B$8</f>
        <v>0</v>
      </c>
      <c r="K204" s="78">
        <f>(Albuquerque!$F$28*10^3)/Albuquerque!$B$8</f>
        <v>0</v>
      </c>
      <c r="L204" s="78">
        <f>(Seattle!$F$28*10^3)/Seattle!$B$8</f>
        <v>0</v>
      </c>
      <c r="M204" s="78">
        <f>(Chicago!$F$28*10^3)/Chicago!$B$8</f>
        <v>0</v>
      </c>
      <c r="N204" s="78">
        <f>(Boulder!$F$28*10^3)/Boulder!$B$8</f>
        <v>0</v>
      </c>
      <c r="O204" s="78">
        <f>(Minneapolis!$F$28*10^3)/Minneapolis!$B$8</f>
        <v>0</v>
      </c>
      <c r="P204" s="78">
        <f>(Helena!$F$28*10^3)/Helena!$B$8</f>
        <v>0</v>
      </c>
      <c r="Q204" s="78">
        <f>(Duluth!$F$28*10^3)/Duluth!$B$8</f>
        <v>0</v>
      </c>
      <c r="R204" s="78">
        <f>(Fairbanks!$F$28*10^3)/Fairbanks!$B$8</f>
        <v>0</v>
      </c>
    </row>
    <row r="205" spans="1:18">
      <c r="A205" s="52"/>
      <c r="B205" s="55" t="s">
        <v>265</v>
      </c>
      <c r="C205" s="78">
        <f>(Miami!$B$2*10^3)/Miami!$B$8</f>
        <v>768.50692542452452</v>
      </c>
      <c r="D205" s="78">
        <f>(Houston!$B$2*10^3)/Houston!$B$8</f>
        <v>802.84059785585725</v>
      </c>
      <c r="E205" s="78">
        <f>(Phoenix!$B$2*10^3)/Phoenix!$B$8</f>
        <v>816.00672979106344</v>
      </c>
      <c r="F205" s="78">
        <f>(Atlanta!$B$2*10^3)/Atlanta!$B$8</f>
        <v>850.3599655685108</v>
      </c>
      <c r="G205" s="78">
        <f>(LosAngeles!$B$2*10^3)/LosAngeles!$B$8</f>
        <v>640.8756553720948</v>
      </c>
      <c r="H205" s="78">
        <f>(LasVegas!$B$2*10^3)/LasVegas!$B$8</f>
        <v>827.09914703810932</v>
      </c>
      <c r="I205" s="78">
        <f>(SanFrancisco!$B$2*10^3)/SanFrancisco!$B$8</f>
        <v>677.45911260662024</v>
      </c>
      <c r="J205" s="78">
        <f>(Baltimore!$B$2*10^3)/Baltimore!$B$8</f>
        <v>964.98161045465213</v>
      </c>
      <c r="K205" s="78">
        <f>(Albuquerque!$B$2*10^3)/Albuquerque!$B$8</f>
        <v>879.09852101103365</v>
      </c>
      <c r="L205" s="78">
        <f>(Seattle!$B$2*10^3)/Seattle!$B$8</f>
        <v>834.20064167775251</v>
      </c>
      <c r="M205" s="78">
        <f>(Chicago!$B$2*10^3)/Chicago!$B$8</f>
        <v>1052.5080209719069</v>
      </c>
      <c r="N205" s="78">
        <f>(Boulder!$B$2*10^3)/Boulder!$B$8</f>
        <v>944.90961734094992</v>
      </c>
      <c r="O205" s="78">
        <f>(Minneapolis!$B$2*10^3)/Minneapolis!$B$8</f>
        <v>1208.3300727756475</v>
      </c>
      <c r="P205" s="78">
        <f>(Helena!$B$2*10^3)/Helena!$B$8</f>
        <v>1076.1601064246029</v>
      </c>
      <c r="Q205" s="78">
        <f>(Duluth!$B$2*10^3)/Duluth!$B$8</f>
        <v>1355.6811957117145</v>
      </c>
      <c r="R205" s="78">
        <f>(Fairbanks!$B$2*10^3)/Fairbanks!$B$8</f>
        <v>1987.8511620627592</v>
      </c>
    </row>
    <row r="206" spans="1:18">
      <c r="A206" s="55" t="s">
        <v>267</v>
      </c>
      <c r="B206" s="49"/>
    </row>
    <row r="207" spans="1:18">
      <c r="A207" s="52"/>
      <c r="B207" s="55" t="s">
        <v>277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278</v>
      </c>
      <c r="C208" s="66">
        <f>10^(-3)*Miami!$C$131</f>
        <v>27.870719000000001</v>
      </c>
      <c r="D208" s="66">
        <f>10^(-3)*Houston!$C$131</f>
        <v>25.832996999999999</v>
      </c>
      <c r="E208" s="66">
        <f>10^(-3)*Phoenix!$C$131</f>
        <v>24.465813999999998</v>
      </c>
      <c r="F208" s="66">
        <f>10^(-3)*Atlanta!$C$131</f>
        <v>22.555800000000001</v>
      </c>
      <c r="G208" s="66">
        <f>10^(-3)*LosAngeles!$C$131</f>
        <v>23.368513</v>
      </c>
      <c r="H208" s="66">
        <f>10^(-3)*LasVegas!$C$131</f>
        <v>21.935441999999998</v>
      </c>
      <c r="I208" s="66">
        <f>10^(-3)*SanFrancisco!$C$131</f>
        <v>19.633702000000003</v>
      </c>
      <c r="J208" s="66">
        <f>10^(-3)*Baltimore!$C$131</f>
        <v>18.494785</v>
      </c>
      <c r="K208" s="66">
        <f>10^(-3)*Albuquerque!$C$131</f>
        <v>20.657885999999998</v>
      </c>
      <c r="L208" s="66">
        <f>10^(-3)*Seattle!$C$131</f>
        <v>17.623633999999999</v>
      </c>
      <c r="M208" s="66">
        <f>10^(-3)*Chicago!$C$131</f>
        <v>18.09731</v>
      </c>
      <c r="N208" s="66">
        <f>10^(-3)*Boulder!$C$131</f>
        <v>19.190735</v>
      </c>
      <c r="O208" s="66">
        <f>10^(-3)*Minneapolis!$C$131</f>
        <v>18.499316</v>
      </c>
      <c r="P208" s="66">
        <f>10^(-3)*Helena!$C$131</f>
        <v>18.750872000000001</v>
      </c>
      <c r="Q208" s="66">
        <f>10^(-3)*Duluth!$C$131</f>
        <v>18.724499000000002</v>
      </c>
      <c r="R208" s="66">
        <f>10^(-3)*Fairbanks!$C$131</f>
        <v>19.874253</v>
      </c>
    </row>
    <row r="209" spans="1:18">
      <c r="A209" s="52"/>
      <c r="B209" s="56" t="s">
        <v>279</v>
      </c>
      <c r="C209" s="66">
        <f>10^(-3)*Miami!$C$132</f>
        <v>28.602743</v>
      </c>
      <c r="D209" s="66">
        <f>10^(-3)*Houston!$C$132</f>
        <v>27.096970000000002</v>
      </c>
      <c r="E209" s="66">
        <f>10^(-3)*Phoenix!$C$132</f>
        <v>25.988799</v>
      </c>
      <c r="F209" s="66">
        <f>10^(-3)*Atlanta!$C$132</f>
        <v>22.316281</v>
      </c>
      <c r="G209" s="66">
        <f>10^(-3)*LosAngeles!$C$132</f>
        <v>22.849129000000001</v>
      </c>
      <c r="H209" s="66">
        <f>10^(-3)*LasVegas!$C$132</f>
        <v>23.412728000000001</v>
      </c>
      <c r="I209" s="66">
        <f>10^(-3)*SanFrancisco!$C$132</f>
        <v>21.878716000000001</v>
      </c>
      <c r="J209" s="66">
        <f>10^(-3)*Baltimore!$C$132</f>
        <v>18.367944999999999</v>
      </c>
      <c r="K209" s="66">
        <f>10^(-3)*Albuquerque!$C$132</f>
        <v>22.453422</v>
      </c>
      <c r="L209" s="66">
        <f>10^(-3)*Seattle!$C$132</f>
        <v>18.563501000000002</v>
      </c>
      <c r="M209" s="66">
        <f>10^(-3)*Chicago!$C$132</f>
        <v>18.09731</v>
      </c>
      <c r="N209" s="66">
        <f>10^(-3)*Boulder!$C$132</f>
        <v>19.287859000000001</v>
      </c>
      <c r="O209" s="66">
        <f>10^(-3)*Minneapolis!$C$132</f>
        <v>17.413789000000001</v>
      </c>
      <c r="P209" s="66">
        <f>10^(-3)*Helena!$C$132</f>
        <v>18.521674999999998</v>
      </c>
      <c r="Q209" s="66">
        <f>10^(-3)*Duluth!$C$132</f>
        <v>17.765080999999999</v>
      </c>
      <c r="R209" s="66">
        <f>10^(-3)*Fairbanks!$C$132</f>
        <v>19.874253</v>
      </c>
    </row>
    <row r="210" spans="1:18">
      <c r="A210" s="52"/>
      <c r="B210" s="68" t="s">
        <v>280</v>
      </c>
      <c r="C210" s="66">
        <f>10^(-3)*Miami!$C$133</f>
        <v>29.298738</v>
      </c>
      <c r="D210" s="66">
        <f>10^(-3)*Houston!$C$133</f>
        <v>25.986746</v>
      </c>
      <c r="E210" s="66">
        <f>10^(-3)*Phoenix!$C$133</f>
        <v>29.174286000000002</v>
      </c>
      <c r="F210" s="66">
        <f>10^(-3)*Atlanta!$C$133</f>
        <v>25.290955999999998</v>
      </c>
      <c r="G210" s="66">
        <f>10^(-3)*LosAngeles!$C$133</f>
        <v>23.696059000000002</v>
      </c>
      <c r="H210" s="66">
        <f>10^(-3)*LasVegas!$C$133</f>
        <v>24.380072999999999</v>
      </c>
      <c r="I210" s="66">
        <f>10^(-3)*SanFrancisco!$C$133</f>
        <v>20.743403999999998</v>
      </c>
      <c r="J210" s="66">
        <f>10^(-3)*Baltimore!$C$133</f>
        <v>23.058225</v>
      </c>
      <c r="K210" s="66">
        <f>10^(-3)*Albuquerque!$C$133</f>
        <v>22.580924</v>
      </c>
      <c r="L210" s="66">
        <f>10^(-3)*Seattle!$C$133</f>
        <v>21.097086999999998</v>
      </c>
      <c r="M210" s="66">
        <f>10^(-3)*Chicago!$C$133</f>
        <v>20.655443999999999</v>
      </c>
      <c r="N210" s="66">
        <f>10^(-3)*Boulder!$C$133</f>
        <v>21.819649000000002</v>
      </c>
      <c r="O210" s="66">
        <f>10^(-3)*Minneapolis!$C$133</f>
        <v>19.659544</v>
      </c>
      <c r="P210" s="66">
        <f>10^(-3)*Helena!$C$133</f>
        <v>20.615143</v>
      </c>
      <c r="Q210" s="66">
        <f>10^(-3)*Duluth!$C$133</f>
        <v>17.992254000000003</v>
      </c>
      <c r="R210" s="66">
        <f>10^(-3)*Fairbanks!$C$133</f>
        <v>19.874253</v>
      </c>
    </row>
    <row r="211" spans="1:18">
      <c r="A211" s="52"/>
      <c r="B211" s="68" t="s">
        <v>281</v>
      </c>
      <c r="C211" s="66">
        <f>10^(-3)*Miami!$C$134</f>
        <v>30.273379000000002</v>
      </c>
      <c r="D211" s="66">
        <f>10^(-3)*Houston!$C$134</f>
        <v>28.756417000000003</v>
      </c>
      <c r="E211" s="66">
        <f>10^(-3)*Phoenix!$C$134</f>
        <v>29.563417000000001</v>
      </c>
      <c r="F211" s="66">
        <f>10^(-3)*Atlanta!$C$134</f>
        <v>26.959802</v>
      </c>
      <c r="G211" s="66">
        <f>10^(-3)*LosAngeles!$C$134</f>
        <v>24.804604999999999</v>
      </c>
      <c r="H211" s="66">
        <f>10^(-3)*LasVegas!$C$134</f>
        <v>28.802148000000003</v>
      </c>
      <c r="I211" s="66">
        <f>10^(-3)*SanFrancisco!$C$134</f>
        <v>22.826036999999999</v>
      </c>
      <c r="J211" s="66">
        <f>10^(-3)*Baltimore!$C$134</f>
        <v>24.012309000000002</v>
      </c>
      <c r="K211" s="66">
        <f>10^(-3)*Albuquerque!$C$134</f>
        <v>24.897587999999999</v>
      </c>
      <c r="L211" s="66">
        <f>10^(-3)*Seattle!$C$134</f>
        <v>20.674517999999999</v>
      </c>
      <c r="M211" s="66">
        <f>10^(-3)*Chicago!$C$134</f>
        <v>21.816650000000003</v>
      </c>
      <c r="N211" s="66">
        <f>10^(-3)*Boulder!$C$134</f>
        <v>22.926304000000002</v>
      </c>
      <c r="O211" s="66">
        <f>10^(-3)*Minneapolis!$C$134</f>
        <v>21.394750999999999</v>
      </c>
      <c r="P211" s="66">
        <f>10^(-3)*Helena!$C$134</f>
        <v>19.721243999999999</v>
      </c>
      <c r="Q211" s="66">
        <f>10^(-3)*Duluth!$C$134</f>
        <v>20.065798000000001</v>
      </c>
      <c r="R211" s="66">
        <f>10^(-3)*Fairbanks!$C$134</f>
        <v>20.115801000000001</v>
      </c>
    </row>
    <row r="212" spans="1:18">
      <c r="A212" s="52"/>
      <c r="B212" s="68" t="s">
        <v>282</v>
      </c>
      <c r="C212" s="66">
        <f>10^(-3)*Miami!$C$135</f>
        <v>31.798241999999998</v>
      </c>
      <c r="D212" s="66">
        <f>10^(-3)*Houston!$C$135</f>
        <v>32.435223999999998</v>
      </c>
      <c r="E212" s="66">
        <f>10^(-3)*Phoenix!$C$135</f>
        <v>32.661180999999999</v>
      </c>
      <c r="F212" s="66">
        <f>10^(-3)*Atlanta!$C$135</f>
        <v>29.525756000000001</v>
      </c>
      <c r="G212" s="66">
        <f>10^(-3)*LosAngeles!$C$135</f>
        <v>24.642067000000001</v>
      </c>
      <c r="H212" s="66">
        <f>10^(-3)*LasVegas!$C$135</f>
        <v>30.783399000000003</v>
      </c>
      <c r="I212" s="66">
        <f>10^(-3)*SanFrancisco!$C$135</f>
        <v>22.977606000000002</v>
      </c>
      <c r="J212" s="66">
        <f>10^(-3)*Baltimore!$C$135</f>
        <v>26.677845000000001</v>
      </c>
      <c r="K212" s="66">
        <f>10^(-3)*Albuquerque!$C$135</f>
        <v>26.657731999999999</v>
      </c>
      <c r="L212" s="66">
        <f>10^(-3)*Seattle!$C$135</f>
        <v>23.519643000000002</v>
      </c>
      <c r="M212" s="66">
        <f>10^(-3)*Chicago!$C$135</f>
        <v>25.340778999999998</v>
      </c>
      <c r="N212" s="66">
        <f>10^(-3)*Boulder!$C$135</f>
        <v>24.396543000000001</v>
      </c>
      <c r="O212" s="66">
        <f>10^(-3)*Minneapolis!$C$135</f>
        <v>25.124843000000002</v>
      </c>
      <c r="P212" s="66">
        <f>10^(-3)*Helena!$C$135</f>
        <v>22.962205000000001</v>
      </c>
      <c r="Q212" s="66">
        <f>10^(-3)*Duluth!$C$135</f>
        <v>22.689838000000002</v>
      </c>
      <c r="R212" s="66">
        <f>10^(-3)*Fairbanks!$C$135</f>
        <v>22.961057</v>
      </c>
    </row>
    <row r="213" spans="1:18">
      <c r="A213" s="52"/>
      <c r="B213" s="68" t="s">
        <v>283</v>
      </c>
      <c r="C213" s="66">
        <f>10^(-3)*Miami!$C$136</f>
        <v>32.647053</v>
      </c>
      <c r="D213" s="66">
        <f>10^(-3)*Houston!$C$136</f>
        <v>32.733003000000004</v>
      </c>
      <c r="E213" s="66">
        <f>10^(-3)*Phoenix!$C$136</f>
        <v>38.408603000000006</v>
      </c>
      <c r="F213" s="66">
        <f>10^(-3)*Atlanta!$C$136</f>
        <v>31.456688</v>
      </c>
      <c r="G213" s="66">
        <f>10^(-3)*LosAngeles!$C$136</f>
        <v>24.715537000000001</v>
      </c>
      <c r="H213" s="66">
        <f>10^(-3)*LasVegas!$C$136</f>
        <v>36.176940000000002</v>
      </c>
      <c r="I213" s="66">
        <f>10^(-3)*SanFrancisco!$C$136</f>
        <v>23.241860000000003</v>
      </c>
      <c r="J213" s="66">
        <f>10^(-3)*Baltimore!$C$136</f>
        <v>31.405190999999999</v>
      </c>
      <c r="K213" s="66">
        <f>10^(-3)*Albuquerque!$C$136</f>
        <v>29.171856000000002</v>
      </c>
      <c r="L213" s="66">
        <f>10^(-3)*Seattle!$C$136</f>
        <v>24.215342</v>
      </c>
      <c r="M213" s="66">
        <f>10^(-3)*Chicago!$C$136</f>
        <v>29.501991999999998</v>
      </c>
      <c r="N213" s="66">
        <f>10^(-3)*Boulder!$C$136</f>
        <v>26.392381</v>
      </c>
      <c r="O213" s="66">
        <f>10^(-3)*Minneapolis!$C$136</f>
        <v>29.128595000000001</v>
      </c>
      <c r="P213" s="66">
        <f>10^(-3)*Helena!$C$136</f>
        <v>27.205015</v>
      </c>
      <c r="Q213" s="66">
        <f>10^(-3)*Duluth!$C$136</f>
        <v>25.950875</v>
      </c>
      <c r="R213" s="66">
        <f>10^(-3)*Fairbanks!$C$136</f>
        <v>25.208580000000001</v>
      </c>
    </row>
    <row r="214" spans="1:18">
      <c r="A214" s="52"/>
      <c r="B214" s="68" t="s">
        <v>284</v>
      </c>
      <c r="C214" s="66">
        <f>10^(-3)*Miami!$C$137</f>
        <v>31.967507000000001</v>
      </c>
      <c r="D214" s="66">
        <f>10^(-3)*Houston!$C$137</f>
        <v>33.702885000000002</v>
      </c>
      <c r="E214" s="66">
        <f>10^(-3)*Phoenix!$C$137</f>
        <v>37.929396999999994</v>
      </c>
      <c r="F214" s="66">
        <f>10^(-3)*Atlanta!$C$137</f>
        <v>33.998168</v>
      </c>
      <c r="G214" s="66">
        <f>10^(-3)*LosAngeles!$C$137</f>
        <v>25.919971</v>
      </c>
      <c r="H214" s="66">
        <f>10^(-3)*LasVegas!$C$137</f>
        <v>35.410446999999998</v>
      </c>
      <c r="I214" s="66">
        <f>10^(-3)*SanFrancisco!$C$137</f>
        <v>24.957606999999999</v>
      </c>
      <c r="J214" s="66">
        <f>10^(-3)*Baltimore!$C$137</f>
        <v>32.181961999999999</v>
      </c>
      <c r="K214" s="66">
        <f>10^(-3)*Albuquerque!$C$137</f>
        <v>30.061420999999999</v>
      </c>
      <c r="L214" s="66">
        <f>10^(-3)*Seattle!$C$137</f>
        <v>26.021920999999999</v>
      </c>
      <c r="M214" s="66">
        <f>10^(-3)*Chicago!$C$137</f>
        <v>30.396207</v>
      </c>
      <c r="N214" s="66">
        <f>10^(-3)*Boulder!$C$137</f>
        <v>27.770963000000002</v>
      </c>
      <c r="O214" s="66">
        <f>10^(-3)*Minneapolis!$C$137</f>
        <v>28.797159000000001</v>
      </c>
      <c r="P214" s="66">
        <f>10^(-3)*Helena!$C$137</f>
        <v>27.110393000000002</v>
      </c>
      <c r="Q214" s="66">
        <f>10^(-3)*Duluth!$C$137</f>
        <v>27.781547</v>
      </c>
      <c r="R214" s="66">
        <f>10^(-3)*Fairbanks!$C$137</f>
        <v>25.186624000000002</v>
      </c>
    </row>
    <row r="215" spans="1:18">
      <c r="A215" s="52"/>
      <c r="B215" s="68" t="s">
        <v>285</v>
      </c>
      <c r="C215" s="66">
        <f>10^(-3)*Miami!$C$138</f>
        <v>33.015972000000005</v>
      </c>
      <c r="D215" s="66">
        <f>10^(-3)*Houston!$C$138</f>
        <v>33.495759</v>
      </c>
      <c r="E215" s="66">
        <f>10^(-3)*Phoenix!$C$138</f>
        <v>38.202734</v>
      </c>
      <c r="F215" s="66">
        <f>10^(-3)*Atlanta!$C$138</f>
        <v>31.878629</v>
      </c>
      <c r="G215" s="66">
        <f>10^(-3)*LosAngeles!$C$138</f>
        <v>27.192176</v>
      </c>
      <c r="H215" s="66">
        <f>10^(-3)*LasVegas!$C$138</f>
        <v>34.636164999999998</v>
      </c>
      <c r="I215" s="66">
        <f>10^(-3)*SanFrancisco!$C$138</f>
        <v>23.998176000000001</v>
      </c>
      <c r="J215" s="66">
        <f>10^(-3)*Baltimore!$C$138</f>
        <v>32.533445999999998</v>
      </c>
      <c r="K215" s="66">
        <f>10^(-3)*Albuquerque!$C$138</f>
        <v>30.144249000000002</v>
      </c>
      <c r="L215" s="66">
        <f>10^(-3)*Seattle!$C$138</f>
        <v>25.406485</v>
      </c>
      <c r="M215" s="66">
        <f>10^(-3)*Chicago!$C$138</f>
        <v>29.73329</v>
      </c>
      <c r="N215" s="66">
        <f>10^(-3)*Boulder!$C$138</f>
        <v>27.865548</v>
      </c>
      <c r="O215" s="66">
        <f>10^(-3)*Minneapolis!$C$138</f>
        <v>28.995117999999998</v>
      </c>
      <c r="P215" s="66">
        <f>10^(-3)*Helena!$C$138</f>
        <v>25.955088</v>
      </c>
      <c r="Q215" s="66">
        <f>10^(-3)*Duluth!$C$138</f>
        <v>26.681545999999997</v>
      </c>
      <c r="R215" s="66">
        <f>10^(-3)*Fairbanks!$C$138</f>
        <v>24.799372999999999</v>
      </c>
    </row>
    <row r="216" spans="1:18">
      <c r="A216" s="52"/>
      <c r="B216" s="68" t="s">
        <v>286</v>
      </c>
      <c r="C216" s="66">
        <f>10^(-3)*Miami!$C$139</f>
        <v>31.981106</v>
      </c>
      <c r="D216" s="66">
        <f>10^(-3)*Houston!$C$139</f>
        <v>32.137867999999997</v>
      </c>
      <c r="E216" s="66">
        <f>10^(-3)*Phoenix!$C$139</f>
        <v>35.265533000000005</v>
      </c>
      <c r="F216" s="66">
        <f>10^(-3)*Atlanta!$C$139</f>
        <v>30.391109</v>
      </c>
      <c r="G216" s="66">
        <f>10^(-3)*LosAngeles!$C$139</f>
        <v>27.088506000000002</v>
      </c>
      <c r="H216" s="66">
        <f>10^(-3)*LasVegas!$C$139</f>
        <v>33.499264000000004</v>
      </c>
      <c r="I216" s="66">
        <f>10^(-3)*SanFrancisco!$C$139</f>
        <v>27.165036000000001</v>
      </c>
      <c r="J216" s="66">
        <f>10^(-3)*Baltimore!$C$139</f>
        <v>29.191942000000001</v>
      </c>
      <c r="K216" s="66">
        <f>10^(-3)*Albuquerque!$C$139</f>
        <v>27.047501</v>
      </c>
      <c r="L216" s="66">
        <f>10^(-3)*Seattle!$C$139</f>
        <v>25.309807000000003</v>
      </c>
      <c r="M216" s="66">
        <f>10^(-3)*Chicago!$C$139</f>
        <v>26.623006</v>
      </c>
      <c r="N216" s="66">
        <f>10^(-3)*Boulder!$C$139</f>
        <v>25.188206999999998</v>
      </c>
      <c r="O216" s="66">
        <f>10^(-3)*Minneapolis!$C$139</f>
        <v>25.929473000000002</v>
      </c>
      <c r="P216" s="66">
        <f>10^(-3)*Helena!$C$139</f>
        <v>24.525278</v>
      </c>
      <c r="Q216" s="66">
        <f>10^(-3)*Duluth!$C$139</f>
        <v>24.281239000000003</v>
      </c>
      <c r="R216" s="66">
        <f>10^(-3)*Fairbanks!$C$139</f>
        <v>21.110633000000004</v>
      </c>
    </row>
    <row r="217" spans="1:18">
      <c r="A217" s="52"/>
      <c r="B217" s="68" t="s">
        <v>287</v>
      </c>
      <c r="C217" s="66">
        <f>10^(-3)*Miami!$C$140</f>
        <v>31.318793000000003</v>
      </c>
      <c r="D217" s="66">
        <f>10^(-3)*Houston!$C$140</f>
        <v>30.066496999999998</v>
      </c>
      <c r="E217" s="66">
        <f>10^(-3)*Phoenix!$C$140</f>
        <v>29.976998000000002</v>
      </c>
      <c r="F217" s="66">
        <f>10^(-3)*Atlanta!$C$140</f>
        <v>28.095907</v>
      </c>
      <c r="G217" s="66">
        <f>10^(-3)*LosAngeles!$C$140</f>
        <v>25.700252000000003</v>
      </c>
      <c r="H217" s="66">
        <f>10^(-3)*LasVegas!$C$140</f>
        <v>28.830056000000003</v>
      </c>
      <c r="I217" s="66">
        <f>10^(-3)*SanFrancisco!$C$140</f>
        <v>23.215463</v>
      </c>
      <c r="J217" s="66">
        <f>10^(-3)*Baltimore!$C$140</f>
        <v>26.050610000000002</v>
      </c>
      <c r="K217" s="66">
        <f>10^(-3)*Albuquerque!$C$140</f>
        <v>24.793225</v>
      </c>
      <c r="L217" s="66">
        <f>10^(-3)*Seattle!$C$140</f>
        <v>21.382000999999999</v>
      </c>
      <c r="M217" s="66">
        <f>10^(-3)*Chicago!$C$140</f>
        <v>22.891871999999999</v>
      </c>
      <c r="N217" s="66">
        <f>10^(-3)*Boulder!$C$140</f>
        <v>23.999354</v>
      </c>
      <c r="O217" s="66">
        <f>10^(-3)*Minneapolis!$C$140</f>
        <v>21.691541000000001</v>
      </c>
      <c r="P217" s="66">
        <f>10^(-3)*Helena!$C$140</f>
        <v>22.237220000000001</v>
      </c>
      <c r="Q217" s="66">
        <f>10^(-3)*Duluth!$C$140</f>
        <v>20.391238000000001</v>
      </c>
      <c r="R217" s="66">
        <f>10^(-3)*Fairbanks!$C$140</f>
        <v>19.874253</v>
      </c>
    </row>
    <row r="218" spans="1:18">
      <c r="A218" s="52"/>
      <c r="B218" s="68" t="s">
        <v>289</v>
      </c>
      <c r="C218" s="66">
        <f>10^(-3)*Miami!$C$141</f>
        <v>29.559298999999999</v>
      </c>
      <c r="D218" s="66">
        <f>10^(-3)*Houston!$C$141</f>
        <v>27.342572000000001</v>
      </c>
      <c r="E218" s="66">
        <f>10^(-3)*Phoenix!$C$141</f>
        <v>27.592908999999999</v>
      </c>
      <c r="F218" s="66">
        <f>10^(-3)*Atlanta!$C$141</f>
        <v>23.463774000000001</v>
      </c>
      <c r="G218" s="66">
        <f>10^(-3)*LosAngeles!$C$141</f>
        <v>24.015207</v>
      </c>
      <c r="H218" s="66">
        <f>10^(-3)*LasVegas!$C$141</f>
        <v>23.431623999999999</v>
      </c>
      <c r="I218" s="66">
        <f>10^(-3)*SanFrancisco!$C$141</f>
        <v>20.495533999999999</v>
      </c>
      <c r="J218" s="66">
        <f>10^(-3)*Baltimore!$C$141</f>
        <v>23.859472000000004</v>
      </c>
      <c r="K218" s="66">
        <f>10^(-3)*Albuquerque!$C$141</f>
        <v>21.890314999999998</v>
      </c>
      <c r="L218" s="66">
        <f>10^(-3)*Seattle!$C$141</f>
        <v>17.744194</v>
      </c>
      <c r="M218" s="66">
        <f>10^(-3)*Chicago!$C$141</f>
        <v>22.447452000000002</v>
      </c>
      <c r="N218" s="66">
        <f>10^(-3)*Boulder!$C$141</f>
        <v>20.682432000000002</v>
      </c>
      <c r="O218" s="66">
        <f>10^(-3)*Minneapolis!$C$141</f>
        <v>20.480195999999999</v>
      </c>
      <c r="P218" s="66">
        <f>10^(-3)*Helena!$C$141</f>
        <v>18.999968000000003</v>
      </c>
      <c r="Q218" s="66">
        <f>10^(-3)*Duluth!$C$141</f>
        <v>18.724499000000002</v>
      </c>
      <c r="R218" s="66">
        <f>10^(-3)*Fairbanks!$C$141</f>
        <v>19.874253</v>
      </c>
    </row>
    <row r="219" spans="1:18">
      <c r="A219" s="52"/>
      <c r="B219" s="68" t="s">
        <v>288</v>
      </c>
      <c r="C219" s="66">
        <f>10^(-3)*Miami!$C$142</f>
        <v>27.864536000000001</v>
      </c>
      <c r="D219" s="66">
        <f>10^(-3)*Houston!$C$142</f>
        <v>26.299054000000002</v>
      </c>
      <c r="E219" s="66">
        <f>10^(-3)*Phoenix!$C$142</f>
        <v>23.840143000000001</v>
      </c>
      <c r="F219" s="66">
        <f>10^(-3)*Atlanta!$C$142</f>
        <v>21.771132000000001</v>
      </c>
      <c r="G219" s="66">
        <f>10^(-3)*LosAngeles!$C$142</f>
        <v>23.596205000000001</v>
      </c>
      <c r="H219" s="66">
        <f>10^(-3)*LasVegas!$C$142</f>
        <v>22.444552000000002</v>
      </c>
      <c r="I219" s="66">
        <f>10^(-3)*SanFrancisco!$C$142</f>
        <v>19.485539000000003</v>
      </c>
      <c r="J219" s="66">
        <f>10^(-3)*Baltimore!$C$142</f>
        <v>18.027629000000001</v>
      </c>
      <c r="K219" s="66">
        <f>10^(-3)*Albuquerque!$C$142</f>
        <v>19.974262</v>
      </c>
      <c r="L219" s="66">
        <f>10^(-3)*Seattle!$C$142</f>
        <v>17.601772</v>
      </c>
      <c r="M219" s="66">
        <f>10^(-3)*Chicago!$C$142</f>
        <v>18.09731</v>
      </c>
      <c r="N219" s="66">
        <f>10^(-3)*Boulder!$C$142</f>
        <v>19.125015000000001</v>
      </c>
      <c r="O219" s="66">
        <f>10^(-3)*Minneapolis!$C$142</f>
        <v>18.499316</v>
      </c>
      <c r="P219" s="66">
        <f>10^(-3)*Helena!$C$142</f>
        <v>18.750872000000001</v>
      </c>
      <c r="Q219" s="66">
        <f>10^(-3)*Duluth!$C$142</f>
        <v>18.724499000000002</v>
      </c>
      <c r="R219" s="66">
        <f>10^(-3)*Fairbanks!$C$142</f>
        <v>19.874253</v>
      </c>
    </row>
    <row r="220" spans="1:18">
      <c r="A220" s="52"/>
      <c r="B220" s="68" t="s">
        <v>290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278</v>
      </c>
      <c r="C221" s="66" t="str">
        <f>Miami!$D$131</f>
        <v>23-JAN-15:30</v>
      </c>
      <c r="D221" s="66" t="str">
        <f>Houston!$D$131</f>
        <v>03-JAN-14:30</v>
      </c>
      <c r="E221" s="66" t="str">
        <f>Phoenix!$D$131</f>
        <v>26-JAN-15:30</v>
      </c>
      <c r="F221" s="66" t="str">
        <f>Atlanta!$D$131</f>
        <v>23-JAN-15:00</v>
      </c>
      <c r="G221" s="66" t="str">
        <f>LosAngeles!$D$131</f>
        <v>26-JAN-13:00</v>
      </c>
      <c r="H221" s="66" t="str">
        <f>LasVegas!$D$131</f>
        <v>18-JAN-14:50</v>
      </c>
      <c r="I221" s="66" t="str">
        <f>SanFrancisco!$D$131</f>
        <v>27-JAN-15:20</v>
      </c>
      <c r="J221" s="66" t="str">
        <f>Baltimore!$D$131</f>
        <v>05-JAN-14:00</v>
      </c>
      <c r="K221" s="66" t="str">
        <f>Albuquerque!$D$131</f>
        <v>25-JAN-15:30</v>
      </c>
      <c r="L221" s="66" t="str">
        <f>Seattle!$D$131</f>
        <v>02-JAN-16:40</v>
      </c>
      <c r="M221" s="66" t="str">
        <f>Chicago!$D$131</f>
        <v>02-JAN-16:30</v>
      </c>
      <c r="N221" s="66" t="str">
        <f>Boulder!$D$131</f>
        <v>24-JAN-15:09</v>
      </c>
      <c r="O221" s="66" t="str">
        <f>Minneapolis!$D$131</f>
        <v>02-JAN-16:40</v>
      </c>
      <c r="P221" s="66" t="str">
        <f>Helena!$D$131</f>
        <v>02-JAN-08:09</v>
      </c>
      <c r="Q221" s="66" t="str">
        <f>Duluth!$D$131</f>
        <v>02-JAN-16:30</v>
      </c>
      <c r="R221" s="66" t="str">
        <f>Fairbanks!$D$131</f>
        <v>02-JAN-08:09</v>
      </c>
    </row>
    <row r="222" spans="1:18">
      <c r="A222" s="52"/>
      <c r="B222" s="56" t="s">
        <v>279</v>
      </c>
      <c r="C222" s="66" t="str">
        <f>Miami!$D$132</f>
        <v>22-FEB-13:00</v>
      </c>
      <c r="D222" s="66" t="str">
        <f>Houston!$D$132</f>
        <v>23-FEB-14:00</v>
      </c>
      <c r="E222" s="66" t="str">
        <f>Phoenix!$D$132</f>
        <v>28-FEB-15:50</v>
      </c>
      <c r="F222" s="66" t="str">
        <f>Atlanta!$D$132</f>
        <v>27-FEB-15:50</v>
      </c>
      <c r="G222" s="66" t="str">
        <f>LosAngeles!$D$132</f>
        <v>13-FEB-14:30</v>
      </c>
      <c r="H222" s="66" t="str">
        <f>LasVegas!$D$132</f>
        <v>27-FEB-14:00</v>
      </c>
      <c r="I222" s="66" t="str">
        <f>SanFrancisco!$D$132</f>
        <v>15-FEB-15:50</v>
      </c>
      <c r="J222" s="66" t="str">
        <f>Baltimore!$D$132</f>
        <v>15-FEB-15:50</v>
      </c>
      <c r="K222" s="66" t="str">
        <f>Albuquerque!$D$132</f>
        <v>14-FEB-15:50</v>
      </c>
      <c r="L222" s="66" t="str">
        <f>Seattle!$D$132</f>
        <v>24-FEB-14:00</v>
      </c>
      <c r="M222" s="66" t="str">
        <f>Chicago!$D$132</f>
        <v>01-FEB-16:00</v>
      </c>
      <c r="N222" s="66" t="str">
        <f>Boulder!$D$132</f>
        <v>07-FEB-14:00</v>
      </c>
      <c r="O222" s="66" t="str">
        <f>Minneapolis!$D$132</f>
        <v>16-FEB-13:20</v>
      </c>
      <c r="P222" s="66" t="str">
        <f>Helena!$D$132</f>
        <v>02-FEB-16:30</v>
      </c>
      <c r="Q222" s="66" t="str">
        <f>Duluth!$D$132</f>
        <v>22-FEB-14:50</v>
      </c>
      <c r="R222" s="66" t="str">
        <f>Fairbanks!$D$132</f>
        <v>01-FEB-08:09</v>
      </c>
    </row>
    <row r="223" spans="1:18">
      <c r="A223" s="52"/>
      <c r="B223" s="68" t="s">
        <v>280</v>
      </c>
      <c r="C223" s="66" t="str">
        <f>Miami!$D$133</f>
        <v>27-MAR-15:09</v>
      </c>
      <c r="D223" s="66" t="str">
        <f>Houston!$D$133</f>
        <v>27-MAR-15:30</v>
      </c>
      <c r="E223" s="66" t="str">
        <f>Phoenix!$D$133</f>
        <v>17-MAR-15:20</v>
      </c>
      <c r="F223" s="66" t="str">
        <f>Atlanta!$D$133</f>
        <v>28-MAR-15:39</v>
      </c>
      <c r="G223" s="66" t="str">
        <f>LosAngeles!$D$133</f>
        <v>31-MAR-14:20</v>
      </c>
      <c r="H223" s="66" t="str">
        <f>LasVegas!$D$133</f>
        <v>31-MAR-14:39</v>
      </c>
      <c r="I223" s="66" t="str">
        <f>SanFrancisco!$D$133</f>
        <v>20-MAR-15:20</v>
      </c>
      <c r="J223" s="66" t="str">
        <f>Baltimore!$D$133</f>
        <v>09-MAR-15:00</v>
      </c>
      <c r="K223" s="66" t="str">
        <f>Albuquerque!$D$133</f>
        <v>02-MAR-15:20</v>
      </c>
      <c r="L223" s="66" t="str">
        <f>Seattle!$D$133</f>
        <v>29-MAR-15:30</v>
      </c>
      <c r="M223" s="66" t="str">
        <f>Chicago!$D$133</f>
        <v>31-MAR-15:39</v>
      </c>
      <c r="N223" s="66" t="str">
        <f>Boulder!$D$133</f>
        <v>30-MAR-15:00</v>
      </c>
      <c r="O223" s="66" t="str">
        <f>Minneapolis!$D$133</f>
        <v>23-MAR-15:00</v>
      </c>
      <c r="P223" s="66" t="str">
        <f>Helena!$D$133</f>
        <v>30-MAR-15:00</v>
      </c>
      <c r="Q223" s="66" t="str">
        <f>Duluth!$D$133</f>
        <v>22-MAR-14:30</v>
      </c>
      <c r="R223" s="66" t="str">
        <f>Fairbanks!$D$133</f>
        <v>01-MAR-08:09</v>
      </c>
    </row>
    <row r="224" spans="1:18">
      <c r="A224" s="52"/>
      <c r="B224" s="68" t="s">
        <v>281</v>
      </c>
      <c r="C224" s="66" t="str">
        <f>Miami!$D$134</f>
        <v>03-APR-14:30</v>
      </c>
      <c r="D224" s="66" t="str">
        <f>Houston!$D$134</f>
        <v>17-APR-15:30</v>
      </c>
      <c r="E224" s="66" t="str">
        <f>Phoenix!$D$134</f>
        <v>26-APR-15:30</v>
      </c>
      <c r="F224" s="66" t="str">
        <f>Atlanta!$D$134</f>
        <v>14-APR-15:00</v>
      </c>
      <c r="G224" s="66" t="str">
        <f>LosAngeles!$D$134</f>
        <v>11-APR-15:00</v>
      </c>
      <c r="H224" s="66" t="str">
        <f>LasVegas!$D$134</f>
        <v>21-APR-14:00</v>
      </c>
      <c r="I224" s="66" t="str">
        <f>SanFrancisco!$D$134</f>
        <v>13-APR-14:00</v>
      </c>
      <c r="J224" s="66" t="str">
        <f>Baltimore!$D$134</f>
        <v>04-APR-15:00</v>
      </c>
      <c r="K224" s="66" t="str">
        <f>Albuquerque!$D$134</f>
        <v>21-APR-15:30</v>
      </c>
      <c r="L224" s="66" t="str">
        <f>Seattle!$D$134</f>
        <v>18-APR-15:30</v>
      </c>
      <c r="M224" s="66" t="str">
        <f>Chicago!$D$134</f>
        <v>07-APR-14:00</v>
      </c>
      <c r="N224" s="66" t="str">
        <f>Boulder!$D$134</f>
        <v>25-APR-14:00</v>
      </c>
      <c r="O224" s="66" t="str">
        <f>Minneapolis!$D$134</f>
        <v>14-APR-15:00</v>
      </c>
      <c r="P224" s="66" t="str">
        <f>Helena!$D$134</f>
        <v>06-APR-15:00</v>
      </c>
      <c r="Q224" s="66" t="str">
        <f>Duluth!$D$134</f>
        <v>04-APR-15:50</v>
      </c>
      <c r="R224" s="66" t="str">
        <f>Fairbanks!$D$134</f>
        <v>25-APR-15:00</v>
      </c>
    </row>
    <row r="225" spans="1:18">
      <c r="A225" s="52"/>
      <c r="B225" s="68" t="s">
        <v>282</v>
      </c>
      <c r="C225" s="66" t="str">
        <f>Miami!$D$135</f>
        <v>24-MAY-14:00</v>
      </c>
      <c r="D225" s="66" t="str">
        <f>Houston!$D$135</f>
        <v>26-MAY-14:00</v>
      </c>
      <c r="E225" s="66" t="str">
        <f>Phoenix!$D$135</f>
        <v>30-MAY-15:30</v>
      </c>
      <c r="F225" s="66" t="str">
        <f>Atlanta!$D$135</f>
        <v>15-MAY-14:00</v>
      </c>
      <c r="G225" s="66" t="str">
        <f>LosAngeles!$D$135</f>
        <v>30-MAY-14:09</v>
      </c>
      <c r="H225" s="66" t="str">
        <f>LasVegas!$D$135</f>
        <v>31-MAY-15:00</v>
      </c>
      <c r="I225" s="66" t="str">
        <f>SanFrancisco!$D$135</f>
        <v>17-MAY-13:00</v>
      </c>
      <c r="J225" s="66" t="str">
        <f>Baltimore!$D$135</f>
        <v>31-MAY-15:00</v>
      </c>
      <c r="K225" s="66" t="str">
        <f>Albuquerque!$D$135</f>
        <v>31-MAY-15:00</v>
      </c>
      <c r="L225" s="66" t="str">
        <f>Seattle!$D$135</f>
        <v>04-MAY-14:00</v>
      </c>
      <c r="M225" s="66" t="str">
        <f>Chicago!$D$135</f>
        <v>30-MAY-15:00</v>
      </c>
      <c r="N225" s="66" t="str">
        <f>Boulder!$D$135</f>
        <v>23-MAY-15:00</v>
      </c>
      <c r="O225" s="66" t="str">
        <f>Minneapolis!$D$135</f>
        <v>15-MAY-15:20</v>
      </c>
      <c r="P225" s="66" t="str">
        <f>Helena!$D$135</f>
        <v>16-MAY-15:00</v>
      </c>
      <c r="Q225" s="66" t="str">
        <f>Duluth!$D$135</f>
        <v>31-MAY-15:00</v>
      </c>
      <c r="R225" s="66" t="str">
        <f>Fairbanks!$D$135</f>
        <v>24-MAY-15:00</v>
      </c>
    </row>
    <row r="226" spans="1:18">
      <c r="A226" s="52"/>
      <c r="B226" s="68" t="s">
        <v>283</v>
      </c>
      <c r="C226" s="66" t="str">
        <f>Miami!$D$136</f>
        <v>27-JUN-15:09</v>
      </c>
      <c r="D226" s="66" t="str">
        <f>Houston!$D$136</f>
        <v>13-JUN-15:20</v>
      </c>
      <c r="E226" s="66" t="str">
        <f>Phoenix!$D$136</f>
        <v>28-JUN-15:00</v>
      </c>
      <c r="F226" s="66" t="str">
        <f>Atlanta!$D$136</f>
        <v>19-JUN-14:00</v>
      </c>
      <c r="G226" s="66" t="str">
        <f>LosAngeles!$D$136</f>
        <v>28-JUN-14:09</v>
      </c>
      <c r="H226" s="66" t="str">
        <f>LasVegas!$D$136</f>
        <v>27-JUN-15:00</v>
      </c>
      <c r="I226" s="66" t="str">
        <f>SanFrancisco!$D$136</f>
        <v>15-JUN-13:00</v>
      </c>
      <c r="J226" s="66" t="str">
        <f>Baltimore!$D$136</f>
        <v>30-JUN-15:50</v>
      </c>
      <c r="K226" s="66" t="str">
        <f>Albuquerque!$D$136</f>
        <v>29-JUN-15:20</v>
      </c>
      <c r="L226" s="66" t="str">
        <f>Seattle!$D$136</f>
        <v>28-JUN-14:00</v>
      </c>
      <c r="M226" s="66" t="str">
        <f>Chicago!$D$136</f>
        <v>08-JUN-12:00</v>
      </c>
      <c r="N226" s="66" t="str">
        <f>Boulder!$D$136</f>
        <v>27-JUN-15:00</v>
      </c>
      <c r="O226" s="66" t="str">
        <f>Minneapolis!$D$136</f>
        <v>29-JUN-15:00</v>
      </c>
      <c r="P226" s="66" t="str">
        <f>Helena!$D$136</f>
        <v>30-JUN-14:00</v>
      </c>
      <c r="Q226" s="66" t="str">
        <f>Duluth!$D$136</f>
        <v>14-JUN-15:00</v>
      </c>
      <c r="R226" s="66" t="str">
        <f>Fairbanks!$D$136</f>
        <v>21-JUN-15:00</v>
      </c>
    </row>
    <row r="227" spans="1:18">
      <c r="A227" s="52"/>
      <c r="B227" s="68" t="s">
        <v>284</v>
      </c>
      <c r="C227" s="66" t="str">
        <f>Miami!$D$137</f>
        <v>03-JUL-15:20</v>
      </c>
      <c r="D227" s="66" t="str">
        <f>Houston!$D$137</f>
        <v>31-JUL-14:30</v>
      </c>
      <c r="E227" s="66" t="str">
        <f>Phoenix!$D$137</f>
        <v>11-JUL-15:00</v>
      </c>
      <c r="F227" s="66" t="str">
        <f>Atlanta!$D$137</f>
        <v>03-JUL-15:30</v>
      </c>
      <c r="G227" s="66" t="str">
        <f>LosAngeles!$D$137</f>
        <v>10-JUL-14:00</v>
      </c>
      <c r="H227" s="66" t="str">
        <f>LasVegas!$D$137</f>
        <v>24-JUL-15:00</v>
      </c>
      <c r="I227" s="66" t="str">
        <f>SanFrancisco!$D$137</f>
        <v>03-JUL-13:09</v>
      </c>
      <c r="J227" s="66" t="str">
        <f>Baltimore!$D$137</f>
        <v>25-JUL-13:30</v>
      </c>
      <c r="K227" s="66" t="str">
        <f>Albuquerque!$D$137</f>
        <v>31-JUL-14:00</v>
      </c>
      <c r="L227" s="66" t="str">
        <f>Seattle!$D$137</f>
        <v>24-JUL-14:00</v>
      </c>
      <c r="M227" s="66" t="str">
        <f>Chicago!$D$137</f>
        <v>13-JUL-14:00</v>
      </c>
      <c r="N227" s="66" t="str">
        <f>Boulder!$D$137</f>
        <v>17-JUL-15:30</v>
      </c>
      <c r="O227" s="66" t="str">
        <f>Minneapolis!$D$137</f>
        <v>13-JUL-15:00</v>
      </c>
      <c r="P227" s="66" t="str">
        <f>Helena!$D$137</f>
        <v>21-JUL-15:00</v>
      </c>
      <c r="Q227" s="66" t="str">
        <f>Duluth!$D$137</f>
        <v>06-JUL-15:00</v>
      </c>
      <c r="R227" s="66" t="str">
        <f>Fairbanks!$D$137</f>
        <v>21-JUL-15:00</v>
      </c>
    </row>
    <row r="228" spans="1:18">
      <c r="A228" s="52"/>
      <c r="B228" s="68" t="s">
        <v>285</v>
      </c>
      <c r="C228" s="66" t="str">
        <f>Miami!$D$138</f>
        <v>21-AUG-14:50</v>
      </c>
      <c r="D228" s="66" t="str">
        <f>Houston!$D$138</f>
        <v>31-AUG-13:00</v>
      </c>
      <c r="E228" s="66" t="str">
        <f>Phoenix!$D$138</f>
        <v>01-AUG-15:00</v>
      </c>
      <c r="F228" s="66" t="str">
        <f>Atlanta!$D$138</f>
        <v>17-AUG-13:00</v>
      </c>
      <c r="G228" s="66" t="str">
        <f>LosAngeles!$D$138</f>
        <v>08-AUG-14:50</v>
      </c>
      <c r="H228" s="66" t="str">
        <f>LasVegas!$D$138</f>
        <v>04-AUG-14:00</v>
      </c>
      <c r="I228" s="66" t="str">
        <f>SanFrancisco!$D$138</f>
        <v>14-AUG-13:50</v>
      </c>
      <c r="J228" s="66" t="str">
        <f>Baltimore!$D$138</f>
        <v>17-AUG-14:00</v>
      </c>
      <c r="K228" s="66" t="str">
        <f>Albuquerque!$D$138</f>
        <v>01-AUG-14:30</v>
      </c>
      <c r="L228" s="66" t="str">
        <f>Seattle!$D$138</f>
        <v>07-AUG-14:00</v>
      </c>
      <c r="M228" s="66" t="str">
        <f>Chicago!$D$138</f>
        <v>04-AUG-15:00</v>
      </c>
      <c r="N228" s="66" t="str">
        <f>Boulder!$D$138</f>
        <v>30-AUG-13:00</v>
      </c>
      <c r="O228" s="66" t="str">
        <f>Minneapolis!$D$138</f>
        <v>25-AUG-15:00</v>
      </c>
      <c r="P228" s="66" t="str">
        <f>Helena!$D$138</f>
        <v>08-AUG-15:00</v>
      </c>
      <c r="Q228" s="66" t="str">
        <f>Duluth!$D$138</f>
        <v>11-AUG-15:39</v>
      </c>
      <c r="R228" s="66" t="str">
        <f>Fairbanks!$D$138</f>
        <v>15-AUG-15:00</v>
      </c>
    </row>
    <row r="229" spans="1:18">
      <c r="A229" s="52"/>
      <c r="B229" s="68" t="s">
        <v>286</v>
      </c>
      <c r="C229" s="66" t="str">
        <f>Miami!$D$139</f>
        <v>11-SEP-14:00</v>
      </c>
      <c r="D229" s="66" t="str">
        <f>Houston!$D$139</f>
        <v>15-SEP-14:39</v>
      </c>
      <c r="E229" s="66" t="str">
        <f>Phoenix!$D$139</f>
        <v>11-SEP-15:30</v>
      </c>
      <c r="F229" s="66" t="str">
        <f>Atlanta!$D$139</f>
        <v>11-SEP-13:50</v>
      </c>
      <c r="G229" s="66" t="str">
        <f>LosAngeles!$D$139</f>
        <v>25-SEP-14:39</v>
      </c>
      <c r="H229" s="66" t="str">
        <f>LasVegas!$D$139</f>
        <v>01-SEP-14:00</v>
      </c>
      <c r="I229" s="66" t="str">
        <f>SanFrancisco!$D$139</f>
        <v>28-SEP-14:00</v>
      </c>
      <c r="J229" s="66" t="str">
        <f>Baltimore!$D$139</f>
        <v>08-SEP-14:00</v>
      </c>
      <c r="K229" s="66" t="str">
        <f>Albuquerque!$D$139</f>
        <v>01-SEP-14:50</v>
      </c>
      <c r="L229" s="66" t="str">
        <f>Seattle!$D$139</f>
        <v>01-SEP-15:30</v>
      </c>
      <c r="M229" s="66" t="str">
        <f>Chicago!$D$139</f>
        <v>05-SEP-14:00</v>
      </c>
      <c r="N229" s="66" t="str">
        <f>Boulder!$D$139</f>
        <v>06-SEP-14:00</v>
      </c>
      <c r="O229" s="66" t="str">
        <f>Minneapolis!$D$139</f>
        <v>14-SEP-14:00</v>
      </c>
      <c r="P229" s="66" t="str">
        <f>Helena!$D$139</f>
        <v>01-SEP-15:00</v>
      </c>
      <c r="Q229" s="66" t="str">
        <f>Duluth!$D$139</f>
        <v>07-SEP-14:00</v>
      </c>
      <c r="R229" s="66" t="str">
        <f>Fairbanks!$D$139</f>
        <v>07-SEP-15:00</v>
      </c>
    </row>
    <row r="230" spans="1:18">
      <c r="A230" s="52"/>
      <c r="B230" s="68" t="s">
        <v>287</v>
      </c>
      <c r="C230" s="66" t="str">
        <f>Miami!$D$140</f>
        <v>06-OCT-15:20</v>
      </c>
      <c r="D230" s="66" t="str">
        <f>Houston!$D$140</f>
        <v>12-OCT-14:00</v>
      </c>
      <c r="E230" s="66" t="str">
        <f>Phoenix!$D$140</f>
        <v>13-OCT-15:20</v>
      </c>
      <c r="F230" s="66" t="str">
        <f>Atlanta!$D$140</f>
        <v>12-OCT-15:00</v>
      </c>
      <c r="G230" s="66" t="str">
        <f>LosAngeles!$D$140</f>
        <v>05-OCT-14:09</v>
      </c>
      <c r="H230" s="66" t="str">
        <f>LasVegas!$D$140</f>
        <v>03-OCT-14:50</v>
      </c>
      <c r="I230" s="66" t="str">
        <f>SanFrancisco!$D$140</f>
        <v>13-OCT-14:50</v>
      </c>
      <c r="J230" s="66" t="str">
        <f>Baltimore!$D$140</f>
        <v>12-OCT-14:00</v>
      </c>
      <c r="K230" s="66" t="str">
        <f>Albuquerque!$D$140</f>
        <v>13-OCT-14:39</v>
      </c>
      <c r="L230" s="66" t="str">
        <f>Seattle!$D$140</f>
        <v>17-OCT-14:00</v>
      </c>
      <c r="M230" s="66" t="str">
        <f>Chicago!$D$140</f>
        <v>31-OCT-13:30</v>
      </c>
      <c r="N230" s="66" t="str">
        <f>Boulder!$D$140</f>
        <v>05-OCT-15:09</v>
      </c>
      <c r="O230" s="66" t="str">
        <f>Minneapolis!$D$140</f>
        <v>06-OCT-14:00</v>
      </c>
      <c r="P230" s="66" t="str">
        <f>Helena!$D$140</f>
        <v>06-OCT-15:00</v>
      </c>
      <c r="Q230" s="66" t="str">
        <f>Duluth!$D$140</f>
        <v>06-OCT-14:00</v>
      </c>
      <c r="R230" s="66" t="str">
        <f>Fairbanks!$D$140</f>
        <v>03-OCT-07:10</v>
      </c>
    </row>
    <row r="231" spans="1:18">
      <c r="A231" s="52"/>
      <c r="B231" s="68" t="s">
        <v>289</v>
      </c>
      <c r="C231" s="66" t="str">
        <f>Miami!$D$141</f>
        <v>07-NOV-14:00</v>
      </c>
      <c r="D231" s="66" t="str">
        <f>Houston!$D$141</f>
        <v>01-NOV-14:00</v>
      </c>
      <c r="E231" s="66" t="str">
        <f>Phoenix!$D$141</f>
        <v>13-NOV-15:09</v>
      </c>
      <c r="F231" s="66" t="str">
        <f>Atlanta!$D$141</f>
        <v>22-NOV-14:00</v>
      </c>
      <c r="G231" s="66" t="str">
        <f>LosAngeles!$D$141</f>
        <v>20-NOV-13:50</v>
      </c>
      <c r="H231" s="66" t="str">
        <f>LasVegas!$D$141</f>
        <v>10-NOV-14:09</v>
      </c>
      <c r="I231" s="66" t="str">
        <f>SanFrancisco!$D$141</f>
        <v>08-NOV-14:39</v>
      </c>
      <c r="J231" s="66" t="str">
        <f>Baltimore!$D$141</f>
        <v>03-NOV-14:09</v>
      </c>
      <c r="K231" s="66" t="str">
        <f>Albuquerque!$D$141</f>
        <v>01-NOV-14:39</v>
      </c>
      <c r="L231" s="66" t="str">
        <f>Seattle!$D$141</f>
        <v>14-NOV-16:40</v>
      </c>
      <c r="M231" s="66" t="str">
        <f>Chicago!$D$141</f>
        <v>02-NOV-14:50</v>
      </c>
      <c r="N231" s="66" t="str">
        <f>Boulder!$D$141</f>
        <v>10-NOV-13:00</v>
      </c>
      <c r="O231" s="66" t="str">
        <f>Minneapolis!$D$141</f>
        <v>02-NOV-14:00</v>
      </c>
      <c r="P231" s="66" t="str">
        <f>Helena!$D$141</f>
        <v>21-NOV-16:49</v>
      </c>
      <c r="Q231" s="66" t="str">
        <f>Duluth!$D$141</f>
        <v>06-NOV-16:49</v>
      </c>
      <c r="R231" s="66" t="str">
        <f>Fairbanks!$D$141</f>
        <v>01-NOV-07:10</v>
      </c>
    </row>
    <row r="232" spans="1:18">
      <c r="A232" s="52"/>
      <c r="B232" s="68" t="s">
        <v>288</v>
      </c>
      <c r="C232" s="66" t="str">
        <f>Miami!$D$142</f>
        <v>19-DEC-14:30</v>
      </c>
      <c r="D232" s="66" t="str">
        <f>Houston!$D$142</f>
        <v>19-DEC-15:20</v>
      </c>
      <c r="E232" s="66" t="str">
        <f>Phoenix!$D$142</f>
        <v>13-DEC-14:39</v>
      </c>
      <c r="F232" s="66" t="str">
        <f>Atlanta!$D$142</f>
        <v>01-DEC-15:09</v>
      </c>
      <c r="G232" s="66" t="str">
        <f>LosAngeles!$D$142</f>
        <v>19-DEC-13:09</v>
      </c>
      <c r="H232" s="66" t="str">
        <f>LasVegas!$D$142</f>
        <v>05-DEC-14:30</v>
      </c>
      <c r="I232" s="66" t="str">
        <f>SanFrancisco!$D$142</f>
        <v>07-DEC-14:00</v>
      </c>
      <c r="J232" s="66" t="str">
        <f>Baltimore!$D$142</f>
        <v>12-DEC-16:49</v>
      </c>
      <c r="K232" s="66" t="str">
        <f>Albuquerque!$D$142</f>
        <v>05-DEC-14:00</v>
      </c>
      <c r="L232" s="66" t="str">
        <f>Seattle!$D$142</f>
        <v>01-DEC-16:19</v>
      </c>
      <c r="M232" s="66" t="str">
        <f>Chicago!$D$142</f>
        <v>01-DEC-16:19</v>
      </c>
      <c r="N232" s="66" t="str">
        <f>Boulder!$D$142</f>
        <v>21-DEC-16:40</v>
      </c>
      <c r="O232" s="66" t="str">
        <f>Minneapolis!$D$142</f>
        <v>01-DEC-16:30</v>
      </c>
      <c r="P232" s="66" t="str">
        <f>Helena!$D$142</f>
        <v>01-DEC-16:40</v>
      </c>
      <c r="Q232" s="66" t="str">
        <f>Duluth!$D$142</f>
        <v>01-DEC-16:19</v>
      </c>
      <c r="R232" s="66" t="str">
        <f>Fairbanks!$D$142</f>
        <v>01-DEC-08:09</v>
      </c>
    </row>
    <row r="233" spans="1:18" s="76" customFormat="1">
      <c r="A233" s="71" t="s">
        <v>447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3" t="s">
        <v>448</v>
      </c>
      <c r="C234" s="77">
        <f>Miami!$B$4</f>
        <v>1275.3800000000001</v>
      </c>
      <c r="D234" s="77">
        <f>Houston!$B$4</f>
        <v>1356.5</v>
      </c>
      <c r="E234" s="77">
        <f>Phoenix!$B$4</f>
        <v>1235.9000000000001</v>
      </c>
      <c r="F234" s="77">
        <f>Atlanta!$B$4</f>
        <v>1229.3</v>
      </c>
      <c r="G234" s="77">
        <f>LosAngeles!$B$4</f>
        <v>955.16</v>
      </c>
      <c r="H234" s="77">
        <f>LasVegas!$B$4</f>
        <v>1341.09</v>
      </c>
      <c r="I234" s="77">
        <f>SanFrancisco!$B$4</f>
        <v>928.4</v>
      </c>
      <c r="J234" s="77">
        <f>Baltimore!$B$4</f>
        <v>1324.13</v>
      </c>
      <c r="K234" s="77">
        <f>Albuquerque!$B$4</f>
        <v>1201.4000000000001</v>
      </c>
      <c r="L234" s="77">
        <f>Seattle!$B$4</f>
        <v>648.76</v>
      </c>
      <c r="M234" s="77">
        <f>Chicago!$B$4</f>
        <v>1344.59</v>
      </c>
      <c r="N234" s="77">
        <f>Boulder!$B$4</f>
        <v>1206.4100000000001</v>
      </c>
      <c r="O234" s="77">
        <f>Minneapolis!$B$4</f>
        <v>1409.78</v>
      </c>
      <c r="P234" s="77">
        <f>Helena!$B$4</f>
        <v>1336.79</v>
      </c>
      <c r="Q234" s="77">
        <f>Duluth!$B$4</f>
        <v>1483.89</v>
      </c>
      <c r="R234" s="77">
        <f>Fairbanks!$B$4</f>
        <v>1949.04</v>
      </c>
    </row>
    <row r="235" spans="1:18" s="76" customFormat="1">
      <c r="A235" s="52"/>
      <c r="B235" s="84" t="s">
        <v>449</v>
      </c>
      <c r="C235" s="77">
        <f>Miami!$C$4</f>
        <v>2495.08</v>
      </c>
      <c r="D235" s="77">
        <f>Houston!$C$4</f>
        <v>2653.78</v>
      </c>
      <c r="E235" s="77">
        <f>Phoenix!$C$4</f>
        <v>2417.85</v>
      </c>
      <c r="F235" s="77">
        <f>Atlanta!$C$4</f>
        <v>2404.9299999999998</v>
      </c>
      <c r="G235" s="77">
        <f>LosAngeles!$C$4</f>
        <v>1868.62</v>
      </c>
      <c r="H235" s="77">
        <f>LasVegas!$C$4</f>
        <v>2623.63</v>
      </c>
      <c r="I235" s="77">
        <f>SanFrancisco!$C$4</f>
        <v>1816.26</v>
      </c>
      <c r="J235" s="77">
        <f>Baltimore!$C$4</f>
        <v>2590.46</v>
      </c>
      <c r="K235" s="77">
        <f>Albuquerque!$C$4</f>
        <v>2350.36</v>
      </c>
      <c r="L235" s="77">
        <f>Seattle!$C$4</f>
        <v>1269.2</v>
      </c>
      <c r="M235" s="77">
        <f>Chicago!$C$4</f>
        <v>2630.48</v>
      </c>
      <c r="N235" s="77">
        <f>Boulder!$C$4</f>
        <v>2360.15</v>
      </c>
      <c r="O235" s="77">
        <f>Minneapolis!$C$4</f>
        <v>2758.01</v>
      </c>
      <c r="P235" s="77">
        <f>Helena!$C$4</f>
        <v>2615.23</v>
      </c>
      <c r="Q235" s="77">
        <f>Duluth!$C$4</f>
        <v>2903</v>
      </c>
      <c r="R235" s="77">
        <f>Fairbanks!$C$4</f>
        <v>3812.99</v>
      </c>
    </row>
    <row r="236" spans="1:18">
      <c r="A236" s="71" t="s">
        <v>275</v>
      </c>
      <c r="B236" s="70"/>
    </row>
    <row r="237" spans="1:18">
      <c r="A237" s="71"/>
      <c r="B237" s="69" t="s">
        <v>71</v>
      </c>
      <c r="C237" s="58">
        <f>Miami!$G$14</f>
        <v>0</v>
      </c>
      <c r="D237" s="58">
        <f>Houston!$G$14</f>
        <v>0</v>
      </c>
      <c r="E237" s="58">
        <f>Phoenix!$G$14</f>
        <v>0</v>
      </c>
      <c r="F237" s="58">
        <f>Atlanta!$G$14</f>
        <v>0</v>
      </c>
      <c r="G237" s="58">
        <f>LosAngeles!$G$14</f>
        <v>0</v>
      </c>
      <c r="H237" s="58">
        <f>LasVegas!$G$14</f>
        <v>0</v>
      </c>
      <c r="I237" s="58">
        <f>SanFrancisco!$G$14</f>
        <v>0</v>
      </c>
      <c r="J237" s="58">
        <f>Baltimore!$G$14</f>
        <v>0</v>
      </c>
      <c r="K237" s="58">
        <f>Albuquerque!$G$14</f>
        <v>0</v>
      </c>
      <c r="L237" s="58">
        <f>Seattle!$G$14</f>
        <v>0</v>
      </c>
      <c r="M237" s="58">
        <f>Chicago!$G$14</f>
        <v>0</v>
      </c>
      <c r="N237" s="58">
        <f>Boulder!$G$14</f>
        <v>0</v>
      </c>
      <c r="O237" s="58">
        <f>Minneapolis!$G$14</f>
        <v>0</v>
      </c>
      <c r="P237" s="58">
        <f>Helena!$G$14</f>
        <v>0</v>
      </c>
      <c r="Q237" s="58">
        <f>Duluth!$G$14</f>
        <v>0</v>
      </c>
      <c r="R237" s="58">
        <f>Fairbanks!$G$14</f>
        <v>0</v>
      </c>
    </row>
    <row r="238" spans="1:18">
      <c r="A238" s="71"/>
      <c r="B238" s="69" t="s">
        <v>85</v>
      </c>
      <c r="C238" s="58">
        <f>Miami!$G$21</f>
        <v>0</v>
      </c>
      <c r="D238" s="58">
        <f>Houston!$G$21</f>
        <v>0</v>
      </c>
      <c r="E238" s="58">
        <f>Phoenix!$G$21</f>
        <v>0</v>
      </c>
      <c r="F238" s="58">
        <f>Atlanta!$G$21</f>
        <v>0</v>
      </c>
      <c r="G238" s="58">
        <f>LosAngeles!$G$21</f>
        <v>0</v>
      </c>
      <c r="H238" s="58">
        <f>LasVegas!$G$21</f>
        <v>0</v>
      </c>
      <c r="I238" s="58">
        <f>SanFrancisco!$G$21</f>
        <v>0</v>
      </c>
      <c r="J238" s="58">
        <f>Baltimore!$G$21</f>
        <v>0</v>
      </c>
      <c r="K238" s="58">
        <f>Albuquerque!$G$21</f>
        <v>0</v>
      </c>
      <c r="L238" s="58">
        <f>Seattle!$G$21</f>
        <v>0</v>
      </c>
      <c r="M238" s="58">
        <f>Chicago!$G$21</f>
        <v>0</v>
      </c>
      <c r="N238" s="58">
        <f>Boulder!$G$21</f>
        <v>0</v>
      </c>
      <c r="O238" s="58">
        <f>Minneapolis!$G$21</f>
        <v>0</v>
      </c>
      <c r="P238" s="58">
        <f>Helena!$G$21</f>
        <v>0</v>
      </c>
      <c r="Q238" s="58">
        <f>Duluth!$G$21</f>
        <v>0</v>
      </c>
      <c r="R238" s="58">
        <f>Fairbanks!$G$21</f>
        <v>0</v>
      </c>
    </row>
    <row r="239" spans="1:18">
      <c r="A239" s="71"/>
      <c r="B239" s="69" t="s">
        <v>87</v>
      </c>
      <c r="C239" s="58">
        <f>Miami!$G$24</f>
        <v>17.63</v>
      </c>
      <c r="D239" s="58">
        <f>Houston!$G$24</f>
        <v>17.63</v>
      </c>
      <c r="E239" s="58">
        <f>Phoenix!$G$24</f>
        <v>17.63</v>
      </c>
      <c r="F239" s="58">
        <f>Atlanta!$G$24</f>
        <v>17.63</v>
      </c>
      <c r="G239" s="58">
        <f>LosAngeles!$G$24</f>
        <v>17.63</v>
      </c>
      <c r="H239" s="58">
        <f>LasVegas!$G$24</f>
        <v>17.63</v>
      </c>
      <c r="I239" s="58">
        <f>SanFrancisco!$G$24</f>
        <v>17.63</v>
      </c>
      <c r="J239" s="58">
        <f>Baltimore!$G$24</f>
        <v>17.63</v>
      </c>
      <c r="K239" s="58">
        <f>Albuquerque!$G$24</f>
        <v>17.63</v>
      </c>
      <c r="L239" s="58">
        <f>Seattle!$G$24</f>
        <v>17.63</v>
      </c>
      <c r="M239" s="58">
        <f>Chicago!$G$24</f>
        <v>17.63</v>
      </c>
      <c r="N239" s="58">
        <f>Boulder!$G$24</f>
        <v>17.63</v>
      </c>
      <c r="O239" s="58">
        <f>Minneapolis!$G$24</f>
        <v>17.63</v>
      </c>
      <c r="P239" s="58">
        <f>Helena!$G$24</f>
        <v>17.63</v>
      </c>
      <c r="Q239" s="58">
        <f>Duluth!$G$24</f>
        <v>17.63</v>
      </c>
      <c r="R239" s="58">
        <f>Fairbanks!$G$24</f>
        <v>17.63</v>
      </c>
    </row>
    <row r="240" spans="1:18">
      <c r="A240" s="71"/>
      <c r="B240" s="70" t="s">
        <v>276</v>
      </c>
      <c r="C240" s="58">
        <f>Miami!$G$28</f>
        <v>17.63</v>
      </c>
      <c r="D240" s="58">
        <f>Houston!$G$28</f>
        <v>17.63</v>
      </c>
      <c r="E240" s="58">
        <f>Phoenix!$G$28</f>
        <v>17.63</v>
      </c>
      <c r="F240" s="58">
        <f>Atlanta!$G$28</f>
        <v>17.63</v>
      </c>
      <c r="G240" s="58">
        <f>LosAngeles!$G$28</f>
        <v>17.63</v>
      </c>
      <c r="H240" s="58">
        <f>LasVegas!$G$28</f>
        <v>17.63</v>
      </c>
      <c r="I240" s="58">
        <f>SanFrancisco!$G$28</f>
        <v>17.63</v>
      </c>
      <c r="J240" s="58">
        <f>Baltimore!$G$28</f>
        <v>17.63</v>
      </c>
      <c r="K240" s="58">
        <f>Albuquerque!$G$28</f>
        <v>17.63</v>
      </c>
      <c r="L240" s="58">
        <f>Seattle!$G$28</f>
        <v>17.63</v>
      </c>
      <c r="M240" s="58">
        <f>Chicago!$G$28</f>
        <v>17.63</v>
      </c>
      <c r="N240" s="58">
        <f>Boulder!$G$28</f>
        <v>17.63</v>
      </c>
      <c r="O240" s="58">
        <f>Minneapolis!$G$28</f>
        <v>17.63</v>
      </c>
      <c r="P240" s="58">
        <f>Helena!$G$28</f>
        <v>17.63</v>
      </c>
      <c r="Q240" s="58">
        <f>Duluth!$G$28</f>
        <v>17.63</v>
      </c>
      <c r="R240" s="58">
        <f>Fairbanks!$G$28</f>
        <v>17.63</v>
      </c>
    </row>
    <row r="241" spans="1:18">
      <c r="A241" s="71" t="s">
        <v>268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269</v>
      </c>
      <c r="C242" s="58">
        <f>Miami!$H$126</f>
        <v>29203.679499999998</v>
      </c>
      <c r="D242" s="58">
        <f>Houston!$H$126</f>
        <v>34087.262300000002</v>
      </c>
      <c r="E242" s="58">
        <f>Phoenix!$H$126</f>
        <v>32325.345799999999</v>
      </c>
      <c r="F242" s="58">
        <f>Atlanta!$H$126</f>
        <v>30269.284899999999</v>
      </c>
      <c r="G242" s="58">
        <f>LosAngeles!$H$126</f>
        <v>10211.348599999999</v>
      </c>
      <c r="H242" s="58">
        <f>LasVegas!$H$126</f>
        <v>34397.176099999997</v>
      </c>
      <c r="I242" s="58">
        <f>SanFrancisco!$H$126</f>
        <v>10208.6106</v>
      </c>
      <c r="J242" s="58">
        <f>Baltimore!$H$126</f>
        <v>26896.3878</v>
      </c>
      <c r="K242" s="58">
        <f>Albuquerque!$H$126</f>
        <v>38574.2117</v>
      </c>
      <c r="L242" s="58">
        <f>Seattle!$H$126</f>
        <v>8308.8790000000008</v>
      </c>
      <c r="M242" s="58">
        <f>Chicago!$H$126</f>
        <v>49828.512900000002</v>
      </c>
      <c r="N242" s="58">
        <f>Boulder!$H$126</f>
        <v>37820.344499999999</v>
      </c>
      <c r="O242" s="58">
        <f>Minneapolis!$H$126</f>
        <v>35297.496599999999</v>
      </c>
      <c r="P242" s="58">
        <f>Helena!$H$126</f>
        <v>35694.507799999999</v>
      </c>
      <c r="Q242" s="58">
        <f>Duluth!$H$126</f>
        <v>36388.335099999997</v>
      </c>
      <c r="R242" s="58">
        <f>Fairbanks!$H$126</f>
        <v>38676.494299999998</v>
      </c>
    </row>
    <row r="243" spans="1:18">
      <c r="A243" s="52"/>
      <c r="B243" s="56" t="s">
        <v>272</v>
      </c>
      <c r="C243" s="58">
        <f>Miami!$B$126</f>
        <v>67751.122300000003</v>
      </c>
      <c r="D243" s="58">
        <f>Houston!$B$126</f>
        <v>85896.151199999993</v>
      </c>
      <c r="E243" s="58">
        <f>Phoenix!$B$126</f>
        <v>76409.792799999996</v>
      </c>
      <c r="F243" s="58">
        <f>Atlanta!$B$126</f>
        <v>69844.566800000001</v>
      </c>
      <c r="G243" s="58">
        <f>LosAngeles!$B$126</f>
        <v>27378.581699999999</v>
      </c>
      <c r="H243" s="58">
        <f>LasVegas!$B$126</f>
        <v>82117.019899999999</v>
      </c>
      <c r="I243" s="58">
        <f>SanFrancisco!$B$126</f>
        <v>27538.393899999999</v>
      </c>
      <c r="J243" s="58">
        <f>Baltimore!$B$126</f>
        <v>62380.564400000003</v>
      </c>
      <c r="K243" s="58">
        <f>Albuquerque!$B$126</f>
        <v>91193.248999999996</v>
      </c>
      <c r="L243" s="58">
        <f>Seattle!$B$126</f>
        <v>21077.947199999999</v>
      </c>
      <c r="M243" s="58">
        <f>Chicago!$B$126</f>
        <v>117375.96679999999</v>
      </c>
      <c r="N243" s="58">
        <f>Boulder!$B$126</f>
        <v>89919.547099999996</v>
      </c>
      <c r="O243" s="58">
        <f>Minneapolis!$B$126</f>
        <v>84575.925799999997</v>
      </c>
      <c r="P243" s="58">
        <f>Helena!$B$126</f>
        <v>85472.276700000002</v>
      </c>
      <c r="Q243" s="58">
        <f>Duluth!$B$126</f>
        <v>87920.174299999999</v>
      </c>
      <c r="R243" s="58">
        <f>Fairbanks!$B$126</f>
        <v>101579.6773</v>
      </c>
    </row>
    <row r="244" spans="1:18">
      <c r="A244" s="52"/>
      <c r="B244" s="68" t="s">
        <v>273</v>
      </c>
      <c r="C244" s="58">
        <f>Miami!$C$126</f>
        <v>118.9327</v>
      </c>
      <c r="D244" s="58">
        <f>Houston!$C$126</f>
        <v>111.7852</v>
      </c>
      <c r="E244" s="58">
        <f>Phoenix!$C$126</f>
        <v>127.50360000000001</v>
      </c>
      <c r="F244" s="58">
        <f>Atlanta!$C$126</f>
        <v>129.40520000000001</v>
      </c>
      <c r="G244" s="58">
        <f>LosAngeles!$C$126</f>
        <v>23.509499999999999</v>
      </c>
      <c r="H244" s="58">
        <f>LasVegas!$C$126</f>
        <v>132.03829999999999</v>
      </c>
      <c r="I244" s="58">
        <f>SanFrancisco!$C$126</f>
        <v>23.760899999999999</v>
      </c>
      <c r="J244" s="58">
        <f>Baltimore!$C$126</f>
        <v>114.6558</v>
      </c>
      <c r="K244" s="58">
        <f>Albuquerque!$C$126</f>
        <v>154.26349999999999</v>
      </c>
      <c r="L244" s="58">
        <f>Seattle!$C$126</f>
        <v>28.598400000000002</v>
      </c>
      <c r="M244" s="58">
        <f>Chicago!$C$126</f>
        <v>202.8134</v>
      </c>
      <c r="N244" s="58">
        <f>Boulder!$C$126</f>
        <v>149.916</v>
      </c>
      <c r="O244" s="58">
        <f>Minneapolis!$C$126</f>
        <v>139.8083</v>
      </c>
      <c r="P244" s="58">
        <f>Helena!$C$126</f>
        <v>140.8175</v>
      </c>
      <c r="Q244" s="58">
        <f>Duluth!$C$126</f>
        <v>142.14709999999999</v>
      </c>
      <c r="R244" s="58">
        <f>Fairbanks!$C$126</f>
        <v>115.0821</v>
      </c>
    </row>
    <row r="245" spans="1:18">
      <c r="A245" s="52"/>
      <c r="B245" s="68" t="s">
        <v>274</v>
      </c>
      <c r="C245" s="58">
        <f>Miami!$D$126</f>
        <v>452.31040000000002</v>
      </c>
      <c r="D245" s="58">
        <f>Houston!$D$126</f>
        <v>473.86489999999998</v>
      </c>
      <c r="E245" s="58">
        <f>Phoenix!$D$126</f>
        <v>420.93430000000001</v>
      </c>
      <c r="F245" s="58">
        <f>Atlanta!$D$126</f>
        <v>323.87369999999999</v>
      </c>
      <c r="G245" s="58">
        <f>LosAngeles!$D$126</f>
        <v>241.09639999999999</v>
      </c>
      <c r="H245" s="58">
        <f>LasVegas!$D$126</f>
        <v>540.75779999999997</v>
      </c>
      <c r="I245" s="58">
        <f>SanFrancisco!$D$126</f>
        <v>222.06979999999999</v>
      </c>
      <c r="J245" s="58">
        <f>Baltimore!$D$126</f>
        <v>320.69479999999999</v>
      </c>
      <c r="K245" s="58">
        <f>Albuquerque!$D$126</f>
        <v>387.31150000000002</v>
      </c>
      <c r="L245" s="58">
        <f>Seattle!$D$126</f>
        <v>60.5244</v>
      </c>
      <c r="M245" s="58">
        <f>Chicago!$D$126</f>
        <v>577.6046</v>
      </c>
      <c r="N245" s="58">
        <f>Boulder!$D$126</f>
        <v>370.03289999999998</v>
      </c>
      <c r="O245" s="58">
        <f>Minneapolis!$D$126</f>
        <v>205.65289999999999</v>
      </c>
      <c r="P245" s="58">
        <f>Helena!$D$126</f>
        <v>229.07419999999999</v>
      </c>
      <c r="Q245" s="58">
        <f>Duluth!$D$126</f>
        <v>203.39920000000001</v>
      </c>
      <c r="R245" s="58">
        <f>Fairbanks!$D$126</f>
        <v>478.80040000000002</v>
      </c>
    </row>
    <row r="246" spans="1:18">
      <c r="A246" s="52"/>
      <c r="B246" s="68" t="s">
        <v>270</v>
      </c>
      <c r="C246" s="58">
        <f>Miami!$E$126</f>
        <v>0</v>
      </c>
      <c r="D246" s="58">
        <f>Houston!$E$126</f>
        <v>0</v>
      </c>
      <c r="E246" s="58">
        <f>Phoenix!$E$126</f>
        <v>0</v>
      </c>
      <c r="F246" s="58">
        <f>Atlanta!$E$126</f>
        <v>0</v>
      </c>
      <c r="G246" s="58">
        <f>LosAngeles!$E$126</f>
        <v>0</v>
      </c>
      <c r="H246" s="58">
        <f>LasVegas!$E$126</f>
        <v>0</v>
      </c>
      <c r="I246" s="58">
        <f>SanFrancisco!$E$126</f>
        <v>0</v>
      </c>
      <c r="J246" s="58">
        <f>Baltimore!$E$126</f>
        <v>0</v>
      </c>
      <c r="K246" s="58">
        <f>Albuquerque!$E$126</f>
        <v>0</v>
      </c>
      <c r="L246" s="58">
        <f>Seattle!$E$126</f>
        <v>0</v>
      </c>
      <c r="M246" s="58">
        <f>Chicago!$E$126</f>
        <v>0</v>
      </c>
      <c r="N246" s="58">
        <f>Boulder!$E$126</f>
        <v>0</v>
      </c>
      <c r="O246" s="58">
        <f>Minneapolis!$E$126</f>
        <v>0</v>
      </c>
      <c r="P246" s="58">
        <f>Helena!$E$126</f>
        <v>0</v>
      </c>
      <c r="Q246" s="58">
        <f>Duluth!$E$126</f>
        <v>0</v>
      </c>
      <c r="R246" s="58">
        <f>Fairbanks!$E$126</f>
        <v>0</v>
      </c>
    </row>
    <row r="247" spans="1:18">
      <c r="A247" s="52"/>
      <c r="B247" s="68" t="s">
        <v>271</v>
      </c>
      <c r="C247" s="73">
        <f>Miami!$F$126</f>
        <v>2.0999999999999999E-3</v>
      </c>
      <c r="D247" s="73">
        <f>Houston!$F$126</f>
        <v>1.2999999999999999E-3</v>
      </c>
      <c r="E247" s="73">
        <f>Phoenix!$F$126</f>
        <v>1.1000000000000001E-3</v>
      </c>
      <c r="F247" s="73">
        <f>Atlanta!$F$126</f>
        <v>1.1999999999999999E-3</v>
      </c>
      <c r="G247" s="73">
        <f>LosAngeles!$F$126</f>
        <v>1E-4</v>
      </c>
      <c r="H247" s="73">
        <f>LasVegas!$F$126</f>
        <v>1E-3</v>
      </c>
      <c r="I247" s="73">
        <f>SanFrancisco!$F$126</f>
        <v>1E-4</v>
      </c>
      <c r="J247" s="73">
        <f>Baltimore!$F$126</f>
        <v>1.2999999999999999E-3</v>
      </c>
      <c r="K247" s="73">
        <f>Albuquerque!$F$126</f>
        <v>1.5E-3</v>
      </c>
      <c r="L247" s="73">
        <f>Seattle!$F$126</f>
        <v>2.9999999999999997E-4</v>
      </c>
      <c r="M247" s="73">
        <f>Chicago!$F$126</f>
        <v>1.8E-3</v>
      </c>
      <c r="N247" s="73">
        <f>Boulder!$F$126</f>
        <v>1.5E-3</v>
      </c>
      <c r="O247" s="73">
        <f>Minneapolis!$F$126</f>
        <v>1.5E-3</v>
      </c>
      <c r="P247" s="73">
        <f>Helena!$F$126</f>
        <v>1.6000000000000001E-3</v>
      </c>
      <c r="Q247" s="73">
        <f>Duluth!$F$126</f>
        <v>1.5E-3</v>
      </c>
      <c r="R247" s="73">
        <f>Fairbanks!$F$126</f>
        <v>1.6999999999999999E-3</v>
      </c>
    </row>
    <row r="248" spans="1:18">
      <c r="A248" s="52"/>
      <c r="B248" s="68" t="s">
        <v>305</v>
      </c>
      <c r="C248" s="58">
        <f>10^(-3)*Miami!$G$126</f>
        <v>55.979181600000004</v>
      </c>
      <c r="D248" s="58">
        <f>10^(-3)*Houston!$G$126</f>
        <v>161.63745920000002</v>
      </c>
      <c r="E248" s="58">
        <f>10^(-3)*Phoenix!$G$126</f>
        <v>3109.34</v>
      </c>
      <c r="F248" s="58">
        <f>10^(-3)*Atlanta!$G$126</f>
        <v>576.05861860000005</v>
      </c>
      <c r="G248" s="58">
        <f>10^(-3)*LosAngeles!$G$126</f>
        <v>1454.69</v>
      </c>
      <c r="H248" s="58">
        <f>10^(-3)*LasVegas!$G$126</f>
        <v>2696.82</v>
      </c>
      <c r="I248" s="58">
        <f>10^(-3)*SanFrancisco!$G$126</f>
        <v>1339.82</v>
      </c>
      <c r="J248" s="58">
        <f>10^(-3)*Baltimore!$G$126</f>
        <v>19.942748000000002</v>
      </c>
      <c r="K248" s="58">
        <f>10^(-3)*Albuquerque!$G$126</f>
        <v>402.70802930000002</v>
      </c>
      <c r="L248" s="58">
        <f>10^(-3)*Seattle!$G$126</f>
        <v>799.52586670000005</v>
      </c>
      <c r="M248" s="58">
        <f>10^(-3)*Chicago!$G$126</f>
        <v>132.95695230000001</v>
      </c>
      <c r="N248" s="58">
        <f>10^(-3)*Boulder!$G$126</f>
        <v>384.72760049999999</v>
      </c>
      <c r="O248" s="58">
        <f>10^(-3)*Minneapolis!$G$126</f>
        <v>135.13140030000002</v>
      </c>
      <c r="P248" s="58">
        <f>10^(-3)*Helena!$G$126</f>
        <v>5432.87</v>
      </c>
      <c r="Q248" s="58">
        <f>10^(-3)*Duluth!$G$126</f>
        <v>133.6360549</v>
      </c>
      <c r="R248" s="58">
        <f>10^(-3)*Fairbanks!$G$126</f>
        <v>96.062244800000002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59"/>
  <sheetViews>
    <sheetView topLeftCell="A106" workbookViewId="0">
      <selection activeCell="A126" sqref="A126"/>
    </sheetView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392.83</v>
      </c>
      <c r="C2" s="89">
        <v>768.5</v>
      </c>
      <c r="D2" s="89">
        <v>768.5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392.83</v>
      </c>
      <c r="C3" s="89">
        <v>768.5</v>
      </c>
      <c r="D3" s="89">
        <v>768.5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1275.3800000000001</v>
      </c>
      <c r="C4" s="89">
        <v>2495.08</v>
      </c>
      <c r="D4" s="89">
        <v>2495.08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1275.3800000000001</v>
      </c>
      <c r="C5" s="89">
        <v>2495.08</v>
      </c>
      <c r="D5" s="89">
        <v>2495.08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1.72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121.35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72.33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10.69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380.41</v>
      </c>
      <c r="C28" s="89">
        <v>12.42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1.306</v>
      </c>
      <c r="E43" s="89">
        <v>1.623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1.306</v>
      </c>
      <c r="E46" s="89">
        <v>1.623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1.306</v>
      </c>
      <c r="E49" s="89">
        <v>1.623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1.306</v>
      </c>
      <c r="E52" s="89">
        <v>1.623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13139.29</v>
      </c>
      <c r="D86" s="89">
        <v>9804.42</v>
      </c>
      <c r="E86" s="89">
        <v>3334.87</v>
      </c>
      <c r="F86" s="89">
        <v>0.75</v>
      </c>
      <c r="G86" s="89">
        <v>3.49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14817.83</v>
      </c>
      <c r="D87" s="89">
        <v>10924.9</v>
      </c>
      <c r="E87" s="89">
        <v>3892.93</v>
      </c>
      <c r="F87" s="89">
        <v>0.74</v>
      </c>
      <c r="G87" s="89">
        <v>3.46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11466.47</v>
      </c>
      <c r="D88" s="89">
        <v>8832.4699999999993</v>
      </c>
      <c r="E88" s="89">
        <v>2634</v>
      </c>
      <c r="F88" s="89">
        <v>0.77</v>
      </c>
      <c r="G88" s="89">
        <v>3.55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14454.23</v>
      </c>
      <c r="D89" s="89">
        <v>10705.51</v>
      </c>
      <c r="E89" s="89">
        <v>3748.73</v>
      </c>
      <c r="F89" s="89">
        <v>0.74</v>
      </c>
      <c r="G89" s="89">
        <v>3.47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14475.99</v>
      </c>
      <c r="D90" s="89">
        <v>11380.79</v>
      </c>
      <c r="E90" s="89">
        <v>3095.2</v>
      </c>
      <c r="F90" s="89">
        <v>0.79</v>
      </c>
      <c r="G90" s="89">
        <v>3.59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16909.330000000002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18104.82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15266.35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17868.009999999998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19993.09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0.68</v>
      </c>
      <c r="F100" s="89">
        <v>789.29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0.54</v>
      </c>
      <c r="D101" s="89">
        <v>622</v>
      </c>
      <c r="E101" s="89">
        <v>0.75</v>
      </c>
      <c r="F101" s="89">
        <v>864.96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0.64</v>
      </c>
      <c r="F102" s="89">
        <v>741.46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0.74</v>
      </c>
      <c r="F103" s="89">
        <v>853.01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0.84</v>
      </c>
      <c r="F104" s="89">
        <v>979.93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5019.9074000000001</v>
      </c>
      <c r="C113" s="89">
        <v>8.7750000000000004</v>
      </c>
      <c r="D113" s="89">
        <v>33.2209</v>
      </c>
      <c r="E113" s="89">
        <v>0</v>
      </c>
      <c r="F113" s="89">
        <v>2.0000000000000001E-4</v>
      </c>
      <c r="G113" s="89">
        <v>4111.4773999999998</v>
      </c>
      <c r="H113" s="89">
        <v>2160.0767999999998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4674.5303999999996</v>
      </c>
      <c r="C114" s="89">
        <v>8.1951999999999998</v>
      </c>
      <c r="D114" s="89">
        <v>31.1235</v>
      </c>
      <c r="E114" s="89">
        <v>0</v>
      </c>
      <c r="F114" s="89">
        <v>1E-4</v>
      </c>
      <c r="G114" s="89">
        <v>3851.9187999999999</v>
      </c>
      <c r="H114" s="89">
        <v>2013.8569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5548.9461000000001</v>
      </c>
      <c r="C115" s="89">
        <v>9.7295999999999996</v>
      </c>
      <c r="D115" s="89">
        <v>36.9572</v>
      </c>
      <c r="E115" s="89">
        <v>0</v>
      </c>
      <c r="F115" s="89">
        <v>2.0000000000000001E-4</v>
      </c>
      <c r="G115" s="89">
        <v>4573.9116000000004</v>
      </c>
      <c r="H115" s="89">
        <v>2390.7177000000001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5403.0706</v>
      </c>
      <c r="C116" s="89">
        <v>9.4886999999999997</v>
      </c>
      <c r="D116" s="89">
        <v>36.102600000000002</v>
      </c>
      <c r="E116" s="89">
        <v>0</v>
      </c>
      <c r="F116" s="89">
        <v>2.0000000000000001E-4</v>
      </c>
      <c r="G116" s="89">
        <v>4468.1598000000004</v>
      </c>
      <c r="H116" s="89">
        <v>2329.3579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6062.6374999999998</v>
      </c>
      <c r="C117" s="89">
        <v>10.6518</v>
      </c>
      <c r="D117" s="89">
        <v>40.546999999999997</v>
      </c>
      <c r="E117" s="89">
        <v>0</v>
      </c>
      <c r="F117" s="89">
        <v>2.0000000000000001E-4</v>
      </c>
      <c r="G117" s="89">
        <v>5018.2183000000005</v>
      </c>
      <c r="H117" s="89">
        <v>2614.1833999999999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6274.1977999999999</v>
      </c>
      <c r="C118" s="89">
        <v>11.0265</v>
      </c>
      <c r="D118" s="89">
        <v>41.985500000000002</v>
      </c>
      <c r="E118" s="89">
        <v>0</v>
      </c>
      <c r="F118" s="89">
        <v>2.0000000000000001E-4</v>
      </c>
      <c r="G118" s="89">
        <v>5196.2480999999998</v>
      </c>
      <c r="H118" s="89">
        <v>2705.7069999999999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6229.8621999999996</v>
      </c>
      <c r="C119" s="89">
        <v>10.9476</v>
      </c>
      <c r="D119" s="89">
        <v>41.681199999999997</v>
      </c>
      <c r="E119" s="89">
        <v>0</v>
      </c>
      <c r="F119" s="89">
        <v>2.0000000000000001E-4</v>
      </c>
      <c r="G119" s="89">
        <v>5158.5828000000001</v>
      </c>
      <c r="H119" s="89">
        <v>2686.4902000000002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6688.4216999999999</v>
      </c>
      <c r="C120" s="89">
        <v>11.755599999999999</v>
      </c>
      <c r="D120" s="89">
        <v>44.766599999999997</v>
      </c>
      <c r="E120" s="89">
        <v>0</v>
      </c>
      <c r="F120" s="89">
        <v>2.0000000000000001E-4</v>
      </c>
      <c r="G120" s="89">
        <v>5540.4524000000001</v>
      </c>
      <c r="H120" s="89">
        <v>2884.4562000000001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5917.0544</v>
      </c>
      <c r="C121" s="89">
        <v>10.396599999999999</v>
      </c>
      <c r="D121" s="89">
        <v>39.578099999999999</v>
      </c>
      <c r="E121" s="89">
        <v>0</v>
      </c>
      <c r="F121" s="89">
        <v>2.0000000000000001E-4</v>
      </c>
      <c r="G121" s="89">
        <v>4898.3078999999998</v>
      </c>
      <c r="H121" s="89">
        <v>2551.4695999999999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5758.8921</v>
      </c>
      <c r="C122" s="89">
        <v>10.1158</v>
      </c>
      <c r="D122" s="89">
        <v>38.497199999999999</v>
      </c>
      <c r="E122" s="89">
        <v>0</v>
      </c>
      <c r="F122" s="89">
        <v>2.0000000000000001E-4</v>
      </c>
      <c r="G122" s="89">
        <v>4764.5208000000002</v>
      </c>
      <c r="H122" s="89">
        <v>2482.9755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5274.5064000000002</v>
      </c>
      <c r="C123" s="89">
        <v>9.2617999999999991</v>
      </c>
      <c r="D123" s="89">
        <v>35.234200000000001</v>
      </c>
      <c r="E123" s="89">
        <v>0</v>
      </c>
      <c r="F123" s="89">
        <v>2.0000000000000001E-4</v>
      </c>
      <c r="G123" s="89">
        <v>4360.6826000000001</v>
      </c>
      <c r="H123" s="89">
        <v>2273.8125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4899.0958000000001</v>
      </c>
      <c r="C124" s="89">
        <v>8.5885999999999996</v>
      </c>
      <c r="D124" s="89">
        <v>32.616500000000002</v>
      </c>
      <c r="E124" s="89">
        <v>0</v>
      </c>
      <c r="F124" s="89">
        <v>1E-4</v>
      </c>
      <c r="G124" s="89">
        <v>4036.701</v>
      </c>
      <c r="H124" s="89">
        <v>2110.5758000000001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67751.122300000003</v>
      </c>
      <c r="C126" s="89">
        <v>118.9327</v>
      </c>
      <c r="D126" s="89">
        <v>452.31040000000002</v>
      </c>
      <c r="E126" s="89">
        <v>0</v>
      </c>
      <c r="F126" s="89">
        <v>2.0999999999999999E-3</v>
      </c>
      <c r="G126" s="89">
        <v>55979.181600000004</v>
      </c>
      <c r="H126" s="89">
        <v>29203.679499999998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4674.5303999999996</v>
      </c>
      <c r="C127" s="89">
        <v>8.1951999999999998</v>
      </c>
      <c r="D127" s="89">
        <v>31.1235</v>
      </c>
      <c r="E127" s="89">
        <v>0</v>
      </c>
      <c r="F127" s="89">
        <v>1E-4</v>
      </c>
      <c r="G127" s="89">
        <v>3851.9187999999999</v>
      </c>
      <c r="H127" s="89">
        <v>2013.8569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6688.4216999999999</v>
      </c>
      <c r="C128" s="89">
        <v>11.755599999999999</v>
      </c>
      <c r="D128" s="89">
        <v>44.766599999999997</v>
      </c>
      <c r="E128" s="89">
        <v>0</v>
      </c>
      <c r="F128" s="89">
        <v>2.0000000000000001E-4</v>
      </c>
      <c r="G128" s="89">
        <v>5540.4524000000001</v>
      </c>
      <c r="H128" s="89">
        <v>2884.4562000000001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27939800000</v>
      </c>
      <c r="C131" s="89">
        <v>27870.719000000001</v>
      </c>
      <c r="D131" s="89" t="s">
        <v>483</v>
      </c>
      <c r="E131" s="89">
        <v>8961.6119999999992</v>
      </c>
      <c r="F131" s="89">
        <v>3712.5360000000001</v>
      </c>
      <c r="G131" s="89">
        <v>4228.6459999999997</v>
      </c>
      <c r="H131" s="89">
        <v>0</v>
      </c>
      <c r="I131" s="89">
        <v>10967.924999999999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26175900000</v>
      </c>
      <c r="C132" s="89">
        <v>28602.742999999999</v>
      </c>
      <c r="D132" s="89" t="s">
        <v>484</v>
      </c>
      <c r="E132" s="89">
        <v>8961.6119999999992</v>
      </c>
      <c r="F132" s="89">
        <v>3712.5360000000001</v>
      </c>
      <c r="G132" s="89">
        <v>4228.6459999999997</v>
      </c>
      <c r="H132" s="89">
        <v>0</v>
      </c>
      <c r="I132" s="89">
        <v>11699.949000000001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31082300000</v>
      </c>
      <c r="C133" s="89">
        <v>29298.738000000001</v>
      </c>
      <c r="D133" s="89" t="s">
        <v>485</v>
      </c>
      <c r="E133" s="89">
        <v>8961.6119999999992</v>
      </c>
      <c r="F133" s="89">
        <v>3712.5360000000001</v>
      </c>
      <c r="G133" s="89">
        <v>4228.6459999999997</v>
      </c>
      <c r="H133" s="89">
        <v>0</v>
      </c>
      <c r="I133" s="89">
        <v>12395.944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30363600000</v>
      </c>
      <c r="C134" s="89">
        <v>30273.379000000001</v>
      </c>
      <c r="D134" s="89" t="s">
        <v>486</v>
      </c>
      <c r="E134" s="89">
        <v>8961.6119999999992</v>
      </c>
      <c r="F134" s="89">
        <v>3712.5360000000001</v>
      </c>
      <c r="G134" s="89">
        <v>4228.6459999999997</v>
      </c>
      <c r="H134" s="89">
        <v>0</v>
      </c>
      <c r="I134" s="89">
        <v>13370.584999999999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34101600000</v>
      </c>
      <c r="C135" s="89">
        <v>31798.241999999998</v>
      </c>
      <c r="D135" s="89" t="s">
        <v>487</v>
      </c>
      <c r="E135" s="89">
        <v>8961.6119999999992</v>
      </c>
      <c r="F135" s="89">
        <v>3712.5360000000001</v>
      </c>
      <c r="G135" s="89">
        <v>4228.6459999999997</v>
      </c>
      <c r="H135" s="89">
        <v>0</v>
      </c>
      <c r="I135" s="89">
        <v>14895.448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35311400000</v>
      </c>
      <c r="C136" s="89">
        <v>32647.053</v>
      </c>
      <c r="D136" s="89" t="s">
        <v>488</v>
      </c>
      <c r="E136" s="89">
        <v>8961.6119999999992</v>
      </c>
      <c r="F136" s="89">
        <v>3712.5360000000001</v>
      </c>
      <c r="G136" s="89">
        <v>4228.6459999999997</v>
      </c>
      <c r="H136" s="89">
        <v>0</v>
      </c>
      <c r="I136" s="89">
        <v>15744.259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35055400000</v>
      </c>
      <c r="C137" s="89">
        <v>31967.507000000001</v>
      </c>
      <c r="D137" s="89" t="s">
        <v>489</v>
      </c>
      <c r="E137" s="89">
        <v>8961.6119999999992</v>
      </c>
      <c r="F137" s="89">
        <v>3712.5360000000001</v>
      </c>
      <c r="G137" s="89">
        <v>4228.6459999999997</v>
      </c>
      <c r="H137" s="89">
        <v>0</v>
      </c>
      <c r="I137" s="89">
        <v>15064.713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37650500000</v>
      </c>
      <c r="C138" s="89">
        <v>33015.972000000002</v>
      </c>
      <c r="D138" s="89" t="s">
        <v>490</v>
      </c>
      <c r="E138" s="89">
        <v>8961.6119999999992</v>
      </c>
      <c r="F138" s="89">
        <v>3712.5360000000001</v>
      </c>
      <c r="G138" s="89">
        <v>4228.6459999999997</v>
      </c>
      <c r="H138" s="89">
        <v>0</v>
      </c>
      <c r="I138" s="89">
        <v>16113.177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33286700000</v>
      </c>
      <c r="C139" s="89">
        <v>31981.106</v>
      </c>
      <c r="D139" s="89" t="s">
        <v>491</v>
      </c>
      <c r="E139" s="89">
        <v>8961.6119999999992</v>
      </c>
      <c r="F139" s="89">
        <v>3712.5360000000001</v>
      </c>
      <c r="G139" s="89">
        <v>4228.6459999999997</v>
      </c>
      <c r="H139" s="89">
        <v>0</v>
      </c>
      <c r="I139" s="89">
        <v>15078.311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32377600000</v>
      </c>
      <c r="C140" s="89">
        <v>31318.793000000001</v>
      </c>
      <c r="D140" s="89" t="s">
        <v>492</v>
      </c>
      <c r="E140" s="89">
        <v>8961.6119999999992</v>
      </c>
      <c r="F140" s="89">
        <v>3712.5360000000001</v>
      </c>
      <c r="G140" s="89">
        <v>4228.6459999999997</v>
      </c>
      <c r="H140" s="89">
        <v>0</v>
      </c>
      <c r="I140" s="89">
        <v>14415.999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29633300000</v>
      </c>
      <c r="C141" s="89">
        <v>29559.298999999999</v>
      </c>
      <c r="D141" s="89" t="s">
        <v>493</v>
      </c>
      <c r="E141" s="89">
        <v>8961.6119999999992</v>
      </c>
      <c r="F141" s="89">
        <v>3712.5360000000001</v>
      </c>
      <c r="G141" s="89">
        <v>4228.6459999999997</v>
      </c>
      <c r="H141" s="89">
        <v>0</v>
      </c>
      <c r="I141" s="89">
        <v>12656.504000000001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27431600000</v>
      </c>
      <c r="C142" s="89">
        <v>27864.536</v>
      </c>
      <c r="D142" s="89" t="s">
        <v>494</v>
      </c>
      <c r="E142" s="89">
        <v>8961.6119999999992</v>
      </c>
      <c r="F142" s="89">
        <v>3712.5360000000001</v>
      </c>
      <c r="G142" s="89">
        <v>4228.6459999999997</v>
      </c>
      <c r="H142" s="89">
        <v>0</v>
      </c>
      <c r="I142" s="89">
        <v>10961.742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380410000000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26175900000</v>
      </c>
      <c r="C145" s="89">
        <v>27864.536</v>
      </c>
      <c r="D145" s="89"/>
      <c r="E145" s="89">
        <v>8961.6119999999992</v>
      </c>
      <c r="F145" s="89">
        <v>3712.5360000000001</v>
      </c>
      <c r="G145" s="89">
        <v>4228.6459999999997</v>
      </c>
      <c r="H145" s="89">
        <v>0</v>
      </c>
      <c r="I145" s="89">
        <v>10961.742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37650500000</v>
      </c>
      <c r="C146" s="89">
        <v>33015.972000000002</v>
      </c>
      <c r="D146" s="89"/>
      <c r="E146" s="89">
        <v>8961.6119999999992</v>
      </c>
      <c r="F146" s="89">
        <v>3712.5360000000001</v>
      </c>
      <c r="G146" s="89">
        <v>4228.6459999999997</v>
      </c>
      <c r="H146" s="89">
        <v>0</v>
      </c>
      <c r="I146" s="89">
        <v>16113.177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8942.6299999999992</v>
      </c>
      <c r="C149" s="89">
        <v>142.27000000000001</v>
      </c>
      <c r="D149" s="89">
        <v>0</v>
      </c>
      <c r="E149" s="89">
        <v>9084.9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17.489999999999998</v>
      </c>
      <c r="C150" s="89">
        <v>0.28000000000000003</v>
      </c>
      <c r="D150" s="89">
        <v>0</v>
      </c>
      <c r="E150" s="89">
        <v>17.77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17.489999999999998</v>
      </c>
      <c r="C151" s="89">
        <v>0.28000000000000003</v>
      </c>
      <c r="D151" s="89">
        <v>0</v>
      </c>
      <c r="E151" s="89">
        <v>17.77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410.38</v>
      </c>
      <c r="C2" s="89">
        <v>802.85</v>
      </c>
      <c r="D2" s="89">
        <v>802.85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410.38</v>
      </c>
      <c r="C3" s="89">
        <v>802.85</v>
      </c>
      <c r="D3" s="89">
        <v>802.85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1356.5</v>
      </c>
      <c r="C4" s="89">
        <v>2653.78</v>
      </c>
      <c r="D4" s="89">
        <v>2653.78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1356.5</v>
      </c>
      <c r="C5" s="89">
        <v>2653.78</v>
      </c>
      <c r="D5" s="89">
        <v>2653.78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41.67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91.55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79.349999999999994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11.09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357.62</v>
      </c>
      <c r="C28" s="89">
        <v>52.76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1.306</v>
      </c>
      <c r="E43" s="89">
        <v>1.623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1.306</v>
      </c>
      <c r="E46" s="89">
        <v>1.623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1.306</v>
      </c>
      <c r="E49" s="89">
        <v>1.623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1.306</v>
      </c>
      <c r="E52" s="89">
        <v>1.623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13304.27</v>
      </c>
      <c r="D86" s="89">
        <v>9930.6299999999992</v>
      </c>
      <c r="E86" s="89">
        <v>3373.64</v>
      </c>
      <c r="F86" s="89">
        <v>0.75</v>
      </c>
      <c r="G86" s="89">
        <v>3.49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16074.7</v>
      </c>
      <c r="D87" s="89">
        <v>11988.51</v>
      </c>
      <c r="E87" s="89">
        <v>4086.19</v>
      </c>
      <c r="F87" s="89">
        <v>0.75</v>
      </c>
      <c r="G87" s="89">
        <v>3.49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11253.24</v>
      </c>
      <c r="D88" s="89">
        <v>8690.73</v>
      </c>
      <c r="E88" s="89">
        <v>2562.5100000000002</v>
      </c>
      <c r="F88" s="89">
        <v>0.77</v>
      </c>
      <c r="G88" s="89">
        <v>3.56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14317.22</v>
      </c>
      <c r="D89" s="89">
        <v>10656.68</v>
      </c>
      <c r="E89" s="89">
        <v>3660.53</v>
      </c>
      <c r="F89" s="89">
        <v>0.74</v>
      </c>
      <c r="G89" s="89">
        <v>3.48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14826.15</v>
      </c>
      <c r="D90" s="89">
        <v>11710.05</v>
      </c>
      <c r="E90" s="89">
        <v>3116.1</v>
      </c>
      <c r="F90" s="89">
        <v>0.79</v>
      </c>
      <c r="G90" s="89">
        <v>3.6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18064.43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20777.05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15483.85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18614.189999999999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21054.9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0.69</v>
      </c>
      <c r="F100" s="89">
        <v>799.79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0.54</v>
      </c>
      <c r="D101" s="89">
        <v>622</v>
      </c>
      <c r="E101" s="89">
        <v>0.83</v>
      </c>
      <c r="F101" s="89">
        <v>964.43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0.63</v>
      </c>
      <c r="F102" s="89">
        <v>731.96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0.74</v>
      </c>
      <c r="F103" s="89">
        <v>854.96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0.87</v>
      </c>
      <c r="F104" s="89">
        <v>1013.91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6676.0862999999999</v>
      </c>
      <c r="C113" s="89">
        <v>8.4810999999999996</v>
      </c>
      <c r="D113" s="89">
        <v>33.928400000000003</v>
      </c>
      <c r="E113" s="89">
        <v>0</v>
      </c>
      <c r="F113" s="89">
        <v>1E-4</v>
      </c>
      <c r="G113" s="89">
        <v>11572.209500000001</v>
      </c>
      <c r="H113" s="89">
        <v>2622.6507999999999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5896.8895000000002</v>
      </c>
      <c r="C114" s="89">
        <v>7.5119999999999996</v>
      </c>
      <c r="D114" s="89">
        <v>30.259399999999999</v>
      </c>
      <c r="E114" s="89">
        <v>0</v>
      </c>
      <c r="F114" s="89">
        <v>1E-4</v>
      </c>
      <c r="G114" s="89">
        <v>10320.8878</v>
      </c>
      <c r="H114" s="89">
        <v>2319.2266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6576.7776999999996</v>
      </c>
      <c r="C115" s="89">
        <v>8.5512999999999995</v>
      </c>
      <c r="D115" s="89">
        <v>36.174700000000001</v>
      </c>
      <c r="E115" s="89">
        <v>0</v>
      </c>
      <c r="F115" s="89">
        <v>1E-4</v>
      </c>
      <c r="G115" s="89">
        <v>12339.3226</v>
      </c>
      <c r="H115" s="89">
        <v>2608.9567999999999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6410.8409000000001</v>
      </c>
      <c r="C116" s="89">
        <v>8.3953000000000007</v>
      </c>
      <c r="D116" s="89">
        <v>36.098300000000002</v>
      </c>
      <c r="E116" s="89">
        <v>0</v>
      </c>
      <c r="F116" s="89">
        <v>1E-4</v>
      </c>
      <c r="G116" s="89">
        <v>12313.518</v>
      </c>
      <c r="H116" s="89">
        <v>2550.8276000000001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7609.7466000000004</v>
      </c>
      <c r="C117" s="89">
        <v>9.9802999999999997</v>
      </c>
      <c r="D117" s="89">
        <v>43.058999999999997</v>
      </c>
      <c r="E117" s="89">
        <v>0</v>
      </c>
      <c r="F117" s="89">
        <v>1E-4</v>
      </c>
      <c r="G117" s="89">
        <v>14687.9488</v>
      </c>
      <c r="H117" s="89">
        <v>3029.7950000000001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8355.3647999999994</v>
      </c>
      <c r="C118" s="89">
        <v>10.9634</v>
      </c>
      <c r="D118" s="89">
        <v>47.351500000000001</v>
      </c>
      <c r="E118" s="89">
        <v>0</v>
      </c>
      <c r="F118" s="89">
        <v>1E-4</v>
      </c>
      <c r="G118" s="89">
        <v>16152.197099999999</v>
      </c>
      <c r="H118" s="89">
        <v>3327.3368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8412.8291000000008</v>
      </c>
      <c r="C119" s="89">
        <v>11.0389</v>
      </c>
      <c r="D119" s="89">
        <v>47.677599999999998</v>
      </c>
      <c r="E119" s="89">
        <v>0</v>
      </c>
      <c r="F119" s="89">
        <v>1E-4</v>
      </c>
      <c r="G119" s="89">
        <v>16263.4465</v>
      </c>
      <c r="H119" s="89">
        <v>3350.2249999999999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8836.8709999999992</v>
      </c>
      <c r="C120" s="89">
        <v>11.595800000000001</v>
      </c>
      <c r="D120" s="89">
        <v>50.087899999999998</v>
      </c>
      <c r="E120" s="89">
        <v>0</v>
      </c>
      <c r="F120" s="89">
        <v>1E-4</v>
      </c>
      <c r="G120" s="89">
        <v>17085.638599999998</v>
      </c>
      <c r="H120" s="89">
        <v>3519.1563999999998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7501.1280999999999</v>
      </c>
      <c r="C121" s="89">
        <v>9.8405000000000005</v>
      </c>
      <c r="D121" s="89">
        <v>42.481900000000003</v>
      </c>
      <c r="E121" s="89">
        <v>0</v>
      </c>
      <c r="F121" s="89">
        <v>1E-4</v>
      </c>
      <c r="G121" s="89">
        <v>14491.1335</v>
      </c>
      <c r="H121" s="89">
        <v>2986.8948999999998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6970.0064000000002</v>
      </c>
      <c r="C122" s="89">
        <v>9.1319999999999997</v>
      </c>
      <c r="D122" s="89">
        <v>39.308900000000001</v>
      </c>
      <c r="E122" s="89">
        <v>0</v>
      </c>
      <c r="F122" s="89">
        <v>1E-4</v>
      </c>
      <c r="G122" s="89">
        <v>13408.703600000001</v>
      </c>
      <c r="H122" s="89">
        <v>2773.8863999999999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6240.0052999999998</v>
      </c>
      <c r="C123" s="89">
        <v>8.1338000000000008</v>
      </c>
      <c r="D123" s="89">
        <v>34.6066</v>
      </c>
      <c r="E123" s="89">
        <v>0</v>
      </c>
      <c r="F123" s="89">
        <v>1E-4</v>
      </c>
      <c r="G123" s="89">
        <v>11804.5394</v>
      </c>
      <c r="H123" s="89">
        <v>2477.9783000000002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6409.6054999999997</v>
      </c>
      <c r="C124" s="89">
        <v>8.1608999999999998</v>
      </c>
      <c r="D124" s="89">
        <v>32.830800000000004</v>
      </c>
      <c r="E124" s="89">
        <v>0</v>
      </c>
      <c r="F124" s="89">
        <v>1E-4</v>
      </c>
      <c r="G124" s="89">
        <v>11197.913699999999</v>
      </c>
      <c r="H124" s="89">
        <v>2520.3276999999998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85896.151199999993</v>
      </c>
      <c r="C126" s="89">
        <v>111.7852</v>
      </c>
      <c r="D126" s="89">
        <v>473.86489999999998</v>
      </c>
      <c r="E126" s="89">
        <v>0</v>
      </c>
      <c r="F126" s="89">
        <v>1.2999999999999999E-3</v>
      </c>
      <c r="G126" s="89">
        <v>161637.45920000001</v>
      </c>
      <c r="H126" s="89">
        <v>34087.262300000002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5896.8895000000002</v>
      </c>
      <c r="C127" s="89">
        <v>7.5119999999999996</v>
      </c>
      <c r="D127" s="89">
        <v>30.259399999999999</v>
      </c>
      <c r="E127" s="89">
        <v>0</v>
      </c>
      <c r="F127" s="89">
        <v>1E-4</v>
      </c>
      <c r="G127" s="89">
        <v>10320.8878</v>
      </c>
      <c r="H127" s="89">
        <v>2319.2266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8836.8709999999992</v>
      </c>
      <c r="C128" s="89">
        <v>11.595800000000001</v>
      </c>
      <c r="D128" s="89">
        <v>50.087899999999998</v>
      </c>
      <c r="E128" s="89">
        <v>0</v>
      </c>
      <c r="F128" s="89">
        <v>1E-4</v>
      </c>
      <c r="G128" s="89">
        <v>17085.638599999998</v>
      </c>
      <c r="H128" s="89">
        <v>3519.1563999999998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25603500000</v>
      </c>
      <c r="C131" s="89">
        <v>25832.996999999999</v>
      </c>
      <c r="D131" s="89" t="s">
        <v>501</v>
      </c>
      <c r="E131" s="89">
        <v>8961.6119999999992</v>
      </c>
      <c r="F131" s="89">
        <v>3712.5360000000001</v>
      </c>
      <c r="G131" s="89">
        <v>4365.0540000000001</v>
      </c>
      <c r="H131" s="89">
        <v>0</v>
      </c>
      <c r="I131" s="89">
        <v>8793.7950000000001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22835000000</v>
      </c>
      <c r="C132" s="89">
        <v>27096.97</v>
      </c>
      <c r="D132" s="89" t="s">
        <v>502</v>
      </c>
      <c r="E132" s="89">
        <v>8961.6119999999992</v>
      </c>
      <c r="F132" s="89">
        <v>3712.5360000000001</v>
      </c>
      <c r="G132" s="89">
        <v>4365.0540000000001</v>
      </c>
      <c r="H132" s="89">
        <v>0</v>
      </c>
      <c r="I132" s="89">
        <v>10057.768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27300800000</v>
      </c>
      <c r="C133" s="89">
        <v>25986.745999999999</v>
      </c>
      <c r="D133" s="89" t="s">
        <v>503</v>
      </c>
      <c r="E133" s="89">
        <v>8961.6119999999992</v>
      </c>
      <c r="F133" s="89">
        <v>3712.5360000000001</v>
      </c>
      <c r="G133" s="89">
        <v>4365.0540000000001</v>
      </c>
      <c r="H133" s="89">
        <v>0</v>
      </c>
      <c r="I133" s="89">
        <v>8947.5439999999999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27243700000</v>
      </c>
      <c r="C134" s="89">
        <v>28756.417000000001</v>
      </c>
      <c r="D134" s="89" t="s">
        <v>504</v>
      </c>
      <c r="E134" s="89">
        <v>8961.6119999999992</v>
      </c>
      <c r="F134" s="89">
        <v>3712.5360000000001</v>
      </c>
      <c r="G134" s="89">
        <v>4365.0540000000001</v>
      </c>
      <c r="H134" s="89">
        <v>0</v>
      </c>
      <c r="I134" s="89">
        <v>11717.215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32497100000</v>
      </c>
      <c r="C135" s="89">
        <v>32435.223999999998</v>
      </c>
      <c r="D135" s="89" t="s">
        <v>505</v>
      </c>
      <c r="E135" s="89">
        <v>8961.6119999999992</v>
      </c>
      <c r="F135" s="89">
        <v>3712.5360000000001</v>
      </c>
      <c r="G135" s="89">
        <v>4365.0540000000001</v>
      </c>
      <c r="H135" s="89">
        <v>0</v>
      </c>
      <c r="I135" s="89">
        <v>15396.022000000001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35736800000</v>
      </c>
      <c r="C136" s="89">
        <v>32733.003000000001</v>
      </c>
      <c r="D136" s="89" t="s">
        <v>506</v>
      </c>
      <c r="E136" s="89">
        <v>8961.6119999999992</v>
      </c>
      <c r="F136" s="89">
        <v>3712.5360000000001</v>
      </c>
      <c r="G136" s="89">
        <v>4365.0540000000001</v>
      </c>
      <c r="H136" s="89">
        <v>0</v>
      </c>
      <c r="I136" s="89">
        <v>15693.800999999999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35982900000</v>
      </c>
      <c r="C137" s="89">
        <v>33702.885000000002</v>
      </c>
      <c r="D137" s="89" t="s">
        <v>507</v>
      </c>
      <c r="E137" s="89">
        <v>8961.6119999999992</v>
      </c>
      <c r="F137" s="89">
        <v>3712.5360000000001</v>
      </c>
      <c r="G137" s="89">
        <v>4365.0540000000001</v>
      </c>
      <c r="H137" s="89">
        <v>0</v>
      </c>
      <c r="I137" s="89">
        <v>16663.684000000001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37802000000</v>
      </c>
      <c r="C138" s="89">
        <v>33495.758999999998</v>
      </c>
      <c r="D138" s="89" t="s">
        <v>508</v>
      </c>
      <c r="E138" s="89">
        <v>8961.6119999999992</v>
      </c>
      <c r="F138" s="89">
        <v>3712.5360000000001</v>
      </c>
      <c r="G138" s="89">
        <v>4365.0540000000001</v>
      </c>
      <c r="H138" s="89">
        <v>0</v>
      </c>
      <c r="I138" s="89">
        <v>16456.558000000001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32061700000</v>
      </c>
      <c r="C139" s="89">
        <v>32137.867999999999</v>
      </c>
      <c r="D139" s="89" t="s">
        <v>509</v>
      </c>
      <c r="E139" s="89">
        <v>8961.6119999999992</v>
      </c>
      <c r="F139" s="89">
        <v>3712.5360000000001</v>
      </c>
      <c r="G139" s="89">
        <v>4365.0540000000001</v>
      </c>
      <c r="H139" s="89">
        <v>0</v>
      </c>
      <c r="I139" s="89">
        <v>15098.665999999999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29666800000</v>
      </c>
      <c r="C140" s="89">
        <v>30066.496999999999</v>
      </c>
      <c r="D140" s="89" t="s">
        <v>510</v>
      </c>
      <c r="E140" s="89">
        <v>8961.6119999999992</v>
      </c>
      <c r="F140" s="89">
        <v>3712.5360000000001</v>
      </c>
      <c r="G140" s="89">
        <v>4365.0540000000001</v>
      </c>
      <c r="H140" s="89">
        <v>0</v>
      </c>
      <c r="I140" s="89">
        <v>13027.296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26117600000</v>
      </c>
      <c r="C141" s="89">
        <v>27342.572</v>
      </c>
      <c r="D141" s="89" t="s">
        <v>511</v>
      </c>
      <c r="E141" s="89">
        <v>8961.6119999999992</v>
      </c>
      <c r="F141" s="89">
        <v>3712.5360000000001</v>
      </c>
      <c r="G141" s="89">
        <v>4365.0540000000001</v>
      </c>
      <c r="H141" s="89">
        <v>0</v>
      </c>
      <c r="I141" s="89">
        <v>10303.370000000001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24775400000</v>
      </c>
      <c r="C142" s="89">
        <v>26299.054</v>
      </c>
      <c r="D142" s="89" t="s">
        <v>512</v>
      </c>
      <c r="E142" s="89">
        <v>8961.6119999999992</v>
      </c>
      <c r="F142" s="89">
        <v>3712.5360000000001</v>
      </c>
      <c r="G142" s="89">
        <v>4365.0540000000001</v>
      </c>
      <c r="H142" s="89">
        <v>0</v>
      </c>
      <c r="I142" s="89">
        <v>9259.8529999999992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357623000000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22835000000</v>
      </c>
      <c r="C145" s="89">
        <v>25832.996999999999</v>
      </c>
      <c r="D145" s="89"/>
      <c r="E145" s="89">
        <v>8961.6119999999992</v>
      </c>
      <c r="F145" s="89">
        <v>3712.5360000000001</v>
      </c>
      <c r="G145" s="89">
        <v>4365.0540000000001</v>
      </c>
      <c r="H145" s="89">
        <v>0</v>
      </c>
      <c r="I145" s="89">
        <v>8793.7950000000001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37802000000</v>
      </c>
      <c r="C146" s="89">
        <v>33702.885000000002</v>
      </c>
      <c r="D146" s="89"/>
      <c r="E146" s="89">
        <v>8961.6119999999992</v>
      </c>
      <c r="F146" s="89">
        <v>3712.5360000000001</v>
      </c>
      <c r="G146" s="89">
        <v>4365.0540000000001</v>
      </c>
      <c r="H146" s="89">
        <v>0</v>
      </c>
      <c r="I146" s="89">
        <v>16663.684000000001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12433.83</v>
      </c>
      <c r="C149" s="89">
        <v>426.66</v>
      </c>
      <c r="D149" s="89">
        <v>0</v>
      </c>
      <c r="E149" s="89">
        <v>12860.49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24.32</v>
      </c>
      <c r="C150" s="89">
        <v>0.83</v>
      </c>
      <c r="D150" s="89">
        <v>0</v>
      </c>
      <c r="E150" s="89">
        <v>25.16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24.32</v>
      </c>
      <c r="C151" s="89">
        <v>0.83</v>
      </c>
      <c r="D151" s="89">
        <v>0</v>
      </c>
      <c r="E151" s="89">
        <v>25.16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417.11</v>
      </c>
      <c r="C2" s="89">
        <v>816</v>
      </c>
      <c r="D2" s="89">
        <v>816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417.11</v>
      </c>
      <c r="C3" s="89">
        <v>816</v>
      </c>
      <c r="D3" s="89">
        <v>816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1235.9000000000001</v>
      </c>
      <c r="C4" s="89">
        <v>2417.85</v>
      </c>
      <c r="D4" s="89">
        <v>2417.85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1235.9000000000001</v>
      </c>
      <c r="C5" s="89">
        <v>2417.85</v>
      </c>
      <c r="D5" s="89">
        <v>2417.85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29.41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104.26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85.85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10.86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376.83</v>
      </c>
      <c r="C28" s="89">
        <v>40.270000000000003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1.306</v>
      </c>
      <c r="E43" s="89">
        <v>1.623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1.306</v>
      </c>
      <c r="E46" s="89">
        <v>1.623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1.306</v>
      </c>
      <c r="E49" s="89">
        <v>1.623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1.306</v>
      </c>
      <c r="E52" s="89">
        <v>1.623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12384.84</v>
      </c>
      <c r="D86" s="89">
        <v>9451.1299999999992</v>
      </c>
      <c r="E86" s="89">
        <v>2933.72</v>
      </c>
      <c r="F86" s="89">
        <v>0.76</v>
      </c>
      <c r="G86" s="89">
        <v>3.53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16732.900000000001</v>
      </c>
      <c r="D87" s="89">
        <v>13068.02</v>
      </c>
      <c r="E87" s="89">
        <v>3664.88</v>
      </c>
      <c r="F87" s="89">
        <v>0.78</v>
      </c>
      <c r="G87" s="89">
        <v>3.56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11183.42</v>
      </c>
      <c r="D88" s="89">
        <v>8931.7000000000007</v>
      </c>
      <c r="E88" s="89">
        <v>2251.7199999999998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14188.22</v>
      </c>
      <c r="D89" s="89">
        <v>10920.01</v>
      </c>
      <c r="E89" s="89">
        <v>3268.21</v>
      </c>
      <c r="F89" s="89">
        <v>0.77</v>
      </c>
      <c r="G89" s="89">
        <v>3.55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15361.82</v>
      </c>
      <c r="D90" s="89">
        <v>12268.8</v>
      </c>
      <c r="E90" s="89">
        <v>3093.02</v>
      </c>
      <c r="F90" s="89">
        <v>0.8</v>
      </c>
      <c r="G90" s="89">
        <v>3.61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16619.939999999999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22541.89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15687.13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18725.82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21263.64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0.68</v>
      </c>
      <c r="F100" s="89">
        <v>783.93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0.96</v>
      </c>
      <c r="F101" s="89">
        <v>1096.17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0.68</v>
      </c>
      <c r="F102" s="89">
        <v>783.62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0.79</v>
      </c>
      <c r="F103" s="89">
        <v>915.74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0.55000000000000004</v>
      </c>
      <c r="D104" s="89">
        <v>622</v>
      </c>
      <c r="E104" s="89">
        <v>0.93</v>
      </c>
      <c r="F104" s="89">
        <v>1057.18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5480.6970000000001</v>
      </c>
      <c r="C113" s="89">
        <v>8.9174000000000007</v>
      </c>
      <c r="D113" s="89">
        <v>28.542400000000001</v>
      </c>
      <c r="E113" s="89">
        <v>0</v>
      </c>
      <c r="F113" s="89">
        <v>1E-4</v>
      </c>
      <c r="G113" s="89">
        <v>210824.56090000001</v>
      </c>
      <c r="H113" s="89">
        <v>2295.5540999999998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5033.9808999999996</v>
      </c>
      <c r="C114" s="89">
        <v>8.1966000000000001</v>
      </c>
      <c r="D114" s="89">
        <v>26.259699999999999</v>
      </c>
      <c r="E114" s="89">
        <v>0</v>
      </c>
      <c r="F114" s="89">
        <v>1E-4</v>
      </c>
      <c r="G114" s="89">
        <v>193963.60079999999</v>
      </c>
      <c r="H114" s="89">
        <v>2109.0601999999999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5888.5654999999997</v>
      </c>
      <c r="C115" s="89">
        <v>9.8325999999999993</v>
      </c>
      <c r="D115" s="89">
        <v>32.486400000000003</v>
      </c>
      <c r="E115" s="89">
        <v>0</v>
      </c>
      <c r="F115" s="89">
        <v>1E-4</v>
      </c>
      <c r="G115" s="89">
        <v>239969.74059999999</v>
      </c>
      <c r="H115" s="89">
        <v>2491.8270000000002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5767.8153000000002</v>
      </c>
      <c r="C116" s="89">
        <v>9.6852</v>
      </c>
      <c r="D116" s="89">
        <v>32.212400000000002</v>
      </c>
      <c r="E116" s="89">
        <v>0</v>
      </c>
      <c r="F116" s="89">
        <v>1E-4</v>
      </c>
      <c r="G116" s="89">
        <v>237948.49119999999</v>
      </c>
      <c r="H116" s="89">
        <v>2446.2118999999998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6695.1490999999996</v>
      </c>
      <c r="C117" s="89">
        <v>11.2752</v>
      </c>
      <c r="D117" s="89">
        <v>37.629199999999997</v>
      </c>
      <c r="E117" s="89">
        <v>0</v>
      </c>
      <c r="F117" s="89">
        <v>1E-4</v>
      </c>
      <c r="G117" s="89">
        <v>277962.78080000001</v>
      </c>
      <c r="H117" s="89">
        <v>2842.8301000000001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7756.8504999999996</v>
      </c>
      <c r="C118" s="89">
        <v>13.0749</v>
      </c>
      <c r="D118" s="89">
        <v>43.680599999999998</v>
      </c>
      <c r="E118" s="89">
        <v>0</v>
      </c>
      <c r="F118" s="89">
        <v>1E-4</v>
      </c>
      <c r="G118" s="89">
        <v>322664.8554</v>
      </c>
      <c r="H118" s="89">
        <v>3294.8182000000002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7889.3419000000004</v>
      </c>
      <c r="C119" s="89">
        <v>13.2986</v>
      </c>
      <c r="D119" s="89">
        <v>44.429900000000004</v>
      </c>
      <c r="E119" s="89">
        <v>0</v>
      </c>
      <c r="F119" s="89">
        <v>1E-4</v>
      </c>
      <c r="G119" s="89">
        <v>328199.4902</v>
      </c>
      <c r="H119" s="89">
        <v>3351.1397000000002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8129.3588</v>
      </c>
      <c r="C120" s="89">
        <v>13.703799999999999</v>
      </c>
      <c r="D120" s="89">
        <v>45.785699999999999</v>
      </c>
      <c r="E120" s="89">
        <v>0</v>
      </c>
      <c r="F120" s="89">
        <v>1E-4</v>
      </c>
      <c r="G120" s="89">
        <v>338214.96039999998</v>
      </c>
      <c r="H120" s="89">
        <v>3453.1491999999998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6965.0938999999998</v>
      </c>
      <c r="C121" s="89">
        <v>11.736700000000001</v>
      </c>
      <c r="D121" s="89">
        <v>39.195900000000002</v>
      </c>
      <c r="E121" s="89">
        <v>0</v>
      </c>
      <c r="F121" s="89">
        <v>1E-4</v>
      </c>
      <c r="G121" s="89">
        <v>289536.06040000002</v>
      </c>
      <c r="H121" s="89">
        <v>2958.1433999999999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6007.6149999999998</v>
      </c>
      <c r="C122" s="89">
        <v>10.101000000000001</v>
      </c>
      <c r="D122" s="89">
        <v>33.646900000000002</v>
      </c>
      <c r="E122" s="89">
        <v>0</v>
      </c>
      <c r="F122" s="89">
        <v>1E-4</v>
      </c>
      <c r="G122" s="89">
        <v>248545.56510000001</v>
      </c>
      <c r="H122" s="89">
        <v>2549.2458000000001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5258.0959999999995</v>
      </c>
      <c r="C123" s="89">
        <v>8.7721</v>
      </c>
      <c r="D123" s="89">
        <v>28.951699999999999</v>
      </c>
      <c r="E123" s="89">
        <v>0</v>
      </c>
      <c r="F123" s="89">
        <v>1E-4</v>
      </c>
      <c r="G123" s="89">
        <v>213859.0784</v>
      </c>
      <c r="H123" s="89">
        <v>2224.2451999999998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5537.2291999999998</v>
      </c>
      <c r="C124" s="89">
        <v>8.9093999999999998</v>
      </c>
      <c r="D124" s="89">
        <v>28.113499999999998</v>
      </c>
      <c r="E124" s="89">
        <v>0</v>
      </c>
      <c r="F124" s="89">
        <v>1E-4</v>
      </c>
      <c r="G124" s="89">
        <v>207651.09529999999</v>
      </c>
      <c r="H124" s="89">
        <v>2309.1210999999998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76409.792799999996</v>
      </c>
      <c r="C126" s="89">
        <v>127.50360000000001</v>
      </c>
      <c r="D126" s="89">
        <v>420.93430000000001</v>
      </c>
      <c r="E126" s="89">
        <v>0</v>
      </c>
      <c r="F126" s="89">
        <v>1.1000000000000001E-3</v>
      </c>
      <c r="G126" s="90">
        <v>3109340</v>
      </c>
      <c r="H126" s="89">
        <v>32325.345799999999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5033.9808999999996</v>
      </c>
      <c r="C127" s="89">
        <v>8.1966000000000001</v>
      </c>
      <c r="D127" s="89">
        <v>26.259699999999999</v>
      </c>
      <c r="E127" s="89">
        <v>0</v>
      </c>
      <c r="F127" s="89">
        <v>1E-4</v>
      </c>
      <c r="G127" s="89">
        <v>193963.60079999999</v>
      </c>
      <c r="H127" s="89">
        <v>2109.0601999999999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8129.3588</v>
      </c>
      <c r="C128" s="89">
        <v>13.703799999999999</v>
      </c>
      <c r="D128" s="89">
        <v>45.785699999999999</v>
      </c>
      <c r="E128" s="89">
        <v>0</v>
      </c>
      <c r="F128" s="89">
        <v>1E-4</v>
      </c>
      <c r="G128" s="89">
        <v>338214.96039999998</v>
      </c>
      <c r="H128" s="89">
        <v>3453.1491999999998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25550700000</v>
      </c>
      <c r="C131" s="89">
        <v>24465.813999999998</v>
      </c>
      <c r="D131" s="89" t="s">
        <v>513</v>
      </c>
      <c r="E131" s="89">
        <v>8961.6119999999992</v>
      </c>
      <c r="F131" s="89">
        <v>3712.5360000000001</v>
      </c>
      <c r="G131" s="89">
        <v>4636.6459999999997</v>
      </c>
      <c r="H131" s="89">
        <v>0</v>
      </c>
      <c r="I131" s="89">
        <v>7155.02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23507300000</v>
      </c>
      <c r="C132" s="89">
        <v>25988.798999999999</v>
      </c>
      <c r="D132" s="89" t="s">
        <v>514</v>
      </c>
      <c r="E132" s="89">
        <v>8961.6119999999992</v>
      </c>
      <c r="F132" s="89">
        <v>3712.5360000000001</v>
      </c>
      <c r="G132" s="89">
        <v>4636.6459999999997</v>
      </c>
      <c r="H132" s="89">
        <v>0</v>
      </c>
      <c r="I132" s="89">
        <v>8678.0049999999992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29082900000</v>
      </c>
      <c r="C133" s="89">
        <v>29174.286</v>
      </c>
      <c r="D133" s="89" t="s">
        <v>515</v>
      </c>
      <c r="E133" s="89">
        <v>8961.6119999999992</v>
      </c>
      <c r="F133" s="89">
        <v>3712.5360000000001</v>
      </c>
      <c r="G133" s="89">
        <v>4636.6459999999997</v>
      </c>
      <c r="H133" s="89">
        <v>0</v>
      </c>
      <c r="I133" s="89">
        <v>11863.492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28838000000</v>
      </c>
      <c r="C134" s="89">
        <v>29563.417000000001</v>
      </c>
      <c r="D134" s="89" t="s">
        <v>516</v>
      </c>
      <c r="E134" s="89">
        <v>8961.6119999999992</v>
      </c>
      <c r="F134" s="89">
        <v>3712.5360000000001</v>
      </c>
      <c r="G134" s="89">
        <v>4636.6459999999997</v>
      </c>
      <c r="H134" s="89">
        <v>0</v>
      </c>
      <c r="I134" s="89">
        <v>12252.624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33687500000</v>
      </c>
      <c r="C135" s="89">
        <v>32661.181</v>
      </c>
      <c r="D135" s="89" t="s">
        <v>517</v>
      </c>
      <c r="E135" s="89">
        <v>8961.6119999999992</v>
      </c>
      <c r="F135" s="89">
        <v>3712.5360000000001</v>
      </c>
      <c r="G135" s="89">
        <v>4636.6459999999997</v>
      </c>
      <c r="H135" s="89">
        <v>0</v>
      </c>
      <c r="I135" s="89">
        <v>15350.387000000001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39105100000</v>
      </c>
      <c r="C136" s="89">
        <v>38408.603000000003</v>
      </c>
      <c r="D136" s="89" t="s">
        <v>518</v>
      </c>
      <c r="E136" s="89">
        <v>8961.6119999999992</v>
      </c>
      <c r="F136" s="89">
        <v>3712.5360000000001</v>
      </c>
      <c r="G136" s="89">
        <v>4636.6459999999997</v>
      </c>
      <c r="H136" s="89">
        <v>0</v>
      </c>
      <c r="I136" s="89">
        <v>21097.81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39775900000</v>
      </c>
      <c r="C137" s="89">
        <v>37929.396999999997</v>
      </c>
      <c r="D137" s="89" t="s">
        <v>519</v>
      </c>
      <c r="E137" s="89">
        <v>8961.6119999999992</v>
      </c>
      <c r="F137" s="89">
        <v>3712.5360000000001</v>
      </c>
      <c r="G137" s="89">
        <v>4636.6459999999997</v>
      </c>
      <c r="H137" s="89">
        <v>0</v>
      </c>
      <c r="I137" s="89">
        <v>20618.602999999999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40989700000</v>
      </c>
      <c r="C138" s="89">
        <v>38202.733999999997</v>
      </c>
      <c r="D138" s="89" t="s">
        <v>520</v>
      </c>
      <c r="E138" s="89">
        <v>8961.6119999999992</v>
      </c>
      <c r="F138" s="89">
        <v>3712.5360000000001</v>
      </c>
      <c r="G138" s="89">
        <v>4636.6459999999997</v>
      </c>
      <c r="H138" s="89">
        <v>0</v>
      </c>
      <c r="I138" s="89">
        <v>20891.940999999999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35090100000</v>
      </c>
      <c r="C139" s="89">
        <v>35265.533000000003</v>
      </c>
      <c r="D139" s="89" t="s">
        <v>521</v>
      </c>
      <c r="E139" s="89">
        <v>8961.6119999999992</v>
      </c>
      <c r="F139" s="89">
        <v>3712.5360000000001</v>
      </c>
      <c r="G139" s="89">
        <v>4636.6459999999997</v>
      </c>
      <c r="H139" s="89">
        <v>0</v>
      </c>
      <c r="I139" s="89">
        <v>17954.740000000002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30122300000</v>
      </c>
      <c r="C140" s="89">
        <v>29976.998</v>
      </c>
      <c r="D140" s="89" t="s">
        <v>522</v>
      </c>
      <c r="E140" s="89">
        <v>8961.6119999999992</v>
      </c>
      <c r="F140" s="89">
        <v>3712.5360000000001</v>
      </c>
      <c r="G140" s="89">
        <v>4636.6459999999997</v>
      </c>
      <c r="H140" s="89">
        <v>0</v>
      </c>
      <c r="I140" s="89">
        <v>12666.205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25918500000</v>
      </c>
      <c r="C141" s="89">
        <v>27592.909</v>
      </c>
      <c r="D141" s="89" t="s">
        <v>523</v>
      </c>
      <c r="E141" s="89">
        <v>8961.6119999999992</v>
      </c>
      <c r="F141" s="89">
        <v>3712.5360000000001</v>
      </c>
      <c r="G141" s="89">
        <v>4636.6459999999997</v>
      </c>
      <c r="H141" s="89">
        <v>0</v>
      </c>
      <c r="I141" s="89">
        <v>10282.116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25166100000</v>
      </c>
      <c r="C142" s="89">
        <v>23840.143</v>
      </c>
      <c r="D142" s="89" t="s">
        <v>524</v>
      </c>
      <c r="E142" s="89">
        <v>8961.6119999999992</v>
      </c>
      <c r="F142" s="89">
        <v>3712.5360000000001</v>
      </c>
      <c r="G142" s="89">
        <v>4636.6459999999997</v>
      </c>
      <c r="H142" s="89">
        <v>0</v>
      </c>
      <c r="I142" s="89">
        <v>6529.35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376834000000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23507300000</v>
      </c>
      <c r="C145" s="89">
        <v>23840.143</v>
      </c>
      <c r="D145" s="89"/>
      <c r="E145" s="89">
        <v>8961.6119999999992</v>
      </c>
      <c r="F145" s="89">
        <v>3712.5360000000001</v>
      </c>
      <c r="G145" s="89">
        <v>4636.6459999999997</v>
      </c>
      <c r="H145" s="89">
        <v>0</v>
      </c>
      <c r="I145" s="89">
        <v>6529.35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40989700000</v>
      </c>
      <c r="C146" s="89">
        <v>38408.603000000003</v>
      </c>
      <c r="D146" s="89"/>
      <c r="E146" s="89">
        <v>8961.6119999999992</v>
      </c>
      <c r="F146" s="89">
        <v>3712.5360000000001</v>
      </c>
      <c r="G146" s="89">
        <v>4636.6459999999997</v>
      </c>
      <c r="H146" s="89">
        <v>0</v>
      </c>
      <c r="I146" s="89">
        <v>21097.81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12669.42</v>
      </c>
      <c r="C149" s="89">
        <v>332.18</v>
      </c>
      <c r="D149" s="89">
        <v>0</v>
      </c>
      <c r="E149" s="89">
        <v>13001.6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24.79</v>
      </c>
      <c r="C150" s="89">
        <v>0.65</v>
      </c>
      <c r="D150" s="89">
        <v>0</v>
      </c>
      <c r="E150" s="89">
        <v>25.44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24.79</v>
      </c>
      <c r="C151" s="89">
        <v>0.65</v>
      </c>
      <c r="D151" s="89">
        <v>0</v>
      </c>
      <c r="E151" s="89">
        <v>25.44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434.67</v>
      </c>
      <c r="C2" s="89">
        <v>850.35</v>
      </c>
      <c r="D2" s="89">
        <v>850.35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434.67</v>
      </c>
      <c r="C3" s="89">
        <v>850.35</v>
      </c>
      <c r="D3" s="89">
        <v>850.35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1229.3</v>
      </c>
      <c r="C4" s="89">
        <v>2404.9299999999998</v>
      </c>
      <c r="D4" s="89">
        <v>2404.9299999999998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1229.3</v>
      </c>
      <c r="C5" s="89">
        <v>2404.9299999999998</v>
      </c>
      <c r="D5" s="89">
        <v>2404.9299999999998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91.04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60.91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18.29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84.52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11.47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332.15</v>
      </c>
      <c r="C28" s="89">
        <v>102.52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1.278</v>
      </c>
      <c r="E43" s="89">
        <v>1.58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1.278</v>
      </c>
      <c r="E46" s="89">
        <v>1.58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1.278</v>
      </c>
      <c r="E49" s="89">
        <v>1.58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1.278</v>
      </c>
      <c r="E52" s="89">
        <v>1.58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12658.59</v>
      </c>
      <c r="D86" s="89">
        <v>9694.93</v>
      </c>
      <c r="E86" s="89">
        <v>2963.66</v>
      </c>
      <c r="F86" s="89">
        <v>0.77</v>
      </c>
      <c r="G86" s="89">
        <v>3.54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16005.84</v>
      </c>
      <c r="D87" s="89">
        <v>12338.84</v>
      </c>
      <c r="E87" s="89">
        <v>3667.01</v>
      </c>
      <c r="F87" s="89">
        <v>0.77</v>
      </c>
      <c r="G87" s="89">
        <v>3.54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10868.18</v>
      </c>
      <c r="D88" s="89">
        <v>8606.0499999999993</v>
      </c>
      <c r="E88" s="89">
        <v>2262.14</v>
      </c>
      <c r="F88" s="89">
        <v>0.79</v>
      </c>
      <c r="G88" s="89">
        <v>3.61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13591.88</v>
      </c>
      <c r="D89" s="89">
        <v>10279.49</v>
      </c>
      <c r="E89" s="89">
        <v>3312.39</v>
      </c>
      <c r="F89" s="89">
        <v>0.76</v>
      </c>
      <c r="G89" s="89">
        <v>3.51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14570.92</v>
      </c>
      <c r="D90" s="89">
        <v>11637.14</v>
      </c>
      <c r="E90" s="89">
        <v>2933.78</v>
      </c>
      <c r="F90" s="89">
        <v>0.8</v>
      </c>
      <c r="G90" s="89">
        <v>3.61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18083.18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21826.78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15477.89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18115.830000000002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20705.04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0.7</v>
      </c>
      <c r="F100" s="89">
        <v>807.91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0.89</v>
      </c>
      <c r="F101" s="89">
        <v>1018.33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0.64</v>
      </c>
      <c r="F102" s="89">
        <v>747.45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0.73</v>
      </c>
      <c r="F103" s="89">
        <v>842.66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0.55000000000000004</v>
      </c>
      <c r="D104" s="89">
        <v>622</v>
      </c>
      <c r="E104" s="89">
        <v>0.88</v>
      </c>
      <c r="F104" s="89">
        <v>1002.75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6400.6207000000004</v>
      </c>
      <c r="C113" s="89">
        <v>10.8399</v>
      </c>
      <c r="D113" s="89">
        <v>24.685199999999998</v>
      </c>
      <c r="E113" s="89">
        <v>0</v>
      </c>
      <c r="F113" s="89">
        <v>1E-4</v>
      </c>
      <c r="G113" s="89">
        <v>43896.468999999997</v>
      </c>
      <c r="H113" s="89">
        <v>2679.8033999999998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5447.8123999999998</v>
      </c>
      <c r="C114" s="89">
        <v>9.4274000000000004</v>
      </c>
      <c r="D114" s="89">
        <v>21.996700000000001</v>
      </c>
      <c r="E114" s="89">
        <v>0</v>
      </c>
      <c r="F114" s="89">
        <v>1E-4</v>
      </c>
      <c r="G114" s="89">
        <v>39117.970699999998</v>
      </c>
      <c r="H114" s="89">
        <v>2299.462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5552.5259999999998</v>
      </c>
      <c r="C115" s="89">
        <v>10.2577</v>
      </c>
      <c r="D115" s="89">
        <v>25.601400000000002</v>
      </c>
      <c r="E115" s="89">
        <v>0</v>
      </c>
      <c r="F115" s="89">
        <v>1E-4</v>
      </c>
      <c r="G115" s="89">
        <v>45535.654199999997</v>
      </c>
      <c r="H115" s="89">
        <v>2403.6061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5201.2344999999996</v>
      </c>
      <c r="C116" s="89">
        <v>9.8070000000000004</v>
      </c>
      <c r="D116" s="89">
        <v>24.953600000000002</v>
      </c>
      <c r="E116" s="89">
        <v>0</v>
      </c>
      <c r="F116" s="89">
        <v>1E-4</v>
      </c>
      <c r="G116" s="89">
        <v>44385.492400000003</v>
      </c>
      <c r="H116" s="89">
        <v>2269.8490000000002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5721.1827000000003</v>
      </c>
      <c r="C117" s="89">
        <v>10.9854</v>
      </c>
      <c r="D117" s="89">
        <v>28.418800000000001</v>
      </c>
      <c r="E117" s="89">
        <v>0</v>
      </c>
      <c r="F117" s="89">
        <v>1E-4</v>
      </c>
      <c r="G117" s="89">
        <v>50550.903400000003</v>
      </c>
      <c r="H117" s="89">
        <v>2515.0439000000001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6315.7397000000001</v>
      </c>
      <c r="C118" s="89">
        <v>12.145799999999999</v>
      </c>
      <c r="D118" s="89">
        <v>31.464200000000002</v>
      </c>
      <c r="E118" s="89">
        <v>0</v>
      </c>
      <c r="F118" s="89">
        <v>1E-4</v>
      </c>
      <c r="G118" s="89">
        <v>55968.1518</v>
      </c>
      <c r="H118" s="89">
        <v>2778.1464999999998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6336.0686999999998</v>
      </c>
      <c r="C119" s="89">
        <v>12.184900000000001</v>
      </c>
      <c r="D119" s="89">
        <v>31.5655</v>
      </c>
      <c r="E119" s="89">
        <v>0</v>
      </c>
      <c r="F119" s="89">
        <v>1E-4</v>
      </c>
      <c r="G119" s="89">
        <v>56148.386899999998</v>
      </c>
      <c r="H119" s="89">
        <v>2787.0895999999998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6728.3831</v>
      </c>
      <c r="C120" s="89">
        <v>12.941800000000001</v>
      </c>
      <c r="D120" s="89">
        <v>33.5321</v>
      </c>
      <c r="E120" s="89">
        <v>0</v>
      </c>
      <c r="F120" s="89">
        <v>1E-4</v>
      </c>
      <c r="G120" s="89">
        <v>59646.4882</v>
      </c>
      <c r="H120" s="89">
        <v>2959.8874000000001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5812.0645999999997</v>
      </c>
      <c r="C121" s="89">
        <v>11.172800000000001</v>
      </c>
      <c r="D121" s="89">
        <v>28.933700000000002</v>
      </c>
      <c r="E121" s="89">
        <v>0</v>
      </c>
      <c r="F121" s="89">
        <v>1E-4</v>
      </c>
      <c r="G121" s="89">
        <v>51466.8724</v>
      </c>
      <c r="H121" s="89">
        <v>2556.1909000000001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5175.8807999999999</v>
      </c>
      <c r="C122" s="89">
        <v>9.8322000000000003</v>
      </c>
      <c r="D122" s="89">
        <v>25.189599999999999</v>
      </c>
      <c r="E122" s="89">
        <v>0</v>
      </c>
      <c r="F122" s="89">
        <v>1E-4</v>
      </c>
      <c r="G122" s="89">
        <v>44805.856699999997</v>
      </c>
      <c r="H122" s="89">
        <v>2265.5212000000001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5240.1288999999997</v>
      </c>
      <c r="C123" s="89">
        <v>9.5683000000000007</v>
      </c>
      <c r="D123" s="89">
        <v>23.610700000000001</v>
      </c>
      <c r="E123" s="89">
        <v>0</v>
      </c>
      <c r="F123" s="89">
        <v>1E-4</v>
      </c>
      <c r="G123" s="89">
        <v>41993.947699999997</v>
      </c>
      <c r="H123" s="89">
        <v>2258.0077999999999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5912.9246000000003</v>
      </c>
      <c r="C124" s="89">
        <v>10.242000000000001</v>
      </c>
      <c r="D124" s="89">
        <v>23.9222</v>
      </c>
      <c r="E124" s="89">
        <v>0</v>
      </c>
      <c r="F124" s="89">
        <v>1E-4</v>
      </c>
      <c r="G124" s="89">
        <v>42542.4251</v>
      </c>
      <c r="H124" s="89">
        <v>2496.6770999999999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69844.566800000001</v>
      </c>
      <c r="C126" s="89">
        <v>129.40520000000001</v>
      </c>
      <c r="D126" s="89">
        <v>323.87369999999999</v>
      </c>
      <c r="E126" s="89">
        <v>0</v>
      </c>
      <c r="F126" s="89">
        <v>1.1999999999999999E-3</v>
      </c>
      <c r="G126" s="89">
        <v>576058.61860000005</v>
      </c>
      <c r="H126" s="89">
        <v>30269.284899999999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5175.8807999999999</v>
      </c>
      <c r="C127" s="89">
        <v>9.4274000000000004</v>
      </c>
      <c r="D127" s="89">
        <v>21.996700000000001</v>
      </c>
      <c r="E127" s="89">
        <v>0</v>
      </c>
      <c r="F127" s="89">
        <v>1E-4</v>
      </c>
      <c r="G127" s="89">
        <v>39117.970699999998</v>
      </c>
      <c r="H127" s="89">
        <v>2258.0077999999999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6728.3831</v>
      </c>
      <c r="C128" s="89">
        <v>12.941800000000001</v>
      </c>
      <c r="D128" s="89">
        <v>33.5321</v>
      </c>
      <c r="E128" s="89">
        <v>0</v>
      </c>
      <c r="F128" s="89">
        <v>1E-4</v>
      </c>
      <c r="G128" s="89">
        <v>59646.4882</v>
      </c>
      <c r="H128" s="89">
        <v>2959.8874000000001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25310300000</v>
      </c>
      <c r="C131" s="89">
        <v>22555.8</v>
      </c>
      <c r="D131" s="89" t="s">
        <v>525</v>
      </c>
      <c r="E131" s="89">
        <v>8961.6119999999992</v>
      </c>
      <c r="F131" s="89">
        <v>3712.5360000000001</v>
      </c>
      <c r="G131" s="89">
        <v>4419.1019999999999</v>
      </c>
      <c r="H131" s="89">
        <v>0</v>
      </c>
      <c r="I131" s="89">
        <v>5462.55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22555100000</v>
      </c>
      <c r="C132" s="89">
        <v>22316.280999999999</v>
      </c>
      <c r="D132" s="89" t="s">
        <v>526</v>
      </c>
      <c r="E132" s="89">
        <v>8961.6119999999992</v>
      </c>
      <c r="F132" s="89">
        <v>3712.5360000000001</v>
      </c>
      <c r="G132" s="89">
        <v>4419.1019999999999</v>
      </c>
      <c r="H132" s="89">
        <v>0</v>
      </c>
      <c r="I132" s="89">
        <v>5223.0309999999999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26255400000</v>
      </c>
      <c r="C133" s="89">
        <v>25290.955999999998</v>
      </c>
      <c r="D133" s="89" t="s">
        <v>527</v>
      </c>
      <c r="E133" s="89">
        <v>8961.6119999999992</v>
      </c>
      <c r="F133" s="89">
        <v>3712.5360000000001</v>
      </c>
      <c r="G133" s="89">
        <v>4419.1019999999999</v>
      </c>
      <c r="H133" s="89">
        <v>0</v>
      </c>
      <c r="I133" s="89">
        <v>8197.7060000000001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25592300000</v>
      </c>
      <c r="C134" s="89">
        <v>26959.802</v>
      </c>
      <c r="D134" s="89" t="s">
        <v>528</v>
      </c>
      <c r="E134" s="89">
        <v>8961.6119999999992</v>
      </c>
      <c r="F134" s="89">
        <v>3712.5360000000001</v>
      </c>
      <c r="G134" s="89">
        <v>4419.1019999999999</v>
      </c>
      <c r="H134" s="89">
        <v>0</v>
      </c>
      <c r="I134" s="89">
        <v>9866.5519999999997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29147200000</v>
      </c>
      <c r="C135" s="89">
        <v>29525.756000000001</v>
      </c>
      <c r="D135" s="89" t="s">
        <v>529</v>
      </c>
      <c r="E135" s="89">
        <v>8961.6119999999992</v>
      </c>
      <c r="F135" s="89">
        <v>3712.5360000000001</v>
      </c>
      <c r="G135" s="89">
        <v>4419.1019999999999</v>
      </c>
      <c r="H135" s="89">
        <v>0</v>
      </c>
      <c r="I135" s="89">
        <v>12432.505999999999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32270700000</v>
      </c>
      <c r="C136" s="89">
        <v>31456.687999999998</v>
      </c>
      <c r="D136" s="89" t="s">
        <v>530</v>
      </c>
      <c r="E136" s="89">
        <v>8961.6119999999992</v>
      </c>
      <c r="F136" s="89">
        <v>3712.5360000000001</v>
      </c>
      <c r="G136" s="89">
        <v>4419.1019999999999</v>
      </c>
      <c r="H136" s="89">
        <v>0</v>
      </c>
      <c r="I136" s="89">
        <v>14363.439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32374600000</v>
      </c>
      <c r="C137" s="89">
        <v>33998.167999999998</v>
      </c>
      <c r="D137" s="89" t="s">
        <v>531</v>
      </c>
      <c r="E137" s="89">
        <v>8961.6119999999992</v>
      </c>
      <c r="F137" s="89">
        <v>3712.5360000000001</v>
      </c>
      <c r="G137" s="89">
        <v>4419.1019999999999</v>
      </c>
      <c r="H137" s="89">
        <v>0</v>
      </c>
      <c r="I137" s="89">
        <v>16904.919000000002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34391600000</v>
      </c>
      <c r="C138" s="89">
        <v>31878.629000000001</v>
      </c>
      <c r="D138" s="89" t="s">
        <v>532</v>
      </c>
      <c r="E138" s="89">
        <v>8961.6119999999992</v>
      </c>
      <c r="F138" s="89">
        <v>3712.5360000000001</v>
      </c>
      <c r="G138" s="89">
        <v>4419.1019999999999</v>
      </c>
      <c r="H138" s="89">
        <v>0</v>
      </c>
      <c r="I138" s="89">
        <v>14785.379000000001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29675300000</v>
      </c>
      <c r="C139" s="89">
        <v>30391.109</v>
      </c>
      <c r="D139" s="89" t="s">
        <v>533</v>
      </c>
      <c r="E139" s="89">
        <v>8961.6119999999992</v>
      </c>
      <c r="F139" s="89">
        <v>3712.5360000000001</v>
      </c>
      <c r="G139" s="89">
        <v>4419.1019999999999</v>
      </c>
      <c r="H139" s="89">
        <v>0</v>
      </c>
      <c r="I139" s="89">
        <v>13297.86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25834600000</v>
      </c>
      <c r="C140" s="89">
        <v>28095.906999999999</v>
      </c>
      <c r="D140" s="89" t="s">
        <v>534</v>
      </c>
      <c r="E140" s="89">
        <v>8961.6119999999992</v>
      </c>
      <c r="F140" s="89">
        <v>3712.5360000000001</v>
      </c>
      <c r="G140" s="89">
        <v>4419.1019999999999</v>
      </c>
      <c r="H140" s="89">
        <v>0</v>
      </c>
      <c r="I140" s="89">
        <v>11002.656999999999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24213300000</v>
      </c>
      <c r="C141" s="89">
        <v>23463.774000000001</v>
      </c>
      <c r="D141" s="89" t="s">
        <v>535</v>
      </c>
      <c r="E141" s="89">
        <v>8961.6119999999992</v>
      </c>
      <c r="F141" s="89">
        <v>3712.5360000000001</v>
      </c>
      <c r="G141" s="89">
        <v>4419.1019999999999</v>
      </c>
      <c r="H141" s="89">
        <v>0</v>
      </c>
      <c r="I141" s="89">
        <v>6370.5240000000003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24529600000</v>
      </c>
      <c r="C142" s="89">
        <v>21771.132000000001</v>
      </c>
      <c r="D142" s="89" t="s">
        <v>536</v>
      </c>
      <c r="E142" s="89">
        <v>8961.6119999999992</v>
      </c>
      <c r="F142" s="89">
        <v>3712.5360000000001</v>
      </c>
      <c r="G142" s="89">
        <v>4419.1019999999999</v>
      </c>
      <c r="H142" s="89">
        <v>0</v>
      </c>
      <c r="I142" s="89">
        <v>4677.8819999999996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332150000000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22555100000</v>
      </c>
      <c r="C145" s="89">
        <v>21771.132000000001</v>
      </c>
      <c r="D145" s="89"/>
      <c r="E145" s="89">
        <v>8961.6119999999992</v>
      </c>
      <c r="F145" s="89">
        <v>3712.5360000000001</v>
      </c>
      <c r="G145" s="89">
        <v>4419.1019999999999</v>
      </c>
      <c r="H145" s="89">
        <v>0</v>
      </c>
      <c r="I145" s="89">
        <v>4677.8819999999996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34391600000</v>
      </c>
      <c r="C146" s="89">
        <v>33998.167999999998</v>
      </c>
      <c r="D146" s="89"/>
      <c r="E146" s="89">
        <v>8961.6119999999992</v>
      </c>
      <c r="F146" s="89">
        <v>3712.5360000000001</v>
      </c>
      <c r="G146" s="89">
        <v>4419.1019999999999</v>
      </c>
      <c r="H146" s="89">
        <v>0</v>
      </c>
      <c r="I146" s="89">
        <v>16904.919000000002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10596.29</v>
      </c>
      <c r="C149" s="89">
        <v>985.23</v>
      </c>
      <c r="D149" s="89">
        <v>0</v>
      </c>
      <c r="E149" s="89">
        <v>11581.52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20.73</v>
      </c>
      <c r="C150" s="89">
        <v>1.93</v>
      </c>
      <c r="D150" s="89">
        <v>0</v>
      </c>
      <c r="E150" s="89">
        <v>22.66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20.73</v>
      </c>
      <c r="C151" s="89">
        <v>1.93</v>
      </c>
      <c r="D151" s="89">
        <v>0</v>
      </c>
      <c r="E151" s="89">
        <v>22.66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327.58999999999997</v>
      </c>
      <c r="C2" s="89">
        <v>640.88</v>
      </c>
      <c r="D2" s="89">
        <v>640.88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327.58999999999997</v>
      </c>
      <c r="C3" s="89">
        <v>640.88</v>
      </c>
      <c r="D3" s="89">
        <v>640.88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955.16</v>
      </c>
      <c r="C4" s="89">
        <v>1868.62</v>
      </c>
      <c r="D4" s="89">
        <v>1868.62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955.16</v>
      </c>
      <c r="C5" s="89">
        <v>1868.62</v>
      </c>
      <c r="D5" s="89">
        <v>1868.62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17.93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44.73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66.83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11.4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298.27</v>
      </c>
      <c r="C28" s="89">
        <v>29.33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1.306</v>
      </c>
      <c r="E43" s="89">
        <v>1.623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1.306</v>
      </c>
      <c r="E46" s="89">
        <v>1.623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1.306</v>
      </c>
      <c r="E49" s="89">
        <v>1.623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1.306</v>
      </c>
      <c r="E52" s="89">
        <v>1.623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10267.299999999999</v>
      </c>
      <c r="D86" s="89">
        <v>8200.0300000000007</v>
      </c>
      <c r="E86" s="89">
        <v>2067.27</v>
      </c>
      <c r="F86" s="89">
        <v>0.8</v>
      </c>
      <c r="G86" s="89">
        <v>3.63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14475.21</v>
      </c>
      <c r="D87" s="89">
        <v>11560.7</v>
      </c>
      <c r="E87" s="89">
        <v>2914.51</v>
      </c>
      <c r="F87" s="89">
        <v>0.8</v>
      </c>
      <c r="G87" s="89">
        <v>3.63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8884.48</v>
      </c>
      <c r="D88" s="89">
        <v>7095.64</v>
      </c>
      <c r="E88" s="89">
        <v>1788.84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9499.56</v>
      </c>
      <c r="D89" s="89">
        <v>7463.45</v>
      </c>
      <c r="E89" s="89">
        <v>2036.12</v>
      </c>
      <c r="F89" s="89">
        <v>0.79</v>
      </c>
      <c r="G89" s="89">
        <v>3.59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12843.6</v>
      </c>
      <c r="D90" s="89">
        <v>10257.61</v>
      </c>
      <c r="E90" s="89">
        <v>2585.9899999999998</v>
      </c>
      <c r="F90" s="89">
        <v>0.8</v>
      </c>
      <c r="G90" s="89">
        <v>3.63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15605.62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21094.12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12925.26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13742.92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18404.91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0.62</v>
      </c>
      <c r="F100" s="89">
        <v>719.43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0.54</v>
      </c>
      <c r="D101" s="89">
        <v>622</v>
      </c>
      <c r="E101" s="89">
        <v>0.87</v>
      </c>
      <c r="F101" s="89">
        <v>1014.28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0.54</v>
      </c>
      <c r="F102" s="89">
        <v>622.54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0.55000000000000004</v>
      </c>
      <c r="F103" s="89">
        <v>642.11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0.54</v>
      </c>
      <c r="D104" s="89">
        <v>622</v>
      </c>
      <c r="E104" s="89">
        <v>0.78</v>
      </c>
      <c r="F104" s="89">
        <v>899.95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2313.0997000000002</v>
      </c>
      <c r="C113" s="89">
        <v>1.9937</v>
      </c>
      <c r="D113" s="89">
        <v>19.038699999999999</v>
      </c>
      <c r="E113" s="89">
        <v>0</v>
      </c>
      <c r="F113" s="89">
        <v>0</v>
      </c>
      <c r="G113" s="89">
        <v>114867.8224</v>
      </c>
      <c r="H113" s="89">
        <v>858.65390000000002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2052.7404000000001</v>
      </c>
      <c r="C114" s="89">
        <v>1.7674000000000001</v>
      </c>
      <c r="D114" s="89">
        <v>17.222999999999999</v>
      </c>
      <c r="E114" s="89">
        <v>0</v>
      </c>
      <c r="F114" s="89">
        <v>0</v>
      </c>
      <c r="G114" s="89">
        <v>103914.68399999999</v>
      </c>
      <c r="H114" s="89">
        <v>763.00369999999998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2346.0219999999999</v>
      </c>
      <c r="C115" s="89">
        <v>2.0173999999999999</v>
      </c>
      <c r="D115" s="89">
        <v>20.142800000000001</v>
      </c>
      <c r="E115" s="89">
        <v>0</v>
      </c>
      <c r="F115" s="89">
        <v>0</v>
      </c>
      <c r="G115" s="89">
        <v>121532.68369999999</v>
      </c>
      <c r="H115" s="89">
        <v>873.41700000000003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2142.7842000000001</v>
      </c>
      <c r="C116" s="89">
        <v>1.8402000000000001</v>
      </c>
      <c r="D116" s="89">
        <v>18.825800000000001</v>
      </c>
      <c r="E116" s="89">
        <v>0</v>
      </c>
      <c r="F116" s="89">
        <v>0</v>
      </c>
      <c r="G116" s="89">
        <v>113587.97100000001</v>
      </c>
      <c r="H116" s="89">
        <v>799.05790000000002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2280.2566999999999</v>
      </c>
      <c r="C117" s="89">
        <v>1.9558</v>
      </c>
      <c r="D117" s="89">
        <v>20.477</v>
      </c>
      <c r="E117" s="89">
        <v>0</v>
      </c>
      <c r="F117" s="89">
        <v>0</v>
      </c>
      <c r="G117" s="89">
        <v>123552.3763</v>
      </c>
      <c r="H117" s="89">
        <v>851.67520000000002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2304.3332</v>
      </c>
      <c r="C118" s="89">
        <v>1.9753000000000001</v>
      </c>
      <c r="D118" s="89">
        <v>20.900200000000002</v>
      </c>
      <c r="E118" s="89">
        <v>0</v>
      </c>
      <c r="F118" s="89">
        <v>0</v>
      </c>
      <c r="G118" s="89">
        <v>126106.7298</v>
      </c>
      <c r="H118" s="89">
        <v>861.29939999999999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2338.5219999999999</v>
      </c>
      <c r="C119" s="89">
        <v>2.0038999999999998</v>
      </c>
      <c r="D119" s="89">
        <v>21.3306</v>
      </c>
      <c r="E119" s="89">
        <v>0</v>
      </c>
      <c r="F119" s="89">
        <v>0</v>
      </c>
      <c r="G119" s="89">
        <v>128703.79059999999</v>
      </c>
      <c r="H119" s="89">
        <v>874.4452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2608.7691</v>
      </c>
      <c r="C120" s="89">
        <v>2.2353000000000001</v>
      </c>
      <c r="D120" s="89">
        <v>23.839400000000001</v>
      </c>
      <c r="E120" s="89">
        <v>0</v>
      </c>
      <c r="F120" s="89">
        <v>0</v>
      </c>
      <c r="G120" s="89">
        <v>143841.48850000001</v>
      </c>
      <c r="H120" s="89">
        <v>975.63239999999996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2322.3148999999999</v>
      </c>
      <c r="C121" s="89">
        <v>1.9901</v>
      </c>
      <c r="D121" s="89">
        <v>21.175999999999998</v>
      </c>
      <c r="E121" s="89">
        <v>0</v>
      </c>
      <c r="F121" s="89">
        <v>0</v>
      </c>
      <c r="G121" s="89">
        <v>127771.129</v>
      </c>
      <c r="H121" s="89">
        <v>868.36429999999996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2269.3180000000002</v>
      </c>
      <c r="C122" s="89">
        <v>1.9457</v>
      </c>
      <c r="D122" s="89">
        <v>20.497800000000002</v>
      </c>
      <c r="E122" s="89">
        <v>0</v>
      </c>
      <c r="F122" s="89">
        <v>0</v>
      </c>
      <c r="G122" s="89">
        <v>123678.40210000001</v>
      </c>
      <c r="H122" s="89">
        <v>847.95280000000002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2153.3692000000001</v>
      </c>
      <c r="C123" s="89">
        <v>1.8493999999999999</v>
      </c>
      <c r="D123" s="89">
        <v>18.904399999999999</v>
      </c>
      <c r="E123" s="89">
        <v>0</v>
      </c>
      <c r="F123" s="89">
        <v>0</v>
      </c>
      <c r="G123" s="89">
        <v>114062.1299</v>
      </c>
      <c r="H123" s="89">
        <v>802.96119999999996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2247.0522999999998</v>
      </c>
      <c r="C124" s="89">
        <v>1.9354</v>
      </c>
      <c r="D124" s="89">
        <v>18.7407</v>
      </c>
      <c r="E124" s="89">
        <v>0</v>
      </c>
      <c r="F124" s="89">
        <v>0</v>
      </c>
      <c r="G124" s="89">
        <v>113070.8652</v>
      </c>
      <c r="H124" s="89">
        <v>834.88559999999995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27378.581699999999</v>
      </c>
      <c r="C126" s="89">
        <v>23.509499999999999</v>
      </c>
      <c r="D126" s="89">
        <v>241.09639999999999</v>
      </c>
      <c r="E126" s="89">
        <v>0</v>
      </c>
      <c r="F126" s="89">
        <v>1E-4</v>
      </c>
      <c r="G126" s="90">
        <v>1454690</v>
      </c>
      <c r="H126" s="89">
        <v>10211.348599999999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2052.7404000000001</v>
      </c>
      <c r="C127" s="89">
        <v>1.7674000000000001</v>
      </c>
      <c r="D127" s="89">
        <v>17.222999999999999</v>
      </c>
      <c r="E127" s="89">
        <v>0</v>
      </c>
      <c r="F127" s="89">
        <v>0</v>
      </c>
      <c r="G127" s="89">
        <v>103914.68399999999</v>
      </c>
      <c r="H127" s="89">
        <v>763.00369999999998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2608.7691</v>
      </c>
      <c r="C128" s="89">
        <v>2.2353000000000001</v>
      </c>
      <c r="D128" s="89">
        <v>23.839400000000001</v>
      </c>
      <c r="E128" s="89">
        <v>0</v>
      </c>
      <c r="F128" s="89">
        <v>0</v>
      </c>
      <c r="G128" s="89">
        <v>143841.48850000001</v>
      </c>
      <c r="H128" s="89">
        <v>975.63239999999996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23552200000</v>
      </c>
      <c r="C131" s="89">
        <v>23368.512999999999</v>
      </c>
      <c r="D131" s="89" t="s">
        <v>537</v>
      </c>
      <c r="E131" s="89">
        <v>8961.6119999999992</v>
      </c>
      <c r="F131" s="89">
        <v>3712.5360000000001</v>
      </c>
      <c r="G131" s="89">
        <v>3898.3029999999999</v>
      </c>
      <c r="H131" s="89">
        <v>0</v>
      </c>
      <c r="I131" s="89">
        <v>6796.0630000000001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21306400000</v>
      </c>
      <c r="C132" s="89">
        <v>22849.129000000001</v>
      </c>
      <c r="D132" s="89" t="s">
        <v>538</v>
      </c>
      <c r="E132" s="89">
        <v>8961.6119999999992</v>
      </c>
      <c r="F132" s="89">
        <v>3712.5360000000001</v>
      </c>
      <c r="G132" s="89">
        <v>3898.3029999999999</v>
      </c>
      <c r="H132" s="89">
        <v>0</v>
      </c>
      <c r="I132" s="89">
        <v>6276.6779999999999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24918800000</v>
      </c>
      <c r="C133" s="89">
        <v>23696.059000000001</v>
      </c>
      <c r="D133" s="89" t="s">
        <v>539</v>
      </c>
      <c r="E133" s="89">
        <v>8961.6119999999992</v>
      </c>
      <c r="F133" s="89">
        <v>3712.5360000000001</v>
      </c>
      <c r="G133" s="89">
        <v>3898.3029999999999</v>
      </c>
      <c r="H133" s="89">
        <v>0</v>
      </c>
      <c r="I133" s="89">
        <v>7123.6090000000004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23289800000</v>
      </c>
      <c r="C134" s="89">
        <v>24804.605</v>
      </c>
      <c r="D134" s="89" t="s">
        <v>540</v>
      </c>
      <c r="E134" s="89">
        <v>8961.6119999999992</v>
      </c>
      <c r="F134" s="89">
        <v>3712.5360000000001</v>
      </c>
      <c r="G134" s="89">
        <v>3898.3029999999999</v>
      </c>
      <c r="H134" s="89">
        <v>0</v>
      </c>
      <c r="I134" s="89">
        <v>8232.1540000000005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25332900000</v>
      </c>
      <c r="C135" s="89">
        <v>24642.066999999999</v>
      </c>
      <c r="D135" s="89" t="s">
        <v>541</v>
      </c>
      <c r="E135" s="89">
        <v>8961.6119999999992</v>
      </c>
      <c r="F135" s="89">
        <v>3712.5360000000001</v>
      </c>
      <c r="G135" s="89">
        <v>3898.3029999999999</v>
      </c>
      <c r="H135" s="89">
        <v>0</v>
      </c>
      <c r="I135" s="89">
        <v>8069.616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25856600000</v>
      </c>
      <c r="C136" s="89">
        <v>24715.537</v>
      </c>
      <c r="D136" s="89" t="s">
        <v>542</v>
      </c>
      <c r="E136" s="89">
        <v>8961.6119999999992</v>
      </c>
      <c r="F136" s="89">
        <v>3712.5360000000001</v>
      </c>
      <c r="G136" s="89">
        <v>3898.3029999999999</v>
      </c>
      <c r="H136" s="89">
        <v>0</v>
      </c>
      <c r="I136" s="89">
        <v>8143.0870000000004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26389100000</v>
      </c>
      <c r="C137" s="89">
        <v>25919.971000000001</v>
      </c>
      <c r="D137" s="89" t="s">
        <v>543</v>
      </c>
      <c r="E137" s="89">
        <v>8961.6119999999992</v>
      </c>
      <c r="F137" s="89">
        <v>3712.5360000000001</v>
      </c>
      <c r="G137" s="89">
        <v>3898.3029999999999</v>
      </c>
      <c r="H137" s="89">
        <v>0</v>
      </c>
      <c r="I137" s="89">
        <v>9347.52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29492900000</v>
      </c>
      <c r="C138" s="89">
        <v>27192.175999999999</v>
      </c>
      <c r="D138" s="89" t="s">
        <v>544</v>
      </c>
      <c r="E138" s="89">
        <v>8961.6119999999992</v>
      </c>
      <c r="F138" s="89">
        <v>3712.5360000000001</v>
      </c>
      <c r="G138" s="89">
        <v>3898.3029999999999</v>
      </c>
      <c r="H138" s="89">
        <v>0</v>
      </c>
      <c r="I138" s="89">
        <v>10619.726000000001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26197900000</v>
      </c>
      <c r="C139" s="89">
        <v>27088.506000000001</v>
      </c>
      <c r="D139" s="89" t="s">
        <v>545</v>
      </c>
      <c r="E139" s="89">
        <v>8961.6119999999992</v>
      </c>
      <c r="F139" s="89">
        <v>3712.5360000000001</v>
      </c>
      <c r="G139" s="89">
        <v>3898.3029999999999</v>
      </c>
      <c r="H139" s="89">
        <v>0</v>
      </c>
      <c r="I139" s="89">
        <v>10516.055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25358700000</v>
      </c>
      <c r="C140" s="89">
        <v>25700.252</v>
      </c>
      <c r="D140" s="89" t="s">
        <v>546</v>
      </c>
      <c r="E140" s="89">
        <v>8961.6119999999992</v>
      </c>
      <c r="F140" s="89">
        <v>3712.5360000000001</v>
      </c>
      <c r="G140" s="89">
        <v>3898.3029999999999</v>
      </c>
      <c r="H140" s="89">
        <v>0</v>
      </c>
      <c r="I140" s="89">
        <v>9127.8019999999997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23387000000</v>
      </c>
      <c r="C141" s="89">
        <v>24015.206999999999</v>
      </c>
      <c r="D141" s="89" t="s">
        <v>547</v>
      </c>
      <c r="E141" s="89">
        <v>8961.6119999999992</v>
      </c>
      <c r="F141" s="89">
        <v>3712.5360000000001</v>
      </c>
      <c r="G141" s="89">
        <v>3898.3029999999999</v>
      </c>
      <c r="H141" s="89">
        <v>0</v>
      </c>
      <c r="I141" s="89">
        <v>7442.7569999999996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23183800000</v>
      </c>
      <c r="C142" s="89">
        <v>23596.205000000002</v>
      </c>
      <c r="D142" s="89" t="s">
        <v>548</v>
      </c>
      <c r="E142" s="89">
        <v>8961.6119999999992</v>
      </c>
      <c r="F142" s="89">
        <v>3712.5360000000001</v>
      </c>
      <c r="G142" s="89">
        <v>3898.3029999999999</v>
      </c>
      <c r="H142" s="89">
        <v>0</v>
      </c>
      <c r="I142" s="89">
        <v>7023.7539999999999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298266000000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21306400000</v>
      </c>
      <c r="C145" s="89">
        <v>22849.129000000001</v>
      </c>
      <c r="D145" s="89"/>
      <c r="E145" s="89">
        <v>8961.6119999999992</v>
      </c>
      <c r="F145" s="89">
        <v>3712.5360000000001</v>
      </c>
      <c r="G145" s="89">
        <v>3898.3029999999999</v>
      </c>
      <c r="H145" s="89">
        <v>0</v>
      </c>
      <c r="I145" s="89">
        <v>6276.6779999999999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29492900000</v>
      </c>
      <c r="C146" s="89">
        <v>27192.175999999999</v>
      </c>
      <c r="D146" s="89"/>
      <c r="E146" s="89">
        <v>8961.6119999999992</v>
      </c>
      <c r="F146" s="89">
        <v>3712.5360000000001</v>
      </c>
      <c r="G146" s="89">
        <v>3898.3029999999999</v>
      </c>
      <c r="H146" s="89">
        <v>0</v>
      </c>
      <c r="I146" s="89">
        <v>10619.726000000001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11865.29</v>
      </c>
      <c r="C149" s="89">
        <v>251.64</v>
      </c>
      <c r="D149" s="89">
        <v>0</v>
      </c>
      <c r="E149" s="89">
        <v>12116.93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23.21</v>
      </c>
      <c r="C150" s="89">
        <v>0.49</v>
      </c>
      <c r="D150" s="89">
        <v>0</v>
      </c>
      <c r="E150" s="89">
        <v>23.7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23.21</v>
      </c>
      <c r="C151" s="89">
        <v>0.49</v>
      </c>
      <c r="D151" s="89">
        <v>0</v>
      </c>
      <c r="E151" s="89">
        <v>23.7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59"/>
  <sheetViews>
    <sheetView workbookViewId="0"/>
  </sheetViews>
  <sheetFormatPr defaultRowHeight="10.5"/>
  <cols>
    <col min="1" max="1" width="43.1640625" style="79" customWidth="1"/>
    <col min="2" max="2" width="32.6640625" style="79" customWidth="1"/>
    <col min="3" max="3" width="33.6640625" style="79" customWidth="1"/>
    <col min="4" max="4" width="38.6640625" style="79" customWidth="1"/>
    <col min="5" max="5" width="45.6640625" style="79" customWidth="1"/>
    <col min="6" max="6" width="50" style="79" customWidth="1"/>
    <col min="7" max="7" width="43.6640625" style="79" customWidth="1"/>
    <col min="8" max="9" width="38.33203125" style="79" customWidth="1"/>
    <col min="10" max="10" width="46.1640625" style="79" customWidth="1"/>
    <col min="11" max="11" width="36.5" style="79" customWidth="1"/>
    <col min="12" max="12" width="45" style="79" customWidth="1"/>
    <col min="13" max="13" width="50.1640625" style="79" customWidth="1"/>
    <col min="14" max="15" width="44.83203125" style="79" customWidth="1"/>
    <col min="16" max="16" width="45.33203125" style="79" customWidth="1"/>
    <col min="17" max="17" width="44.83203125" style="79" customWidth="1"/>
    <col min="18" max="18" width="42.6640625" style="79" customWidth="1"/>
    <col min="19" max="19" width="48.1640625" style="79" customWidth="1"/>
    <col min="20" max="23" width="9.33203125" style="79" customWidth="1"/>
    <col min="24" max="16384" width="9.33203125" style="79"/>
  </cols>
  <sheetData>
    <row r="1" spans="1:19">
      <c r="A1" s="81"/>
      <c r="B1" s="89" t="s">
        <v>306</v>
      </c>
      <c r="C1" s="89" t="s">
        <v>307</v>
      </c>
      <c r="D1" s="89" t="s">
        <v>308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89" t="s">
        <v>309</v>
      </c>
      <c r="B2" s="89">
        <v>422.78</v>
      </c>
      <c r="C2" s="89">
        <v>827.11</v>
      </c>
      <c r="D2" s="89">
        <v>827.11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89" t="s">
        <v>310</v>
      </c>
      <c r="B3" s="89">
        <v>422.78</v>
      </c>
      <c r="C3" s="89">
        <v>827.11</v>
      </c>
      <c r="D3" s="89">
        <v>827.11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89" t="s">
        <v>311</v>
      </c>
      <c r="B4" s="89">
        <v>1341.09</v>
      </c>
      <c r="C4" s="89">
        <v>2623.63</v>
      </c>
      <c r="D4" s="89">
        <v>2623.63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89" t="s">
        <v>312</v>
      </c>
      <c r="B5" s="89">
        <v>1341.09</v>
      </c>
      <c r="C5" s="89">
        <v>2623.63</v>
      </c>
      <c r="D5" s="89">
        <v>2623.63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1"/>
      <c r="B7" s="89" t="s">
        <v>313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89" t="s">
        <v>314</v>
      </c>
      <c r="B8" s="89">
        <v>511.16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89" t="s">
        <v>315</v>
      </c>
      <c r="B9" s="89">
        <v>511.16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89" t="s">
        <v>316</v>
      </c>
      <c r="B10" s="89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1"/>
      <c r="B12" s="89" t="s">
        <v>317</v>
      </c>
      <c r="C12" s="89" t="s">
        <v>318</v>
      </c>
      <c r="D12" s="89" t="s">
        <v>319</v>
      </c>
      <c r="E12" s="89" t="s">
        <v>320</v>
      </c>
      <c r="F12" s="89" t="s">
        <v>321</v>
      </c>
      <c r="G12" s="89" t="s">
        <v>322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89" t="s">
        <v>70</v>
      </c>
      <c r="B13" s="89">
        <v>0</v>
      </c>
      <c r="C13" s="89">
        <v>57.76</v>
      </c>
      <c r="D13" s="89">
        <v>0</v>
      </c>
      <c r="E13" s="89">
        <v>0</v>
      </c>
      <c r="F13" s="89">
        <v>0</v>
      </c>
      <c r="G13" s="89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89" t="s">
        <v>71</v>
      </c>
      <c r="B14" s="89">
        <v>80.38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89" t="s">
        <v>79</v>
      </c>
      <c r="B15" s="89">
        <v>102.64</v>
      </c>
      <c r="C15" s="89">
        <v>0</v>
      </c>
      <c r="D15" s="89">
        <v>0</v>
      </c>
      <c r="E15" s="89">
        <v>0</v>
      </c>
      <c r="F15" s="89">
        <v>0</v>
      </c>
      <c r="G15" s="89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89" t="s">
        <v>80</v>
      </c>
      <c r="B16" s="89">
        <v>18.27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89" t="s">
        <v>81</v>
      </c>
      <c r="B17" s="89">
        <v>65.790000000000006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89" t="s">
        <v>82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89" t="s">
        <v>83</v>
      </c>
      <c r="B19" s="89">
        <v>86.81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89" t="s">
        <v>84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89" t="s">
        <v>85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89" t="s">
        <v>86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89" t="s">
        <v>65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89" t="s">
        <v>87</v>
      </c>
      <c r="B24" s="89">
        <v>0</v>
      </c>
      <c r="C24" s="89">
        <v>11.13</v>
      </c>
      <c r="D24" s="89">
        <v>0</v>
      </c>
      <c r="E24" s="89">
        <v>0</v>
      </c>
      <c r="F24" s="89">
        <v>0</v>
      </c>
      <c r="G24" s="89">
        <v>17.63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89" t="s">
        <v>88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89" t="s">
        <v>89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89"/>
      <c r="B27" s="89"/>
      <c r="C27" s="89"/>
      <c r="D27" s="89"/>
      <c r="E27" s="89"/>
      <c r="F27" s="89"/>
      <c r="G27" s="89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89" t="s">
        <v>90</v>
      </c>
      <c r="B28" s="89">
        <v>353.89</v>
      </c>
      <c r="C28" s="89">
        <v>68.900000000000006</v>
      </c>
      <c r="D28" s="89">
        <v>0</v>
      </c>
      <c r="E28" s="89">
        <v>0</v>
      </c>
      <c r="F28" s="89">
        <v>0</v>
      </c>
      <c r="G28" s="89">
        <v>17.63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1"/>
      <c r="B30" s="89" t="s">
        <v>313</v>
      </c>
      <c r="C30" s="89" t="s">
        <v>2</v>
      </c>
      <c r="D30" s="89" t="s">
        <v>323</v>
      </c>
      <c r="E30" s="89" t="s">
        <v>324</v>
      </c>
      <c r="F30" s="89" t="s">
        <v>325</v>
      </c>
      <c r="G30" s="89" t="s">
        <v>326</v>
      </c>
      <c r="H30" s="89" t="s">
        <v>327</v>
      </c>
      <c r="I30" s="89" t="s">
        <v>328</v>
      </c>
      <c r="J30" s="89" t="s">
        <v>329</v>
      </c>
      <c r="K30"/>
      <c r="L30"/>
      <c r="M30"/>
      <c r="N30"/>
      <c r="O30"/>
      <c r="P30"/>
      <c r="Q30"/>
      <c r="R30"/>
      <c r="S30"/>
    </row>
    <row r="31" spans="1:19">
      <c r="A31" s="89" t="s">
        <v>330</v>
      </c>
      <c r="B31" s="89">
        <v>149.66</v>
      </c>
      <c r="C31" s="89" t="s">
        <v>3</v>
      </c>
      <c r="D31" s="89">
        <v>456.46</v>
      </c>
      <c r="E31" s="89">
        <v>1</v>
      </c>
      <c r="F31" s="89">
        <v>0</v>
      </c>
      <c r="G31" s="89">
        <v>0</v>
      </c>
      <c r="H31" s="89">
        <v>19.48</v>
      </c>
      <c r="I31" s="89">
        <v>18.579999999999998</v>
      </c>
      <c r="J31" s="89">
        <v>8.07</v>
      </c>
      <c r="K31"/>
      <c r="L31"/>
      <c r="M31"/>
      <c r="N31"/>
      <c r="O31"/>
      <c r="P31"/>
      <c r="Q31"/>
      <c r="R31"/>
      <c r="S31"/>
    </row>
    <row r="32" spans="1:19">
      <c r="A32" s="89" t="s">
        <v>331</v>
      </c>
      <c r="B32" s="89">
        <v>113.45</v>
      </c>
      <c r="C32" s="89" t="s">
        <v>3</v>
      </c>
      <c r="D32" s="89">
        <v>346.02</v>
      </c>
      <c r="E32" s="89">
        <v>1</v>
      </c>
      <c r="F32" s="89">
        <v>84.45</v>
      </c>
      <c r="G32" s="89">
        <v>20.64</v>
      </c>
      <c r="H32" s="89">
        <v>19.48</v>
      </c>
      <c r="I32" s="89">
        <v>18.579999999999998</v>
      </c>
      <c r="J32" s="89">
        <v>8.07</v>
      </c>
      <c r="K32"/>
      <c r="L32"/>
      <c r="M32"/>
      <c r="N32"/>
      <c r="O32"/>
      <c r="P32"/>
      <c r="Q32"/>
      <c r="R32"/>
      <c r="S32"/>
    </row>
    <row r="33" spans="1:19">
      <c r="A33" s="89" t="s">
        <v>332</v>
      </c>
      <c r="B33" s="89">
        <v>67.3</v>
      </c>
      <c r="C33" s="89" t="s">
        <v>3</v>
      </c>
      <c r="D33" s="89">
        <v>205.26</v>
      </c>
      <c r="E33" s="89">
        <v>1</v>
      </c>
      <c r="F33" s="89">
        <v>56.3</v>
      </c>
      <c r="G33" s="89">
        <v>11.16</v>
      </c>
      <c r="H33" s="89">
        <v>19.48</v>
      </c>
      <c r="I33" s="89">
        <v>18.579999999999998</v>
      </c>
      <c r="J33" s="89">
        <v>8.07</v>
      </c>
      <c r="K33"/>
      <c r="L33"/>
      <c r="M33"/>
      <c r="N33"/>
      <c r="O33"/>
      <c r="P33"/>
      <c r="Q33"/>
      <c r="R33"/>
      <c r="S33"/>
    </row>
    <row r="34" spans="1:19">
      <c r="A34" s="89" t="s">
        <v>333</v>
      </c>
      <c r="B34" s="89">
        <v>113.45</v>
      </c>
      <c r="C34" s="89" t="s">
        <v>3</v>
      </c>
      <c r="D34" s="89">
        <v>346.02</v>
      </c>
      <c r="E34" s="89">
        <v>1</v>
      </c>
      <c r="F34" s="89">
        <v>84.45</v>
      </c>
      <c r="G34" s="89">
        <v>16.73</v>
      </c>
      <c r="H34" s="89">
        <v>19.48</v>
      </c>
      <c r="I34" s="89">
        <v>18.579999999999998</v>
      </c>
      <c r="J34" s="89">
        <v>8.07</v>
      </c>
      <c r="K34"/>
      <c r="L34"/>
      <c r="M34"/>
      <c r="N34"/>
      <c r="O34"/>
      <c r="P34"/>
      <c r="Q34"/>
      <c r="R34"/>
      <c r="S34"/>
    </row>
    <row r="35" spans="1:19">
      <c r="A35" s="89" t="s">
        <v>334</v>
      </c>
      <c r="B35" s="89">
        <v>67.3</v>
      </c>
      <c r="C35" s="89" t="s">
        <v>3</v>
      </c>
      <c r="D35" s="89">
        <v>205.26</v>
      </c>
      <c r="E35" s="89">
        <v>1</v>
      </c>
      <c r="F35" s="89">
        <v>56.3</v>
      </c>
      <c r="G35" s="89">
        <v>11.16</v>
      </c>
      <c r="H35" s="89">
        <v>19.48</v>
      </c>
      <c r="I35" s="89">
        <v>18.579999999999998</v>
      </c>
      <c r="J35" s="89">
        <v>8.07</v>
      </c>
      <c r="K35"/>
      <c r="L35"/>
      <c r="M35"/>
      <c r="N35"/>
      <c r="O35"/>
      <c r="P35"/>
      <c r="Q35"/>
      <c r="R35"/>
      <c r="S35"/>
    </row>
    <row r="36" spans="1:19">
      <c r="A36" s="89" t="s">
        <v>245</v>
      </c>
      <c r="B36" s="89">
        <v>511.16</v>
      </c>
      <c r="C36" s="89"/>
      <c r="D36" s="89">
        <v>1559.03</v>
      </c>
      <c r="E36" s="89"/>
      <c r="F36" s="89">
        <v>281.51</v>
      </c>
      <c r="G36" s="89">
        <v>59.68</v>
      </c>
      <c r="H36" s="89">
        <v>19.48</v>
      </c>
      <c r="I36" s="89">
        <v>18.579999999999998</v>
      </c>
      <c r="J36" s="89">
        <v>8.07</v>
      </c>
      <c r="K36"/>
      <c r="L36"/>
      <c r="M36"/>
      <c r="N36"/>
      <c r="O36"/>
      <c r="P36"/>
      <c r="Q36"/>
      <c r="R36"/>
      <c r="S36"/>
    </row>
    <row r="37" spans="1:19">
      <c r="A37" s="89" t="s">
        <v>335</v>
      </c>
      <c r="B37" s="89">
        <v>511.16</v>
      </c>
      <c r="C37" s="89"/>
      <c r="D37" s="89">
        <v>1559.03</v>
      </c>
      <c r="E37" s="89"/>
      <c r="F37" s="89">
        <v>281.51</v>
      </c>
      <c r="G37" s="89">
        <v>59.68</v>
      </c>
      <c r="H37" s="89">
        <v>19.48</v>
      </c>
      <c r="I37" s="89">
        <v>18.579999999999998</v>
      </c>
      <c r="J37" s="89">
        <v>8.07</v>
      </c>
      <c r="K37"/>
      <c r="L37"/>
      <c r="M37"/>
      <c r="N37"/>
      <c r="O37"/>
      <c r="P37"/>
      <c r="Q37"/>
      <c r="R37"/>
      <c r="S37"/>
    </row>
    <row r="38" spans="1:19">
      <c r="A38" s="89" t="s">
        <v>336</v>
      </c>
      <c r="B38" s="89">
        <v>0</v>
      </c>
      <c r="C38" s="89"/>
      <c r="D38" s="89">
        <v>0</v>
      </c>
      <c r="E38" s="89"/>
      <c r="F38" s="89">
        <v>0</v>
      </c>
      <c r="G38" s="89">
        <v>0</v>
      </c>
      <c r="H38" s="89"/>
      <c r="I38" s="89"/>
      <c r="J38" s="89"/>
      <c r="K38"/>
      <c r="L38"/>
      <c r="M38"/>
      <c r="N38"/>
      <c r="O38"/>
      <c r="P38"/>
      <c r="Q38"/>
      <c r="R38"/>
      <c r="S38"/>
    </row>
    <row r="39" spans="1:1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>
      <c r="A40" s="81"/>
      <c r="B40" s="89" t="s">
        <v>49</v>
      </c>
      <c r="C40" s="89" t="s">
        <v>337</v>
      </c>
      <c r="D40" s="89" t="s">
        <v>338</v>
      </c>
      <c r="E40" s="89" t="s">
        <v>339</v>
      </c>
      <c r="F40" s="89" t="s">
        <v>340</v>
      </c>
      <c r="G40" s="89" t="s">
        <v>341</v>
      </c>
      <c r="H40" s="89" t="s">
        <v>342</v>
      </c>
      <c r="I40" s="89" t="s">
        <v>343</v>
      </c>
      <c r="J40"/>
      <c r="K40"/>
      <c r="L40"/>
      <c r="M40"/>
      <c r="N40"/>
      <c r="O40"/>
      <c r="P40"/>
      <c r="Q40"/>
      <c r="R40"/>
      <c r="S40"/>
    </row>
    <row r="41" spans="1:19">
      <c r="A41" s="89" t="s">
        <v>344</v>
      </c>
      <c r="B41" s="89" t="s">
        <v>345</v>
      </c>
      <c r="C41" s="89">
        <v>0.3</v>
      </c>
      <c r="D41" s="89">
        <v>1.8620000000000001</v>
      </c>
      <c r="E41" s="89">
        <v>3.4009999999999998</v>
      </c>
      <c r="F41" s="89">
        <v>149.66</v>
      </c>
      <c r="G41" s="89">
        <v>270</v>
      </c>
      <c r="H41" s="89">
        <v>180</v>
      </c>
      <c r="I41" s="89"/>
      <c r="J41"/>
      <c r="K41"/>
      <c r="L41"/>
      <c r="M41"/>
      <c r="N41"/>
      <c r="O41"/>
      <c r="P41"/>
      <c r="Q41"/>
      <c r="R41"/>
      <c r="S41"/>
    </row>
    <row r="42" spans="1:19">
      <c r="A42" s="89" t="s">
        <v>451</v>
      </c>
      <c r="B42" s="89" t="s">
        <v>452</v>
      </c>
      <c r="C42" s="89">
        <v>0.3</v>
      </c>
      <c r="D42" s="89">
        <v>0.56899999999999995</v>
      </c>
      <c r="E42" s="89">
        <v>0.63700000000000001</v>
      </c>
      <c r="F42" s="89">
        <v>149.66</v>
      </c>
      <c r="G42" s="89">
        <v>270</v>
      </c>
      <c r="H42" s="89">
        <v>0</v>
      </c>
      <c r="I42" s="89"/>
      <c r="J42"/>
      <c r="K42"/>
      <c r="L42"/>
      <c r="M42"/>
      <c r="N42"/>
      <c r="O42"/>
      <c r="P42"/>
      <c r="Q42"/>
      <c r="R42"/>
      <c r="S42"/>
    </row>
    <row r="43" spans="1:19">
      <c r="A43" s="89" t="s">
        <v>346</v>
      </c>
      <c r="B43" s="89" t="s">
        <v>453</v>
      </c>
      <c r="C43" s="89">
        <v>0.22</v>
      </c>
      <c r="D43" s="89">
        <v>1.306</v>
      </c>
      <c r="E43" s="89">
        <v>1.623</v>
      </c>
      <c r="F43" s="89">
        <v>84.45</v>
      </c>
      <c r="G43" s="89">
        <v>180</v>
      </c>
      <c r="H43" s="89">
        <v>90</v>
      </c>
      <c r="I43" s="89" t="s">
        <v>347</v>
      </c>
      <c r="J43"/>
      <c r="K43"/>
      <c r="L43"/>
      <c r="M43"/>
      <c r="N43"/>
      <c r="O43"/>
      <c r="P43"/>
      <c r="Q43"/>
      <c r="R43"/>
      <c r="S43"/>
    </row>
    <row r="44" spans="1:19">
      <c r="A44" s="89" t="s">
        <v>348</v>
      </c>
      <c r="B44" s="89" t="s">
        <v>345</v>
      </c>
      <c r="C44" s="89">
        <v>0.3</v>
      </c>
      <c r="D44" s="89">
        <v>1.8620000000000001</v>
      </c>
      <c r="E44" s="89">
        <v>3.4009999999999998</v>
      </c>
      <c r="F44" s="89">
        <v>113.45</v>
      </c>
      <c r="G44" s="89">
        <v>135</v>
      </c>
      <c r="H44" s="89">
        <v>180</v>
      </c>
      <c r="I44" s="89"/>
      <c r="J44"/>
      <c r="K44"/>
      <c r="L44"/>
      <c r="M44"/>
      <c r="N44"/>
      <c r="O44"/>
      <c r="P44"/>
      <c r="Q44"/>
      <c r="R44"/>
      <c r="S44"/>
    </row>
    <row r="45" spans="1:19">
      <c r="A45" s="89" t="s">
        <v>454</v>
      </c>
      <c r="B45" s="89" t="s">
        <v>452</v>
      </c>
      <c r="C45" s="89">
        <v>0.3</v>
      </c>
      <c r="D45" s="89">
        <v>0.56899999999999995</v>
      </c>
      <c r="E45" s="89">
        <v>0.63700000000000001</v>
      </c>
      <c r="F45" s="89">
        <v>113.45</v>
      </c>
      <c r="G45" s="89">
        <v>45</v>
      </c>
      <c r="H45" s="89">
        <v>0</v>
      </c>
      <c r="I45" s="89"/>
      <c r="J45"/>
      <c r="K45"/>
      <c r="L45"/>
      <c r="M45"/>
      <c r="N45"/>
      <c r="O45"/>
      <c r="P45"/>
      <c r="Q45"/>
      <c r="R45"/>
      <c r="S45"/>
    </row>
    <row r="46" spans="1:19">
      <c r="A46" s="89" t="s">
        <v>349</v>
      </c>
      <c r="B46" s="89" t="s">
        <v>453</v>
      </c>
      <c r="C46" s="89">
        <v>0.22</v>
      </c>
      <c r="D46" s="89">
        <v>1.306</v>
      </c>
      <c r="E46" s="89">
        <v>1.623</v>
      </c>
      <c r="F46" s="89">
        <v>56.3</v>
      </c>
      <c r="G46" s="89">
        <v>90</v>
      </c>
      <c r="H46" s="89">
        <v>90</v>
      </c>
      <c r="I46" s="89" t="s">
        <v>350</v>
      </c>
      <c r="J46"/>
      <c r="K46"/>
      <c r="L46"/>
      <c r="M46"/>
      <c r="N46"/>
      <c r="O46"/>
      <c r="P46"/>
      <c r="Q46"/>
      <c r="R46"/>
      <c r="S46"/>
    </row>
    <row r="47" spans="1:19">
      <c r="A47" s="89" t="s">
        <v>351</v>
      </c>
      <c r="B47" s="89" t="s">
        <v>345</v>
      </c>
      <c r="C47" s="89">
        <v>0.3</v>
      </c>
      <c r="D47" s="89">
        <v>1.8620000000000001</v>
      </c>
      <c r="E47" s="89">
        <v>3.4009999999999998</v>
      </c>
      <c r="F47" s="89">
        <v>67.3</v>
      </c>
      <c r="G47" s="89">
        <v>270</v>
      </c>
      <c r="H47" s="89">
        <v>180</v>
      </c>
      <c r="I47" s="89"/>
      <c r="J47"/>
      <c r="K47"/>
      <c r="L47"/>
      <c r="M47"/>
      <c r="N47"/>
      <c r="O47"/>
      <c r="P47"/>
      <c r="Q47"/>
      <c r="R47"/>
      <c r="S47"/>
    </row>
    <row r="48" spans="1:19">
      <c r="A48" s="89" t="s">
        <v>455</v>
      </c>
      <c r="B48" s="89" t="s">
        <v>452</v>
      </c>
      <c r="C48" s="89">
        <v>0.3</v>
      </c>
      <c r="D48" s="89">
        <v>0.56899999999999995</v>
      </c>
      <c r="E48" s="89">
        <v>0.63700000000000001</v>
      </c>
      <c r="F48" s="89">
        <v>67.3</v>
      </c>
      <c r="G48" s="89">
        <v>270</v>
      </c>
      <c r="H48" s="89">
        <v>0</v>
      </c>
      <c r="I48" s="89"/>
      <c r="J48"/>
      <c r="K48"/>
      <c r="L48"/>
      <c r="M48"/>
      <c r="N48"/>
      <c r="O48"/>
      <c r="P48"/>
      <c r="Q48"/>
      <c r="R48"/>
      <c r="S48"/>
    </row>
    <row r="49" spans="1:19">
      <c r="A49" s="89" t="s">
        <v>352</v>
      </c>
      <c r="B49" s="89" t="s">
        <v>453</v>
      </c>
      <c r="C49" s="89">
        <v>0.22</v>
      </c>
      <c r="D49" s="89">
        <v>1.306</v>
      </c>
      <c r="E49" s="89">
        <v>1.623</v>
      </c>
      <c r="F49" s="89">
        <v>84.45</v>
      </c>
      <c r="G49" s="89">
        <v>0</v>
      </c>
      <c r="H49" s="89">
        <v>90</v>
      </c>
      <c r="I49" s="89" t="s">
        <v>353</v>
      </c>
      <c r="J49"/>
      <c r="K49"/>
      <c r="L49"/>
      <c r="M49"/>
      <c r="N49"/>
      <c r="O49"/>
      <c r="P49"/>
      <c r="Q49"/>
      <c r="R49"/>
      <c r="S49"/>
    </row>
    <row r="50" spans="1:19">
      <c r="A50" s="89" t="s">
        <v>354</v>
      </c>
      <c r="B50" s="89" t="s">
        <v>345</v>
      </c>
      <c r="C50" s="89">
        <v>0.3</v>
      </c>
      <c r="D50" s="89">
        <v>1.8620000000000001</v>
      </c>
      <c r="E50" s="89">
        <v>3.4009999999999998</v>
      </c>
      <c r="F50" s="89">
        <v>113.45</v>
      </c>
      <c r="G50" s="89">
        <v>180</v>
      </c>
      <c r="H50" s="89">
        <v>180</v>
      </c>
      <c r="I50" s="89"/>
      <c r="J50"/>
      <c r="K50"/>
      <c r="L50"/>
      <c r="M50"/>
      <c r="N50"/>
      <c r="O50"/>
      <c r="P50"/>
      <c r="Q50"/>
      <c r="R50"/>
      <c r="S50"/>
    </row>
    <row r="51" spans="1:19">
      <c r="A51" s="89" t="s">
        <v>456</v>
      </c>
      <c r="B51" s="89" t="s">
        <v>452</v>
      </c>
      <c r="C51" s="89">
        <v>0.3</v>
      </c>
      <c r="D51" s="89">
        <v>0.56899999999999995</v>
      </c>
      <c r="E51" s="89">
        <v>0.63700000000000001</v>
      </c>
      <c r="F51" s="89">
        <v>113.45</v>
      </c>
      <c r="G51" s="89">
        <v>180</v>
      </c>
      <c r="H51" s="89">
        <v>0</v>
      </c>
      <c r="I51" s="89"/>
      <c r="J51"/>
      <c r="K51"/>
      <c r="L51"/>
      <c r="M51"/>
      <c r="N51"/>
      <c r="O51"/>
      <c r="P51"/>
      <c r="Q51"/>
      <c r="R51"/>
      <c r="S51"/>
    </row>
    <row r="52" spans="1:19">
      <c r="A52" s="89" t="s">
        <v>355</v>
      </c>
      <c r="B52" s="89" t="s">
        <v>453</v>
      </c>
      <c r="C52" s="89">
        <v>0.22</v>
      </c>
      <c r="D52" s="89">
        <v>1.306</v>
      </c>
      <c r="E52" s="89">
        <v>1.623</v>
      </c>
      <c r="F52" s="89">
        <v>56.3</v>
      </c>
      <c r="G52" s="89">
        <v>270</v>
      </c>
      <c r="H52" s="89">
        <v>90</v>
      </c>
      <c r="I52" s="89" t="s">
        <v>356</v>
      </c>
      <c r="J52"/>
      <c r="K52"/>
      <c r="L52"/>
      <c r="M52"/>
      <c r="N52"/>
      <c r="O52"/>
      <c r="P52"/>
      <c r="Q52"/>
      <c r="R52"/>
      <c r="S52"/>
    </row>
    <row r="53" spans="1:19">
      <c r="A53" s="89" t="s">
        <v>357</v>
      </c>
      <c r="B53" s="89" t="s">
        <v>345</v>
      </c>
      <c r="C53" s="89">
        <v>0.3</v>
      </c>
      <c r="D53" s="89">
        <v>1.8620000000000001</v>
      </c>
      <c r="E53" s="89">
        <v>3.4009999999999998</v>
      </c>
      <c r="F53" s="89">
        <v>67.3</v>
      </c>
      <c r="G53" s="89">
        <v>90</v>
      </c>
      <c r="H53" s="89">
        <v>180</v>
      </c>
      <c r="I53" s="89"/>
      <c r="J53"/>
      <c r="K53"/>
      <c r="L53"/>
      <c r="M53"/>
      <c r="N53"/>
      <c r="O53"/>
      <c r="P53"/>
      <c r="Q53"/>
      <c r="R53"/>
      <c r="S53"/>
    </row>
    <row r="54" spans="1:19">
      <c r="A54" s="89" t="s">
        <v>457</v>
      </c>
      <c r="B54" s="89" t="s">
        <v>452</v>
      </c>
      <c r="C54" s="89">
        <v>0.3</v>
      </c>
      <c r="D54" s="89">
        <v>0.56899999999999995</v>
      </c>
      <c r="E54" s="89">
        <v>0.63700000000000001</v>
      </c>
      <c r="F54" s="89">
        <v>67.3</v>
      </c>
      <c r="G54" s="89">
        <v>90</v>
      </c>
      <c r="H54" s="89">
        <v>0</v>
      </c>
      <c r="I54" s="89"/>
      <c r="J54"/>
      <c r="K54"/>
      <c r="L54"/>
      <c r="M54"/>
      <c r="N54"/>
      <c r="O54"/>
      <c r="P54"/>
      <c r="Q54"/>
      <c r="R54"/>
      <c r="S54"/>
    </row>
    <row r="55" spans="1:1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>
      <c r="A56" s="81"/>
      <c r="B56" s="89" t="s">
        <v>49</v>
      </c>
      <c r="C56" s="89" t="s">
        <v>358</v>
      </c>
      <c r="D56" s="89" t="s">
        <v>359</v>
      </c>
      <c r="E56" s="89" t="s">
        <v>360</v>
      </c>
      <c r="F56" s="89" t="s">
        <v>43</v>
      </c>
      <c r="G56" s="89" t="s">
        <v>361</v>
      </c>
      <c r="H56" s="89" t="s">
        <v>362</v>
      </c>
      <c r="I56" s="89" t="s">
        <v>363</v>
      </c>
      <c r="J56" s="89" t="s">
        <v>341</v>
      </c>
      <c r="K56" s="89" t="s">
        <v>343</v>
      </c>
      <c r="L56"/>
      <c r="M56"/>
      <c r="N56"/>
      <c r="O56"/>
      <c r="P56"/>
      <c r="Q56"/>
      <c r="R56"/>
      <c r="S56"/>
    </row>
    <row r="57" spans="1:19">
      <c r="A57" s="89" t="s">
        <v>364</v>
      </c>
      <c r="B57" s="89" t="s">
        <v>669</v>
      </c>
      <c r="C57" s="89">
        <v>2.79</v>
      </c>
      <c r="D57" s="89">
        <v>2.79</v>
      </c>
      <c r="E57" s="89">
        <v>5.835</v>
      </c>
      <c r="F57" s="89">
        <v>0.54</v>
      </c>
      <c r="G57" s="89">
        <v>0.38400000000000001</v>
      </c>
      <c r="H57" s="89" t="s">
        <v>64</v>
      </c>
      <c r="I57" s="89" t="s">
        <v>346</v>
      </c>
      <c r="J57" s="89">
        <v>180</v>
      </c>
      <c r="K57" s="89" t="s">
        <v>347</v>
      </c>
      <c r="L57"/>
      <c r="M57"/>
      <c r="N57"/>
      <c r="O57"/>
      <c r="P57"/>
      <c r="Q57"/>
      <c r="R57"/>
      <c r="S57"/>
    </row>
    <row r="58" spans="1:19">
      <c r="A58" s="89" t="s">
        <v>365</v>
      </c>
      <c r="B58" s="89" t="s">
        <v>669</v>
      </c>
      <c r="C58" s="89">
        <v>2.79</v>
      </c>
      <c r="D58" s="89">
        <v>2.79</v>
      </c>
      <c r="E58" s="89">
        <v>5.835</v>
      </c>
      <c r="F58" s="89">
        <v>0.54</v>
      </c>
      <c r="G58" s="89">
        <v>0.38400000000000001</v>
      </c>
      <c r="H58" s="89" t="s">
        <v>64</v>
      </c>
      <c r="I58" s="89" t="s">
        <v>346</v>
      </c>
      <c r="J58" s="89">
        <v>180</v>
      </c>
      <c r="K58" s="89" t="s">
        <v>347</v>
      </c>
      <c r="L58"/>
      <c r="M58"/>
      <c r="N58"/>
      <c r="O58"/>
      <c r="P58"/>
      <c r="Q58"/>
      <c r="R58"/>
      <c r="S58"/>
    </row>
    <row r="59" spans="1:19">
      <c r="A59" s="89" t="s">
        <v>366</v>
      </c>
      <c r="B59" s="89" t="s">
        <v>669</v>
      </c>
      <c r="C59" s="89">
        <v>2.79</v>
      </c>
      <c r="D59" s="89">
        <v>2.79</v>
      </c>
      <c r="E59" s="89">
        <v>5.835</v>
      </c>
      <c r="F59" s="89">
        <v>0.54</v>
      </c>
      <c r="G59" s="89">
        <v>0.38400000000000001</v>
      </c>
      <c r="H59" s="89" t="s">
        <v>64</v>
      </c>
      <c r="I59" s="89" t="s">
        <v>346</v>
      </c>
      <c r="J59" s="89">
        <v>180</v>
      </c>
      <c r="K59" s="89" t="s">
        <v>347</v>
      </c>
      <c r="L59"/>
      <c r="M59"/>
      <c r="N59"/>
      <c r="O59"/>
      <c r="P59"/>
      <c r="Q59"/>
      <c r="R59"/>
      <c r="S59"/>
    </row>
    <row r="60" spans="1:19">
      <c r="A60" s="89" t="s">
        <v>367</v>
      </c>
      <c r="B60" s="89" t="s">
        <v>669</v>
      </c>
      <c r="C60" s="89">
        <v>2.79</v>
      </c>
      <c r="D60" s="89">
        <v>2.79</v>
      </c>
      <c r="E60" s="89">
        <v>5.835</v>
      </c>
      <c r="F60" s="89">
        <v>0.54</v>
      </c>
      <c r="G60" s="89">
        <v>0.38400000000000001</v>
      </c>
      <c r="H60" s="89" t="s">
        <v>64</v>
      </c>
      <c r="I60" s="89" t="s">
        <v>346</v>
      </c>
      <c r="J60" s="89">
        <v>180</v>
      </c>
      <c r="K60" s="89" t="s">
        <v>347</v>
      </c>
      <c r="L60"/>
      <c r="M60"/>
      <c r="N60"/>
      <c r="O60"/>
      <c r="P60"/>
      <c r="Q60"/>
      <c r="R60"/>
      <c r="S60"/>
    </row>
    <row r="61" spans="1:19">
      <c r="A61" s="89" t="s">
        <v>368</v>
      </c>
      <c r="B61" s="89" t="s">
        <v>669</v>
      </c>
      <c r="C61" s="89">
        <v>2.79</v>
      </c>
      <c r="D61" s="89">
        <v>2.79</v>
      </c>
      <c r="E61" s="89">
        <v>5.835</v>
      </c>
      <c r="F61" s="89">
        <v>0.54</v>
      </c>
      <c r="G61" s="89">
        <v>0.38400000000000001</v>
      </c>
      <c r="H61" s="89" t="s">
        <v>64</v>
      </c>
      <c r="I61" s="89" t="s">
        <v>346</v>
      </c>
      <c r="J61" s="89">
        <v>180</v>
      </c>
      <c r="K61" s="89" t="s">
        <v>347</v>
      </c>
      <c r="L61"/>
      <c r="M61"/>
      <c r="N61"/>
      <c r="O61"/>
      <c r="P61"/>
      <c r="Q61"/>
      <c r="R61"/>
      <c r="S61"/>
    </row>
    <row r="62" spans="1:19">
      <c r="A62" s="89" t="s">
        <v>369</v>
      </c>
      <c r="B62" s="89" t="s">
        <v>669</v>
      </c>
      <c r="C62" s="89">
        <v>2.79</v>
      </c>
      <c r="D62" s="89">
        <v>2.79</v>
      </c>
      <c r="E62" s="89">
        <v>5.835</v>
      </c>
      <c r="F62" s="89">
        <v>0.54</v>
      </c>
      <c r="G62" s="89">
        <v>0.38400000000000001</v>
      </c>
      <c r="H62" s="89" t="s">
        <v>64</v>
      </c>
      <c r="I62" s="89" t="s">
        <v>346</v>
      </c>
      <c r="J62" s="89">
        <v>180</v>
      </c>
      <c r="K62" s="89" t="s">
        <v>347</v>
      </c>
      <c r="L62"/>
      <c r="M62"/>
      <c r="N62"/>
      <c r="O62"/>
      <c r="P62"/>
      <c r="Q62"/>
      <c r="R62"/>
      <c r="S62"/>
    </row>
    <row r="63" spans="1:19">
      <c r="A63" s="89" t="s">
        <v>370</v>
      </c>
      <c r="B63" s="89" t="s">
        <v>669</v>
      </c>
      <c r="C63" s="89">
        <v>3.91</v>
      </c>
      <c r="D63" s="89">
        <v>3.91</v>
      </c>
      <c r="E63" s="89">
        <v>5.835</v>
      </c>
      <c r="F63" s="89">
        <v>0.54</v>
      </c>
      <c r="G63" s="89">
        <v>0.38400000000000001</v>
      </c>
      <c r="H63" s="89" t="s">
        <v>64</v>
      </c>
      <c r="I63" s="89" t="s">
        <v>346</v>
      </c>
      <c r="J63" s="89">
        <v>180</v>
      </c>
      <c r="K63" s="89" t="s">
        <v>347</v>
      </c>
      <c r="L63"/>
      <c r="M63"/>
      <c r="N63"/>
      <c r="O63"/>
      <c r="P63"/>
      <c r="Q63"/>
      <c r="R63"/>
      <c r="S63"/>
    </row>
    <row r="64" spans="1:19">
      <c r="A64" s="89" t="s">
        <v>371</v>
      </c>
      <c r="B64" s="89" t="s">
        <v>669</v>
      </c>
      <c r="C64" s="89">
        <v>2.79</v>
      </c>
      <c r="D64" s="89">
        <v>2.79</v>
      </c>
      <c r="E64" s="89">
        <v>5.835</v>
      </c>
      <c r="F64" s="89">
        <v>0.54</v>
      </c>
      <c r="G64" s="89">
        <v>0.38400000000000001</v>
      </c>
      <c r="H64" s="89" t="s">
        <v>64</v>
      </c>
      <c r="I64" s="89" t="s">
        <v>349</v>
      </c>
      <c r="J64" s="89">
        <v>90</v>
      </c>
      <c r="K64" s="89" t="s">
        <v>350</v>
      </c>
      <c r="L64"/>
      <c r="M64"/>
      <c r="N64"/>
      <c r="O64"/>
      <c r="P64"/>
      <c r="Q64"/>
      <c r="R64"/>
      <c r="S64"/>
    </row>
    <row r="65" spans="1:19">
      <c r="A65" s="89" t="s">
        <v>372</v>
      </c>
      <c r="B65" s="89" t="s">
        <v>669</v>
      </c>
      <c r="C65" s="89">
        <v>2.79</v>
      </c>
      <c r="D65" s="89">
        <v>2.79</v>
      </c>
      <c r="E65" s="89">
        <v>5.835</v>
      </c>
      <c r="F65" s="89">
        <v>0.54</v>
      </c>
      <c r="G65" s="89">
        <v>0.38400000000000001</v>
      </c>
      <c r="H65" s="89" t="s">
        <v>64</v>
      </c>
      <c r="I65" s="89" t="s">
        <v>349</v>
      </c>
      <c r="J65" s="89">
        <v>90</v>
      </c>
      <c r="K65" s="89" t="s">
        <v>350</v>
      </c>
      <c r="L65"/>
      <c r="M65"/>
      <c r="N65"/>
      <c r="O65"/>
      <c r="P65"/>
      <c r="Q65"/>
      <c r="R65"/>
      <c r="S65"/>
    </row>
    <row r="66" spans="1:19">
      <c r="A66" s="89" t="s">
        <v>373</v>
      </c>
      <c r="B66" s="89" t="s">
        <v>669</v>
      </c>
      <c r="C66" s="89">
        <v>2.79</v>
      </c>
      <c r="D66" s="89">
        <v>2.79</v>
      </c>
      <c r="E66" s="89">
        <v>5.835</v>
      </c>
      <c r="F66" s="89">
        <v>0.54</v>
      </c>
      <c r="G66" s="89">
        <v>0.38400000000000001</v>
      </c>
      <c r="H66" s="89" t="s">
        <v>64</v>
      </c>
      <c r="I66" s="89" t="s">
        <v>349</v>
      </c>
      <c r="J66" s="89">
        <v>90</v>
      </c>
      <c r="K66" s="89" t="s">
        <v>350</v>
      </c>
      <c r="L66"/>
      <c r="M66"/>
      <c r="N66"/>
      <c r="O66"/>
      <c r="P66"/>
      <c r="Q66"/>
      <c r="R66"/>
      <c r="S66"/>
    </row>
    <row r="67" spans="1:19">
      <c r="A67" s="89" t="s">
        <v>374</v>
      </c>
      <c r="B67" s="89" t="s">
        <v>669</v>
      </c>
      <c r="C67" s="89">
        <v>2.79</v>
      </c>
      <c r="D67" s="89">
        <v>2.79</v>
      </c>
      <c r="E67" s="89">
        <v>5.835</v>
      </c>
      <c r="F67" s="89">
        <v>0.54</v>
      </c>
      <c r="G67" s="89">
        <v>0.38400000000000001</v>
      </c>
      <c r="H67" s="89" t="s">
        <v>64</v>
      </c>
      <c r="I67" s="89" t="s">
        <v>349</v>
      </c>
      <c r="J67" s="89">
        <v>90</v>
      </c>
      <c r="K67" s="89" t="s">
        <v>350</v>
      </c>
      <c r="L67"/>
      <c r="M67"/>
      <c r="N67"/>
      <c r="O67"/>
      <c r="P67"/>
      <c r="Q67"/>
      <c r="R67"/>
      <c r="S67"/>
    </row>
    <row r="68" spans="1:19">
      <c r="A68" s="89" t="s">
        <v>375</v>
      </c>
      <c r="B68" s="89" t="s">
        <v>669</v>
      </c>
      <c r="C68" s="89">
        <v>2.79</v>
      </c>
      <c r="D68" s="89">
        <v>2.79</v>
      </c>
      <c r="E68" s="89">
        <v>5.835</v>
      </c>
      <c r="F68" s="89">
        <v>0.54</v>
      </c>
      <c r="G68" s="89">
        <v>0.38400000000000001</v>
      </c>
      <c r="H68" s="89" t="s">
        <v>64</v>
      </c>
      <c r="I68" s="89" t="s">
        <v>352</v>
      </c>
      <c r="J68" s="89">
        <v>0</v>
      </c>
      <c r="K68" s="89" t="s">
        <v>353</v>
      </c>
      <c r="L68"/>
      <c r="M68"/>
      <c r="N68"/>
      <c r="O68"/>
      <c r="P68"/>
      <c r="Q68"/>
      <c r="R68"/>
      <c r="S68"/>
    </row>
    <row r="69" spans="1:19">
      <c r="A69" s="89" t="s">
        <v>376</v>
      </c>
      <c r="B69" s="89" t="s">
        <v>669</v>
      </c>
      <c r="C69" s="89">
        <v>2.79</v>
      </c>
      <c r="D69" s="89">
        <v>2.79</v>
      </c>
      <c r="E69" s="89">
        <v>5.835</v>
      </c>
      <c r="F69" s="89">
        <v>0.54</v>
      </c>
      <c r="G69" s="89">
        <v>0.38400000000000001</v>
      </c>
      <c r="H69" s="89" t="s">
        <v>64</v>
      </c>
      <c r="I69" s="89" t="s">
        <v>352</v>
      </c>
      <c r="J69" s="89">
        <v>0</v>
      </c>
      <c r="K69" s="89" t="s">
        <v>353</v>
      </c>
      <c r="L69"/>
      <c r="M69"/>
      <c r="N69"/>
      <c r="O69"/>
      <c r="P69"/>
      <c r="Q69"/>
      <c r="R69"/>
      <c r="S69"/>
    </row>
    <row r="70" spans="1:19">
      <c r="A70" s="89" t="s">
        <v>377</v>
      </c>
      <c r="B70" s="89" t="s">
        <v>669</v>
      </c>
      <c r="C70" s="89">
        <v>2.79</v>
      </c>
      <c r="D70" s="89">
        <v>2.79</v>
      </c>
      <c r="E70" s="89">
        <v>5.835</v>
      </c>
      <c r="F70" s="89">
        <v>0.54</v>
      </c>
      <c r="G70" s="89">
        <v>0.38400000000000001</v>
      </c>
      <c r="H70" s="89" t="s">
        <v>64</v>
      </c>
      <c r="I70" s="89" t="s">
        <v>352</v>
      </c>
      <c r="J70" s="89">
        <v>0</v>
      </c>
      <c r="K70" s="89" t="s">
        <v>353</v>
      </c>
      <c r="L70"/>
      <c r="M70"/>
      <c r="N70"/>
      <c r="O70"/>
      <c r="P70"/>
      <c r="Q70"/>
      <c r="R70"/>
      <c r="S70"/>
    </row>
    <row r="71" spans="1:19">
      <c r="A71" s="89" t="s">
        <v>378</v>
      </c>
      <c r="B71" s="89" t="s">
        <v>669</v>
      </c>
      <c r="C71" s="89">
        <v>2.79</v>
      </c>
      <c r="D71" s="89">
        <v>2.79</v>
      </c>
      <c r="E71" s="89">
        <v>5.835</v>
      </c>
      <c r="F71" s="89">
        <v>0.54</v>
      </c>
      <c r="G71" s="89">
        <v>0.38400000000000001</v>
      </c>
      <c r="H71" s="89" t="s">
        <v>64</v>
      </c>
      <c r="I71" s="89" t="s">
        <v>352</v>
      </c>
      <c r="J71" s="89">
        <v>0</v>
      </c>
      <c r="K71" s="89" t="s">
        <v>353</v>
      </c>
      <c r="L71"/>
      <c r="M71"/>
      <c r="N71"/>
      <c r="O71"/>
      <c r="P71"/>
      <c r="Q71"/>
      <c r="R71"/>
      <c r="S71"/>
    </row>
    <row r="72" spans="1:19">
      <c r="A72" s="89" t="s">
        <v>379</v>
      </c>
      <c r="B72" s="89" t="s">
        <v>669</v>
      </c>
      <c r="C72" s="89">
        <v>2.79</v>
      </c>
      <c r="D72" s="89">
        <v>2.79</v>
      </c>
      <c r="E72" s="89">
        <v>5.835</v>
      </c>
      <c r="F72" s="89">
        <v>0.54</v>
      </c>
      <c r="G72" s="89">
        <v>0.38400000000000001</v>
      </c>
      <c r="H72" s="89" t="s">
        <v>64</v>
      </c>
      <c r="I72" s="89" t="s">
        <v>352</v>
      </c>
      <c r="J72" s="89">
        <v>0</v>
      </c>
      <c r="K72" s="89" t="s">
        <v>353</v>
      </c>
      <c r="L72"/>
      <c r="M72"/>
      <c r="N72"/>
      <c r="O72"/>
      <c r="P72"/>
      <c r="Q72"/>
      <c r="R72"/>
      <c r="S72"/>
    </row>
    <row r="73" spans="1:19">
      <c r="A73" s="89" t="s">
        <v>380</v>
      </c>
      <c r="B73" s="89" t="s">
        <v>669</v>
      </c>
      <c r="C73" s="89">
        <v>2.79</v>
      </c>
      <c r="D73" s="89">
        <v>2.79</v>
      </c>
      <c r="E73" s="89">
        <v>5.835</v>
      </c>
      <c r="F73" s="89">
        <v>0.54</v>
      </c>
      <c r="G73" s="89">
        <v>0.38400000000000001</v>
      </c>
      <c r="H73" s="89" t="s">
        <v>64</v>
      </c>
      <c r="I73" s="89" t="s">
        <v>352</v>
      </c>
      <c r="J73" s="89">
        <v>0</v>
      </c>
      <c r="K73" s="89" t="s">
        <v>353</v>
      </c>
      <c r="L73"/>
      <c r="M73"/>
      <c r="N73"/>
      <c r="O73"/>
      <c r="P73"/>
      <c r="Q73"/>
      <c r="R73"/>
      <c r="S73"/>
    </row>
    <row r="74" spans="1:19">
      <c r="A74" s="89" t="s">
        <v>381</v>
      </c>
      <c r="B74" s="89" t="s">
        <v>669</v>
      </c>
      <c r="C74" s="89">
        <v>2.79</v>
      </c>
      <c r="D74" s="89">
        <v>2.79</v>
      </c>
      <c r="E74" s="89">
        <v>5.835</v>
      </c>
      <c r="F74" s="89">
        <v>0.54</v>
      </c>
      <c r="G74" s="89">
        <v>0.38400000000000001</v>
      </c>
      <c r="H74" s="89" t="s">
        <v>64</v>
      </c>
      <c r="I74" s="89" t="s">
        <v>355</v>
      </c>
      <c r="J74" s="89">
        <v>270</v>
      </c>
      <c r="K74" s="89" t="s">
        <v>356</v>
      </c>
      <c r="L74"/>
      <c r="M74"/>
      <c r="N74"/>
      <c r="O74"/>
      <c r="P74"/>
      <c r="Q74"/>
      <c r="R74"/>
      <c r="S74"/>
    </row>
    <row r="75" spans="1:19">
      <c r="A75" s="89" t="s">
        <v>382</v>
      </c>
      <c r="B75" s="89" t="s">
        <v>669</v>
      </c>
      <c r="C75" s="89">
        <v>2.79</v>
      </c>
      <c r="D75" s="89">
        <v>2.79</v>
      </c>
      <c r="E75" s="89">
        <v>5.835</v>
      </c>
      <c r="F75" s="89">
        <v>0.54</v>
      </c>
      <c r="G75" s="89">
        <v>0.38400000000000001</v>
      </c>
      <c r="H75" s="89" t="s">
        <v>64</v>
      </c>
      <c r="I75" s="89" t="s">
        <v>355</v>
      </c>
      <c r="J75" s="89">
        <v>270</v>
      </c>
      <c r="K75" s="89" t="s">
        <v>356</v>
      </c>
      <c r="L75"/>
      <c r="M75"/>
      <c r="N75"/>
      <c r="O75"/>
      <c r="P75"/>
      <c r="Q75"/>
      <c r="R75"/>
      <c r="S75"/>
    </row>
    <row r="76" spans="1:19">
      <c r="A76" s="89" t="s">
        <v>383</v>
      </c>
      <c r="B76" s="89" t="s">
        <v>669</v>
      </c>
      <c r="C76" s="89">
        <v>2.79</v>
      </c>
      <c r="D76" s="89">
        <v>2.79</v>
      </c>
      <c r="E76" s="89">
        <v>5.835</v>
      </c>
      <c r="F76" s="89">
        <v>0.54</v>
      </c>
      <c r="G76" s="89">
        <v>0.38400000000000001</v>
      </c>
      <c r="H76" s="89" t="s">
        <v>64</v>
      </c>
      <c r="I76" s="89" t="s">
        <v>355</v>
      </c>
      <c r="J76" s="89">
        <v>270</v>
      </c>
      <c r="K76" s="89" t="s">
        <v>356</v>
      </c>
      <c r="L76"/>
      <c r="M76"/>
      <c r="N76"/>
      <c r="O76"/>
      <c r="P76"/>
      <c r="Q76"/>
      <c r="R76"/>
      <c r="S76"/>
    </row>
    <row r="77" spans="1:19">
      <c r="A77" s="89" t="s">
        <v>384</v>
      </c>
      <c r="B77" s="89" t="s">
        <v>669</v>
      </c>
      <c r="C77" s="89">
        <v>2.79</v>
      </c>
      <c r="D77" s="89">
        <v>2.79</v>
      </c>
      <c r="E77" s="89">
        <v>5.835</v>
      </c>
      <c r="F77" s="89">
        <v>0.54</v>
      </c>
      <c r="G77" s="89">
        <v>0.38400000000000001</v>
      </c>
      <c r="H77" s="89" t="s">
        <v>64</v>
      </c>
      <c r="I77" s="89" t="s">
        <v>355</v>
      </c>
      <c r="J77" s="89">
        <v>270</v>
      </c>
      <c r="K77" s="89" t="s">
        <v>356</v>
      </c>
      <c r="L77"/>
      <c r="M77"/>
      <c r="N77"/>
      <c r="O77"/>
      <c r="P77"/>
      <c r="Q77"/>
      <c r="R77"/>
      <c r="S77"/>
    </row>
    <row r="78" spans="1:19">
      <c r="A78" s="89" t="s">
        <v>385</v>
      </c>
      <c r="B78" s="89"/>
      <c r="C78" s="89"/>
      <c r="D78" s="89">
        <v>59.68</v>
      </c>
      <c r="E78" s="89">
        <v>5.83</v>
      </c>
      <c r="F78" s="89">
        <v>0.54</v>
      </c>
      <c r="G78" s="89">
        <v>0.38400000000000001</v>
      </c>
      <c r="H78" s="89"/>
      <c r="I78" s="89"/>
      <c r="J78" s="89"/>
      <c r="K78" s="89"/>
      <c r="L78"/>
      <c r="M78"/>
      <c r="N78"/>
      <c r="O78"/>
      <c r="P78"/>
      <c r="Q78"/>
      <c r="R78"/>
      <c r="S78"/>
    </row>
    <row r="79" spans="1:19">
      <c r="A79" s="89" t="s">
        <v>386</v>
      </c>
      <c r="B79" s="89"/>
      <c r="C79" s="89"/>
      <c r="D79" s="89">
        <v>16.73</v>
      </c>
      <c r="E79" s="89">
        <v>5.83</v>
      </c>
      <c r="F79" s="89">
        <v>0.54</v>
      </c>
      <c r="G79" s="89">
        <v>0.38400000000000001</v>
      </c>
      <c r="H79" s="89"/>
      <c r="I79" s="89"/>
      <c r="J79" s="89"/>
      <c r="K79" s="89"/>
      <c r="L79"/>
      <c r="M79"/>
      <c r="N79"/>
      <c r="O79"/>
      <c r="P79"/>
      <c r="Q79"/>
      <c r="R79"/>
      <c r="S79"/>
    </row>
    <row r="80" spans="1:19">
      <c r="A80" s="89" t="s">
        <v>387</v>
      </c>
      <c r="B80" s="89"/>
      <c r="C80" s="89"/>
      <c r="D80" s="89">
        <v>42.95</v>
      </c>
      <c r="E80" s="89">
        <v>5.83</v>
      </c>
      <c r="F80" s="89">
        <v>0.54</v>
      </c>
      <c r="G80" s="89">
        <v>0.38400000000000001</v>
      </c>
      <c r="H80" s="89"/>
      <c r="I80" s="89"/>
      <c r="J80" s="89"/>
      <c r="K80" s="89"/>
      <c r="L80"/>
      <c r="M80"/>
      <c r="N80"/>
      <c r="O80"/>
      <c r="P80"/>
      <c r="Q80"/>
      <c r="R80"/>
      <c r="S80"/>
    </row>
    <row r="81" spans="1:1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 s="81"/>
      <c r="B82" s="89" t="s">
        <v>115</v>
      </c>
      <c r="C82" s="89" t="s">
        <v>388</v>
      </c>
      <c r="D82" s="89" t="s">
        <v>389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89" t="s">
        <v>33</v>
      </c>
      <c r="B83" s="89"/>
      <c r="C83" s="89"/>
      <c r="D83" s="89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81"/>
      <c r="B85" s="89" t="s">
        <v>115</v>
      </c>
      <c r="C85" s="89" t="s">
        <v>390</v>
      </c>
      <c r="D85" s="89" t="s">
        <v>391</v>
      </c>
      <c r="E85" s="89" t="s">
        <v>392</v>
      </c>
      <c r="F85" s="89" t="s">
        <v>393</v>
      </c>
      <c r="G85" s="89" t="s">
        <v>389</v>
      </c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 s="89" t="s">
        <v>394</v>
      </c>
      <c r="B86" s="89" t="s">
        <v>395</v>
      </c>
      <c r="C86" s="89">
        <v>10993.86</v>
      </c>
      <c r="D86" s="89">
        <v>8733.26</v>
      </c>
      <c r="E86" s="89">
        <v>2260.6</v>
      </c>
      <c r="F86" s="89">
        <v>0.79</v>
      </c>
      <c r="G86" s="89">
        <v>3.62</v>
      </c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 t="s">
        <v>396</v>
      </c>
      <c r="B87" s="89" t="s">
        <v>395</v>
      </c>
      <c r="C87" s="89">
        <v>15856.46</v>
      </c>
      <c r="D87" s="89">
        <v>12663.84</v>
      </c>
      <c r="E87" s="89">
        <v>3192.61</v>
      </c>
      <c r="F87" s="89">
        <v>0.8</v>
      </c>
      <c r="G87" s="89">
        <v>3.61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89" t="s">
        <v>397</v>
      </c>
      <c r="B88" s="89" t="s">
        <v>395</v>
      </c>
      <c r="C88" s="89">
        <v>10297.27</v>
      </c>
      <c r="D88" s="89">
        <v>8223.9699999999993</v>
      </c>
      <c r="E88" s="89">
        <v>2073.3000000000002</v>
      </c>
      <c r="F88" s="89">
        <v>0.8</v>
      </c>
      <c r="G88" s="89">
        <v>3.63</v>
      </c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 s="89" t="s">
        <v>398</v>
      </c>
      <c r="B89" s="89" t="s">
        <v>395</v>
      </c>
      <c r="C89" s="89">
        <v>12404.65</v>
      </c>
      <c r="D89" s="89">
        <v>9907.0400000000009</v>
      </c>
      <c r="E89" s="89">
        <v>2497.61</v>
      </c>
      <c r="F89" s="89">
        <v>0.8</v>
      </c>
      <c r="G89" s="89">
        <v>3.63</v>
      </c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 t="s">
        <v>399</v>
      </c>
      <c r="B90" s="89" t="s">
        <v>395</v>
      </c>
      <c r="C90" s="89">
        <v>15295.67</v>
      </c>
      <c r="D90" s="89">
        <v>12215.96</v>
      </c>
      <c r="E90" s="89">
        <v>3079.7</v>
      </c>
      <c r="F90" s="89">
        <v>0.8</v>
      </c>
      <c r="G90" s="89">
        <v>3.61</v>
      </c>
      <c r="H90"/>
      <c r="I90"/>
      <c r="J90"/>
      <c r="K90"/>
      <c r="L90"/>
      <c r="M90"/>
      <c r="N90"/>
      <c r="O90"/>
      <c r="P90"/>
      <c r="Q90"/>
      <c r="R90"/>
      <c r="S90"/>
    </row>
    <row r="91" spans="1:1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>
      <c r="A92" s="81"/>
      <c r="B92" s="89" t="s">
        <v>115</v>
      </c>
      <c r="C92" s="89" t="s">
        <v>390</v>
      </c>
      <c r="D92" s="89" t="s">
        <v>389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>
      <c r="A93" s="89" t="s">
        <v>400</v>
      </c>
      <c r="B93" s="89" t="s">
        <v>401</v>
      </c>
      <c r="C93" s="89">
        <v>15985.84</v>
      </c>
      <c r="D93" s="89">
        <v>0.78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>
      <c r="A94" s="89" t="s">
        <v>402</v>
      </c>
      <c r="B94" s="89" t="s">
        <v>401</v>
      </c>
      <c r="C94" s="89">
        <v>21905.55</v>
      </c>
      <c r="D94" s="89">
        <v>0.78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>
      <c r="A95" s="89" t="s">
        <v>403</v>
      </c>
      <c r="B95" s="89" t="s">
        <v>401</v>
      </c>
      <c r="C95" s="89">
        <v>14138.72</v>
      </c>
      <c r="D95" s="89">
        <v>0.78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>
      <c r="A96" s="89" t="s">
        <v>404</v>
      </c>
      <c r="B96" s="89" t="s">
        <v>401</v>
      </c>
      <c r="C96" s="89">
        <v>17474.03</v>
      </c>
      <c r="D96" s="89">
        <v>0.78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>
      <c r="A97" s="89" t="s">
        <v>405</v>
      </c>
      <c r="B97" s="89" t="s">
        <v>401</v>
      </c>
      <c r="C97" s="89">
        <v>20555.84</v>
      </c>
      <c r="D97" s="89">
        <v>0.78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>
      <c r="A99" s="81"/>
      <c r="B99" s="89" t="s">
        <v>115</v>
      </c>
      <c r="C99" s="89" t="s">
        <v>406</v>
      </c>
      <c r="D99" s="89" t="s">
        <v>407</v>
      </c>
      <c r="E99" s="89" t="s">
        <v>408</v>
      </c>
      <c r="F99" s="89" t="s">
        <v>409</v>
      </c>
      <c r="G99" s="89" t="s">
        <v>410</v>
      </c>
      <c r="H99" s="89" t="s">
        <v>411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89" t="s">
        <v>412</v>
      </c>
      <c r="B100" s="89" t="s">
        <v>413</v>
      </c>
      <c r="C100" s="89">
        <v>0.54</v>
      </c>
      <c r="D100" s="89">
        <v>622</v>
      </c>
      <c r="E100" s="89">
        <v>0.66</v>
      </c>
      <c r="F100" s="89">
        <v>761.37</v>
      </c>
      <c r="G100" s="89">
        <v>1</v>
      </c>
      <c r="H100" s="89" t="s">
        <v>414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89" t="s">
        <v>415</v>
      </c>
      <c r="B101" s="89" t="s">
        <v>413</v>
      </c>
      <c r="C101" s="89">
        <v>0.55000000000000004</v>
      </c>
      <c r="D101" s="89">
        <v>622</v>
      </c>
      <c r="E101" s="89">
        <v>0.96</v>
      </c>
      <c r="F101" s="89">
        <v>1091.22</v>
      </c>
      <c r="G101" s="89">
        <v>1</v>
      </c>
      <c r="H101" s="89" t="s">
        <v>414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89" t="s">
        <v>416</v>
      </c>
      <c r="B102" s="89" t="s">
        <v>413</v>
      </c>
      <c r="C102" s="89">
        <v>0.54</v>
      </c>
      <c r="D102" s="89">
        <v>622</v>
      </c>
      <c r="E102" s="89">
        <v>0.62</v>
      </c>
      <c r="F102" s="89">
        <v>721.53</v>
      </c>
      <c r="G102" s="89">
        <v>1</v>
      </c>
      <c r="H102" s="89" t="s">
        <v>414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89" t="s">
        <v>417</v>
      </c>
      <c r="B103" s="89" t="s">
        <v>413</v>
      </c>
      <c r="C103" s="89">
        <v>0.54</v>
      </c>
      <c r="D103" s="89">
        <v>622</v>
      </c>
      <c r="E103" s="89">
        <v>0.75</v>
      </c>
      <c r="F103" s="89">
        <v>869.19</v>
      </c>
      <c r="G103" s="89">
        <v>1</v>
      </c>
      <c r="H103" s="89" t="s">
        <v>414</v>
      </c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89" t="s">
        <v>418</v>
      </c>
      <c r="B104" s="89" t="s">
        <v>413</v>
      </c>
      <c r="C104" s="89">
        <v>0.55000000000000004</v>
      </c>
      <c r="D104" s="89">
        <v>622</v>
      </c>
      <c r="E104" s="89">
        <v>0.92</v>
      </c>
      <c r="F104" s="89">
        <v>1052.6300000000001</v>
      </c>
      <c r="G104" s="89">
        <v>1</v>
      </c>
      <c r="H104" s="89" t="s">
        <v>414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81"/>
      <c r="B106" s="89" t="s">
        <v>115</v>
      </c>
      <c r="C106" s="89" t="s">
        <v>419</v>
      </c>
      <c r="D106" s="89" t="s">
        <v>420</v>
      </c>
      <c r="E106" s="89" t="s">
        <v>421</v>
      </c>
      <c r="F106" s="89" t="s">
        <v>422</v>
      </c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 s="89" t="s">
        <v>423</v>
      </c>
      <c r="B107" s="89" t="s">
        <v>424</v>
      </c>
      <c r="C107" s="89" t="s">
        <v>425</v>
      </c>
      <c r="D107" s="89">
        <v>0</v>
      </c>
      <c r="E107" s="89">
        <v>0</v>
      </c>
      <c r="F107" s="89">
        <v>1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>
      <c r="A109" s="81"/>
      <c r="B109" s="89" t="s">
        <v>115</v>
      </c>
      <c r="C109" s="89" t="s">
        <v>426</v>
      </c>
      <c r="D109" s="89" t="s">
        <v>427</v>
      </c>
      <c r="E109" s="89" t="s">
        <v>428</v>
      </c>
      <c r="F109" s="89" t="s">
        <v>429</v>
      </c>
      <c r="G109" s="89" t="s">
        <v>430</v>
      </c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>
      <c r="A110" s="89" t="s">
        <v>431</v>
      </c>
      <c r="B110" s="89" t="s">
        <v>432</v>
      </c>
      <c r="C110" s="89">
        <v>0.15</v>
      </c>
      <c r="D110" s="89">
        <v>845000</v>
      </c>
      <c r="E110" s="89">
        <v>0.8</v>
      </c>
      <c r="F110" s="89">
        <v>4.51</v>
      </c>
      <c r="G110" s="89">
        <v>0.57999999999999996</v>
      </c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>
      <c r="A112" s="81"/>
      <c r="B112" s="89" t="s">
        <v>458</v>
      </c>
      <c r="C112" s="89" t="s">
        <v>459</v>
      </c>
      <c r="D112" s="89" t="s">
        <v>460</v>
      </c>
      <c r="E112" s="89" t="s">
        <v>461</v>
      </c>
      <c r="F112" s="89" t="s">
        <v>462</v>
      </c>
      <c r="G112" s="89" t="s">
        <v>463</v>
      </c>
      <c r="H112" s="89" t="s">
        <v>464</v>
      </c>
      <c r="I112"/>
      <c r="J112"/>
      <c r="K112"/>
      <c r="L112"/>
      <c r="M112"/>
      <c r="N112"/>
      <c r="O112"/>
      <c r="P112"/>
      <c r="Q112"/>
      <c r="R112"/>
      <c r="S112"/>
    </row>
    <row r="113" spans="1:19">
      <c r="A113" s="89" t="s">
        <v>433</v>
      </c>
      <c r="B113" s="89">
        <v>6803.1397999999999</v>
      </c>
      <c r="C113" s="89">
        <v>10.381399999999999</v>
      </c>
      <c r="D113" s="89">
        <v>39.5595</v>
      </c>
      <c r="E113" s="89">
        <v>0</v>
      </c>
      <c r="F113" s="89">
        <v>1E-4</v>
      </c>
      <c r="G113" s="89">
        <v>197266.98850000001</v>
      </c>
      <c r="H113" s="89">
        <v>2791.7485000000001</v>
      </c>
      <c r="I113"/>
      <c r="J113"/>
      <c r="K113"/>
      <c r="L113"/>
      <c r="M113"/>
      <c r="N113"/>
      <c r="O113"/>
      <c r="P113"/>
      <c r="Q113"/>
      <c r="R113"/>
      <c r="S113"/>
    </row>
    <row r="114" spans="1:19">
      <c r="A114" s="89" t="s">
        <v>434</v>
      </c>
      <c r="B114" s="89">
        <v>5527.5254000000004</v>
      </c>
      <c r="C114" s="89">
        <v>8.7598000000000003</v>
      </c>
      <c r="D114" s="89">
        <v>35.196399999999997</v>
      </c>
      <c r="E114" s="89">
        <v>0</v>
      </c>
      <c r="F114" s="89">
        <v>1E-4</v>
      </c>
      <c r="G114" s="89">
        <v>175523.6379</v>
      </c>
      <c r="H114" s="89">
        <v>2302.0617999999999</v>
      </c>
      <c r="I114"/>
      <c r="J114"/>
      <c r="K114"/>
      <c r="L114"/>
      <c r="M114"/>
      <c r="N114"/>
      <c r="O114"/>
      <c r="P114"/>
      <c r="Q114"/>
      <c r="R114"/>
      <c r="S114"/>
    </row>
    <row r="115" spans="1:19">
      <c r="A115" s="89" t="s">
        <v>435</v>
      </c>
      <c r="B115" s="89">
        <v>6441.3026</v>
      </c>
      <c r="C115" s="89">
        <v>10.2342</v>
      </c>
      <c r="D115" s="89">
        <v>41.262</v>
      </c>
      <c r="E115" s="89">
        <v>0</v>
      </c>
      <c r="F115" s="89">
        <v>1E-4</v>
      </c>
      <c r="G115" s="89">
        <v>205773.36919999999</v>
      </c>
      <c r="H115" s="89">
        <v>2685.3571000000002</v>
      </c>
      <c r="I115"/>
      <c r="J115"/>
      <c r="K115"/>
      <c r="L115"/>
      <c r="M115"/>
      <c r="N115"/>
      <c r="O115"/>
      <c r="P115"/>
      <c r="Q115"/>
      <c r="R115"/>
      <c r="S115"/>
    </row>
    <row r="116" spans="1:19">
      <c r="A116" s="89" t="s">
        <v>436</v>
      </c>
      <c r="B116" s="89">
        <v>5945.9297999999999</v>
      </c>
      <c r="C116" s="89">
        <v>9.6775000000000002</v>
      </c>
      <c r="D116" s="89">
        <v>40.253799999999998</v>
      </c>
      <c r="E116" s="89">
        <v>0</v>
      </c>
      <c r="F116" s="89">
        <v>1E-4</v>
      </c>
      <c r="G116" s="89">
        <v>200753.9399</v>
      </c>
      <c r="H116" s="89">
        <v>2502.7788999999998</v>
      </c>
      <c r="I116"/>
      <c r="J116"/>
      <c r="K116"/>
      <c r="L116"/>
      <c r="M116"/>
      <c r="N116"/>
      <c r="O116"/>
      <c r="P116"/>
      <c r="Q116"/>
      <c r="R116"/>
      <c r="S116"/>
    </row>
    <row r="117" spans="1:19">
      <c r="A117" s="89" t="s">
        <v>282</v>
      </c>
      <c r="B117" s="89">
        <v>6833.1680999999999</v>
      </c>
      <c r="C117" s="89">
        <v>11.1599</v>
      </c>
      <c r="D117" s="89">
        <v>46.6203</v>
      </c>
      <c r="E117" s="89">
        <v>0</v>
      </c>
      <c r="F117" s="89">
        <v>1E-4</v>
      </c>
      <c r="G117" s="89">
        <v>232506.6488</v>
      </c>
      <c r="H117" s="89">
        <v>2880.2186999999999</v>
      </c>
      <c r="I117"/>
      <c r="J117"/>
      <c r="K117"/>
      <c r="L117"/>
      <c r="M117"/>
      <c r="N117"/>
      <c r="O117"/>
      <c r="P117"/>
      <c r="Q117"/>
      <c r="R117"/>
      <c r="S117"/>
    </row>
    <row r="118" spans="1:19">
      <c r="A118" s="89" t="s">
        <v>437</v>
      </c>
      <c r="B118" s="89">
        <v>7984.951</v>
      </c>
      <c r="C118" s="89">
        <v>13.060499999999999</v>
      </c>
      <c r="D118" s="89">
        <v>54.662500000000001</v>
      </c>
      <c r="E118" s="89">
        <v>0</v>
      </c>
      <c r="F118" s="89">
        <v>1E-4</v>
      </c>
      <c r="G118" s="89">
        <v>272615.69280000002</v>
      </c>
      <c r="H118" s="89">
        <v>3367.7361000000001</v>
      </c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89" t="s">
        <v>438</v>
      </c>
      <c r="B119" s="89">
        <v>8231.6589999999997</v>
      </c>
      <c r="C119" s="89">
        <v>13.465299999999999</v>
      </c>
      <c r="D119" s="89">
        <v>56.363599999999998</v>
      </c>
      <c r="E119" s="89">
        <v>0</v>
      </c>
      <c r="F119" s="89">
        <v>1E-4</v>
      </c>
      <c r="G119" s="89">
        <v>281099.5085</v>
      </c>
      <c r="H119" s="89">
        <v>3471.9227000000001</v>
      </c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89" t="s">
        <v>439</v>
      </c>
      <c r="B120" s="89">
        <v>8605.7433999999994</v>
      </c>
      <c r="C120" s="89">
        <v>14.0783</v>
      </c>
      <c r="D120" s="89">
        <v>58.934899999999999</v>
      </c>
      <c r="E120" s="89">
        <v>0</v>
      </c>
      <c r="F120" s="89">
        <v>1E-4</v>
      </c>
      <c r="G120" s="89">
        <v>293923.13179999997</v>
      </c>
      <c r="H120" s="89">
        <v>3629.8117999999999</v>
      </c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89" t="s">
        <v>440</v>
      </c>
      <c r="B121" s="89">
        <v>7146.1857</v>
      </c>
      <c r="C121" s="89">
        <v>11.6851</v>
      </c>
      <c r="D121" s="89">
        <v>48.887599999999999</v>
      </c>
      <c r="E121" s="89">
        <v>0</v>
      </c>
      <c r="F121" s="89">
        <v>1E-4</v>
      </c>
      <c r="G121" s="89">
        <v>243814.9129</v>
      </c>
      <c r="H121" s="89">
        <v>3013.614</v>
      </c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89" t="s">
        <v>441</v>
      </c>
      <c r="B122" s="89">
        <v>6213.7181</v>
      </c>
      <c r="C122" s="89">
        <v>10.121600000000001</v>
      </c>
      <c r="D122" s="89">
        <v>42.144300000000001</v>
      </c>
      <c r="E122" s="89">
        <v>0</v>
      </c>
      <c r="F122" s="89">
        <v>1E-4</v>
      </c>
      <c r="G122" s="89">
        <v>210182.83850000001</v>
      </c>
      <c r="H122" s="89">
        <v>2616.3557000000001</v>
      </c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89" t="s">
        <v>442</v>
      </c>
      <c r="B123" s="89">
        <v>5836.5713999999998</v>
      </c>
      <c r="C123" s="89">
        <v>9.3201999999999998</v>
      </c>
      <c r="D123" s="89">
        <v>37.828400000000002</v>
      </c>
      <c r="E123" s="89">
        <v>0</v>
      </c>
      <c r="F123" s="89">
        <v>1E-4</v>
      </c>
      <c r="G123" s="89">
        <v>188651.75880000001</v>
      </c>
      <c r="H123" s="89">
        <v>2438.1145999999999</v>
      </c>
      <c r="I123"/>
      <c r="J123"/>
      <c r="K123"/>
      <c r="L123"/>
      <c r="M123"/>
      <c r="N123"/>
      <c r="O123"/>
      <c r="P123"/>
      <c r="Q123"/>
      <c r="R123"/>
      <c r="S123"/>
    </row>
    <row r="124" spans="1:19">
      <c r="A124" s="89" t="s">
        <v>443</v>
      </c>
      <c r="B124" s="89">
        <v>6547.1256000000003</v>
      </c>
      <c r="C124" s="89">
        <v>10.0943</v>
      </c>
      <c r="D124" s="89">
        <v>39.044400000000003</v>
      </c>
      <c r="E124" s="89">
        <v>0</v>
      </c>
      <c r="F124" s="89">
        <v>1E-4</v>
      </c>
      <c r="G124" s="89">
        <v>194702.6795</v>
      </c>
      <c r="H124" s="89">
        <v>2697.4560999999999</v>
      </c>
      <c r="I124"/>
      <c r="J124"/>
      <c r="K124"/>
      <c r="L124"/>
      <c r="M124"/>
      <c r="N124"/>
      <c r="O124"/>
      <c r="P124"/>
      <c r="Q124"/>
      <c r="R124"/>
      <c r="S124"/>
    </row>
    <row r="125" spans="1:19">
      <c r="A125" s="89"/>
      <c r="B125" s="89"/>
      <c r="C125" s="89"/>
      <c r="D125" s="89"/>
      <c r="E125" s="89"/>
      <c r="F125" s="89"/>
      <c r="G125" s="89"/>
      <c r="H125" s="89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 t="s">
        <v>444</v>
      </c>
      <c r="B126" s="89">
        <v>82117.019899999999</v>
      </c>
      <c r="C126" s="89">
        <v>132.03829999999999</v>
      </c>
      <c r="D126" s="89">
        <v>540.75779999999997</v>
      </c>
      <c r="E126" s="89">
        <v>0</v>
      </c>
      <c r="F126" s="89">
        <v>1E-3</v>
      </c>
      <c r="G126" s="90">
        <v>2696820</v>
      </c>
      <c r="H126" s="89">
        <v>34397.176099999997</v>
      </c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89" t="s">
        <v>445</v>
      </c>
      <c r="B127" s="89">
        <v>5527.5254000000004</v>
      </c>
      <c r="C127" s="89">
        <v>8.7598000000000003</v>
      </c>
      <c r="D127" s="89">
        <v>35.196399999999997</v>
      </c>
      <c r="E127" s="89">
        <v>0</v>
      </c>
      <c r="F127" s="89">
        <v>1E-4</v>
      </c>
      <c r="G127" s="89">
        <v>175523.6379</v>
      </c>
      <c r="H127" s="89">
        <v>2302.0617999999999</v>
      </c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89" t="s">
        <v>446</v>
      </c>
      <c r="B128" s="89">
        <v>8605.7433999999994</v>
      </c>
      <c r="C128" s="89">
        <v>14.0783</v>
      </c>
      <c r="D128" s="89">
        <v>58.934899999999999</v>
      </c>
      <c r="E128" s="89">
        <v>0</v>
      </c>
      <c r="F128" s="89">
        <v>1E-4</v>
      </c>
      <c r="G128" s="89">
        <v>293923.13179999997</v>
      </c>
      <c r="H128" s="89">
        <v>3629.8117999999999</v>
      </c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>
      <c r="A130" s="81"/>
      <c r="B130" s="89" t="s">
        <v>465</v>
      </c>
      <c r="C130" s="89" t="s">
        <v>466</v>
      </c>
      <c r="D130" s="89" t="s">
        <v>467</v>
      </c>
      <c r="E130" s="89" t="s">
        <v>468</v>
      </c>
      <c r="F130" s="89" t="s">
        <v>469</v>
      </c>
      <c r="G130" s="89" t="s">
        <v>470</v>
      </c>
      <c r="H130" s="89" t="s">
        <v>471</v>
      </c>
      <c r="I130" s="89" t="s">
        <v>472</v>
      </c>
      <c r="J130" s="89" t="s">
        <v>473</v>
      </c>
      <c r="K130" s="89" t="s">
        <v>474</v>
      </c>
      <c r="L130" s="89" t="s">
        <v>475</v>
      </c>
      <c r="M130" s="89" t="s">
        <v>476</v>
      </c>
      <c r="N130" s="89" t="s">
        <v>477</v>
      </c>
      <c r="O130" s="89" t="s">
        <v>478</v>
      </c>
      <c r="P130" s="89" t="s">
        <v>479</v>
      </c>
      <c r="Q130" s="89" t="s">
        <v>480</v>
      </c>
      <c r="R130" s="89" t="s">
        <v>481</v>
      </c>
      <c r="S130" s="89" t="s">
        <v>482</v>
      </c>
    </row>
    <row r="131" spans="1:19">
      <c r="A131" s="89" t="s">
        <v>433</v>
      </c>
      <c r="B131" s="90">
        <v>25886200000</v>
      </c>
      <c r="C131" s="89">
        <v>21935.441999999999</v>
      </c>
      <c r="D131" s="89" t="s">
        <v>549</v>
      </c>
      <c r="E131" s="89">
        <v>8961.6119999999992</v>
      </c>
      <c r="F131" s="89">
        <v>3712.5360000000001</v>
      </c>
      <c r="G131" s="89">
        <v>4495.9459999999999</v>
      </c>
      <c r="H131" s="89">
        <v>0</v>
      </c>
      <c r="I131" s="89">
        <v>4765.348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0</v>
      </c>
    </row>
    <row r="132" spans="1:19">
      <c r="A132" s="89" t="s">
        <v>434</v>
      </c>
      <c r="B132" s="90">
        <v>23032900000</v>
      </c>
      <c r="C132" s="89">
        <v>23412.727999999999</v>
      </c>
      <c r="D132" s="89" t="s">
        <v>550</v>
      </c>
      <c r="E132" s="89">
        <v>8961.6119999999992</v>
      </c>
      <c r="F132" s="89">
        <v>3712.5360000000001</v>
      </c>
      <c r="G132" s="89">
        <v>4495.9459999999999</v>
      </c>
      <c r="H132" s="89">
        <v>0</v>
      </c>
      <c r="I132" s="89">
        <v>6242.634</v>
      </c>
      <c r="J132" s="89">
        <v>0</v>
      </c>
      <c r="K132" s="89">
        <v>0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0</v>
      </c>
    </row>
    <row r="133" spans="1:19">
      <c r="A133" s="89" t="s">
        <v>435</v>
      </c>
      <c r="B133" s="90">
        <v>27002400000</v>
      </c>
      <c r="C133" s="89">
        <v>24380.073</v>
      </c>
      <c r="D133" s="89" t="s">
        <v>551</v>
      </c>
      <c r="E133" s="89">
        <v>8961.6119999999992</v>
      </c>
      <c r="F133" s="89">
        <v>3712.5360000000001</v>
      </c>
      <c r="G133" s="89">
        <v>4495.9459999999999</v>
      </c>
      <c r="H133" s="89">
        <v>0</v>
      </c>
      <c r="I133" s="89">
        <v>7209.9790000000003</v>
      </c>
      <c r="J133" s="89">
        <v>0</v>
      </c>
      <c r="K133" s="89">
        <v>0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0</v>
      </c>
    </row>
    <row r="134" spans="1:19">
      <c r="A134" s="89" t="s">
        <v>436</v>
      </c>
      <c r="B134" s="90">
        <v>26343700000</v>
      </c>
      <c r="C134" s="89">
        <v>28802.148000000001</v>
      </c>
      <c r="D134" s="89" t="s">
        <v>552</v>
      </c>
      <c r="E134" s="89">
        <v>8961.6119999999992</v>
      </c>
      <c r="F134" s="89">
        <v>3712.5360000000001</v>
      </c>
      <c r="G134" s="89">
        <v>4495.9459999999999</v>
      </c>
      <c r="H134" s="89">
        <v>0</v>
      </c>
      <c r="I134" s="89">
        <v>11632.054</v>
      </c>
      <c r="J134" s="89">
        <v>0</v>
      </c>
      <c r="K134" s="89">
        <v>0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0</v>
      </c>
    </row>
    <row r="135" spans="1:19">
      <c r="A135" s="89" t="s">
        <v>282</v>
      </c>
      <c r="B135" s="90">
        <v>30510500000</v>
      </c>
      <c r="C135" s="89">
        <v>30783.399000000001</v>
      </c>
      <c r="D135" s="89" t="s">
        <v>553</v>
      </c>
      <c r="E135" s="89">
        <v>8961.6119999999992</v>
      </c>
      <c r="F135" s="89">
        <v>3712.5360000000001</v>
      </c>
      <c r="G135" s="89">
        <v>4495.9459999999999</v>
      </c>
      <c r="H135" s="89">
        <v>0</v>
      </c>
      <c r="I135" s="89">
        <v>13613.305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0</v>
      </c>
    </row>
    <row r="136" spans="1:19">
      <c r="A136" s="89" t="s">
        <v>437</v>
      </c>
      <c r="B136" s="90">
        <v>35773700000</v>
      </c>
      <c r="C136" s="89">
        <v>36176.94</v>
      </c>
      <c r="D136" s="89" t="s">
        <v>554</v>
      </c>
      <c r="E136" s="89">
        <v>8961.6119999999992</v>
      </c>
      <c r="F136" s="89">
        <v>3712.5360000000001</v>
      </c>
      <c r="G136" s="89">
        <v>4495.9459999999999</v>
      </c>
      <c r="H136" s="89">
        <v>0</v>
      </c>
      <c r="I136" s="89">
        <v>19006.846000000001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0</v>
      </c>
    </row>
    <row r="137" spans="1:19">
      <c r="A137" s="89" t="s">
        <v>438</v>
      </c>
      <c r="B137" s="90">
        <v>36887000000</v>
      </c>
      <c r="C137" s="89">
        <v>35410.447</v>
      </c>
      <c r="D137" s="89" t="s">
        <v>555</v>
      </c>
      <c r="E137" s="89">
        <v>8961.6119999999992</v>
      </c>
      <c r="F137" s="89">
        <v>3712.5360000000001</v>
      </c>
      <c r="G137" s="89">
        <v>4495.9459999999999</v>
      </c>
      <c r="H137" s="89">
        <v>0</v>
      </c>
      <c r="I137" s="89">
        <v>18240.352999999999</v>
      </c>
      <c r="J137" s="89">
        <v>0</v>
      </c>
      <c r="K137" s="89">
        <v>0</v>
      </c>
      <c r="L137" s="89">
        <v>0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0</v>
      </c>
    </row>
    <row r="138" spans="1:19">
      <c r="A138" s="89" t="s">
        <v>439</v>
      </c>
      <c r="B138" s="90">
        <v>38569800000</v>
      </c>
      <c r="C138" s="89">
        <v>34636.165000000001</v>
      </c>
      <c r="D138" s="89" t="s">
        <v>556</v>
      </c>
      <c r="E138" s="89">
        <v>8961.6119999999992</v>
      </c>
      <c r="F138" s="89">
        <v>3712.5360000000001</v>
      </c>
      <c r="G138" s="89">
        <v>4495.9459999999999</v>
      </c>
      <c r="H138" s="89">
        <v>0</v>
      </c>
      <c r="I138" s="89">
        <v>17466.071</v>
      </c>
      <c r="J138" s="89">
        <v>0</v>
      </c>
      <c r="K138" s="89">
        <v>0</v>
      </c>
      <c r="L138" s="89">
        <v>0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0</v>
      </c>
    </row>
    <row r="139" spans="1:19">
      <c r="A139" s="89" t="s">
        <v>440</v>
      </c>
      <c r="B139" s="90">
        <v>31994400000</v>
      </c>
      <c r="C139" s="89">
        <v>33499.264000000003</v>
      </c>
      <c r="D139" s="89" t="s">
        <v>557</v>
      </c>
      <c r="E139" s="89">
        <v>8961.6119999999992</v>
      </c>
      <c r="F139" s="89">
        <v>3712.5360000000001</v>
      </c>
      <c r="G139" s="89">
        <v>4495.9459999999999</v>
      </c>
      <c r="H139" s="89">
        <v>0</v>
      </c>
      <c r="I139" s="89">
        <v>16329.17</v>
      </c>
      <c r="J139" s="89">
        <v>0</v>
      </c>
      <c r="K139" s="89">
        <v>0</v>
      </c>
      <c r="L139" s="89">
        <v>0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0</v>
      </c>
    </row>
    <row r="140" spans="1:19">
      <c r="A140" s="89" t="s">
        <v>441</v>
      </c>
      <c r="B140" s="90">
        <v>27581000000</v>
      </c>
      <c r="C140" s="89">
        <v>28830.056</v>
      </c>
      <c r="D140" s="89" t="s">
        <v>558</v>
      </c>
      <c r="E140" s="89">
        <v>8961.6119999999992</v>
      </c>
      <c r="F140" s="89">
        <v>3712.5360000000001</v>
      </c>
      <c r="G140" s="89">
        <v>4495.9459999999999</v>
      </c>
      <c r="H140" s="89">
        <v>0</v>
      </c>
      <c r="I140" s="89">
        <v>11659.962</v>
      </c>
      <c r="J140" s="89">
        <v>0</v>
      </c>
      <c r="K140" s="89">
        <v>0</v>
      </c>
      <c r="L140" s="89">
        <v>0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0</v>
      </c>
    </row>
    <row r="141" spans="1:19">
      <c r="A141" s="89" t="s">
        <v>442</v>
      </c>
      <c r="B141" s="90">
        <v>24755600000</v>
      </c>
      <c r="C141" s="89">
        <v>23431.624</v>
      </c>
      <c r="D141" s="89" t="s">
        <v>559</v>
      </c>
      <c r="E141" s="89">
        <v>8961.6119999999992</v>
      </c>
      <c r="F141" s="89">
        <v>3712.5360000000001</v>
      </c>
      <c r="G141" s="89">
        <v>4495.9459999999999</v>
      </c>
      <c r="H141" s="89">
        <v>0</v>
      </c>
      <c r="I141" s="89">
        <v>6261.53</v>
      </c>
      <c r="J141" s="89">
        <v>0</v>
      </c>
      <c r="K141" s="89">
        <v>0</v>
      </c>
      <c r="L141" s="89">
        <v>0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0</v>
      </c>
    </row>
    <row r="142" spans="1:19">
      <c r="A142" s="89" t="s">
        <v>443</v>
      </c>
      <c r="B142" s="90">
        <v>25549700000</v>
      </c>
      <c r="C142" s="89">
        <v>22444.552</v>
      </c>
      <c r="D142" s="89" t="s">
        <v>560</v>
      </c>
      <c r="E142" s="89">
        <v>8961.6119999999992</v>
      </c>
      <c r="F142" s="89">
        <v>3712.5360000000001</v>
      </c>
      <c r="G142" s="89">
        <v>4495.9459999999999</v>
      </c>
      <c r="H142" s="89">
        <v>0</v>
      </c>
      <c r="I142" s="89">
        <v>5274.4579999999996</v>
      </c>
      <c r="J142" s="89">
        <v>0</v>
      </c>
      <c r="K142" s="89">
        <v>0</v>
      </c>
      <c r="L142" s="89">
        <v>0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0</v>
      </c>
    </row>
    <row r="143" spans="1:19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</row>
    <row r="144" spans="1:19">
      <c r="A144" s="89" t="s">
        <v>444</v>
      </c>
      <c r="B144" s="90">
        <v>353887000000</v>
      </c>
      <c r="C144" s="89"/>
      <c r="D144" s="89"/>
      <c r="E144" s="89"/>
      <c r="F144" s="89"/>
      <c r="G144" s="89"/>
      <c r="H144" s="89"/>
      <c r="I144" s="89"/>
      <c r="J144" s="89"/>
      <c r="K144" s="89"/>
      <c r="L144" s="89">
        <v>0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0</v>
      </c>
    </row>
    <row r="145" spans="1:19">
      <c r="A145" s="89" t="s">
        <v>445</v>
      </c>
      <c r="B145" s="90">
        <v>23032900000</v>
      </c>
      <c r="C145" s="89">
        <v>21935.441999999999</v>
      </c>
      <c r="D145" s="89"/>
      <c r="E145" s="89">
        <v>8961.6119999999992</v>
      </c>
      <c r="F145" s="89">
        <v>3712.5360000000001</v>
      </c>
      <c r="G145" s="89">
        <v>4495.9459999999999</v>
      </c>
      <c r="H145" s="89">
        <v>0</v>
      </c>
      <c r="I145" s="89">
        <v>4765.348</v>
      </c>
      <c r="J145" s="89">
        <v>0</v>
      </c>
      <c r="K145" s="89">
        <v>0</v>
      </c>
      <c r="L145" s="89">
        <v>0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0</v>
      </c>
    </row>
    <row r="146" spans="1:19">
      <c r="A146" s="89" t="s">
        <v>446</v>
      </c>
      <c r="B146" s="90">
        <v>38569800000</v>
      </c>
      <c r="C146" s="89">
        <v>36176.94</v>
      </c>
      <c r="D146" s="89"/>
      <c r="E146" s="89">
        <v>8961.6119999999992</v>
      </c>
      <c r="F146" s="89">
        <v>3712.5360000000001</v>
      </c>
      <c r="G146" s="89">
        <v>4495.9459999999999</v>
      </c>
      <c r="H146" s="89">
        <v>0</v>
      </c>
      <c r="I146" s="89">
        <v>19006.846000000001</v>
      </c>
      <c r="J146" s="89">
        <v>0</v>
      </c>
      <c r="K146" s="89">
        <v>0</v>
      </c>
      <c r="L146" s="89">
        <v>0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0</v>
      </c>
    </row>
    <row r="147" spans="1:1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1:19">
      <c r="A148" s="81"/>
      <c r="B148" s="89" t="s">
        <v>495</v>
      </c>
      <c r="C148" s="89" t="s">
        <v>496</v>
      </c>
      <c r="D148" s="89" t="s">
        <v>497</v>
      </c>
      <c r="E148" s="89" t="s">
        <v>245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1:19">
      <c r="A149" s="89" t="s">
        <v>498</v>
      </c>
      <c r="B149" s="89">
        <v>10085.65</v>
      </c>
      <c r="C149" s="89">
        <v>530.26</v>
      </c>
      <c r="D149" s="89">
        <v>0</v>
      </c>
      <c r="E149" s="89">
        <v>10615.91</v>
      </c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1:19">
      <c r="A150" s="89" t="s">
        <v>499</v>
      </c>
      <c r="B150" s="89">
        <v>19.73</v>
      </c>
      <c r="C150" s="89">
        <v>1.04</v>
      </c>
      <c r="D150" s="89">
        <v>0</v>
      </c>
      <c r="E150" s="89">
        <v>20.77</v>
      </c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1:19">
      <c r="A151" s="89" t="s">
        <v>500</v>
      </c>
      <c r="B151" s="89">
        <v>19.73</v>
      </c>
      <c r="C151" s="89">
        <v>1.04</v>
      </c>
      <c r="D151" s="89">
        <v>0</v>
      </c>
      <c r="E151" s="89">
        <v>20.77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1:19">
      <c r="B152" s="80"/>
      <c r="C152" s="80"/>
      <c r="D152" s="80"/>
      <c r="E152" s="80"/>
    </row>
    <row r="153" spans="1:19">
      <c r="A153" s="80"/>
      <c r="B153" s="80"/>
      <c r="C153" s="80"/>
      <c r="D153" s="80"/>
      <c r="E153" s="80"/>
    </row>
    <row r="154" spans="1:19">
      <c r="A154" s="80"/>
      <c r="B154" s="80"/>
      <c r="C154" s="80"/>
      <c r="D154" s="80"/>
      <c r="E154" s="80"/>
    </row>
    <row r="155" spans="1:19">
      <c r="A155" s="80"/>
      <c r="B155" s="80"/>
      <c r="C155" s="80"/>
      <c r="D155" s="80"/>
      <c r="E155" s="80"/>
    </row>
    <row r="156" spans="1:19">
      <c r="A156" s="80"/>
      <c r="B156" s="80"/>
    </row>
    <row r="157" spans="1:19">
      <c r="A157" s="80"/>
      <c r="B157" s="80"/>
    </row>
    <row r="158" spans="1:19">
      <c r="A158" s="80"/>
      <c r="B158" s="80"/>
    </row>
    <row r="159" spans="1:19">
      <c r="A159" s="80"/>
      <c r="B159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  <vt:lpstr>Miami!smoff01miami</vt:lpstr>
      <vt:lpstr>Houston!smoff02houston</vt:lpstr>
      <vt:lpstr>Phoenix!smoff03phoenix</vt:lpstr>
      <vt:lpstr>Atlanta!smoff04atlanta</vt:lpstr>
      <vt:lpstr>LosAngeles!smoff05losangeles</vt:lpstr>
      <vt:lpstr>LasVegas!smoff06lasvegas</vt:lpstr>
      <vt:lpstr>SanFrancisco!smoff07sanfrancisco</vt:lpstr>
      <vt:lpstr>Baltimore!smoff08baltimore</vt:lpstr>
      <vt:lpstr>Albuquerque!smoff09albuquerque</vt:lpstr>
      <vt:lpstr>Seattle!smoff10seattle</vt:lpstr>
      <vt:lpstr>Chicago!smoff11chicago</vt:lpstr>
      <vt:lpstr>Boulder!smoff12boulder</vt:lpstr>
      <vt:lpstr>Minneapolis!smoff13minneapolis</vt:lpstr>
      <vt:lpstr>Helena!smoff14helena</vt:lpstr>
      <vt:lpstr>Duluth!smoff15duluth</vt:lpstr>
      <vt:lpstr>Fairbanks!smoff16fairbanks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2008-10-24T15:39:16Z</cp:lastPrinted>
  <dcterms:created xsi:type="dcterms:W3CDTF">2007-11-14T19:26:56Z</dcterms:created>
  <dcterms:modified xsi:type="dcterms:W3CDTF">2010-02-17T04:54:08Z</dcterms:modified>
</cp:coreProperties>
</file>