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30" yWindow="60" windowWidth="19065" windowHeight="6795" tabRatio="788"/>
  </bookViews>
  <sheets>
    <sheet name="BuildingSummary" sheetId="8" r:id="rId1"/>
    <sheet name="ZoneSummary" sheetId="10" r:id="rId2"/>
    <sheet name="LocationSummary" sheetId="7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36" r:id="rId25"/>
    <sheet name="Schedules" sheetId="2" r:id="rId26"/>
    <sheet name="Ltg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_xlnm._FilterDatabase" localSheetId="2" hidden="1">LocationSummary!$C$40:$C$40</definedName>
    <definedName name="retail01miami_9" localSheetId="3">Miami!$A$1:$S$138</definedName>
    <definedName name="retail02houston_9" localSheetId="4">Houston!$A$1:$S$138</definedName>
    <definedName name="retail03phoenix_9" localSheetId="5">Phoenix!$A$1:$S$138</definedName>
    <definedName name="retail04atlanta_9" localSheetId="6">Atlanta!$A$1:$S$138</definedName>
    <definedName name="retail05losangeles_9" localSheetId="7">LosAngeles!$A$1:$S$138</definedName>
    <definedName name="retail06lasvegas_9" localSheetId="8">LasVegas!$A$1:$S$138</definedName>
    <definedName name="retail07sanfrancisco_9" localSheetId="9">SanFrancisco!$A$1:$S$138</definedName>
    <definedName name="retail08baltimore_9" localSheetId="10">Baltimore!$A$1:$S$138</definedName>
    <definedName name="retail09albuquerque_9" localSheetId="11">Albuquerque!$A$1:$S$138</definedName>
    <definedName name="retail10seattle_9" localSheetId="12">Seattle!$A$1:$S$138</definedName>
    <definedName name="retail11chicago_9" localSheetId="13">Chicago!$A$1:$S$138</definedName>
    <definedName name="retail12boulder_9" localSheetId="14">Boulder!$A$1:$S$138</definedName>
    <definedName name="retail13minneapolis_9" localSheetId="15">Minneapolis!$A$1:$S$138</definedName>
    <definedName name="retail14helena_9" localSheetId="16">Helena!$A$1:$S$138</definedName>
    <definedName name="retail15duluth_9" localSheetId="17">Duluth!$A$1:$S$138</definedName>
    <definedName name="retail16fairbanks_9" localSheetId="18">Fairbanks!$A$1:$S$138</definedName>
  </definedNames>
  <calcPr calcId="125725"/>
</workbook>
</file>

<file path=xl/calcChain.xml><?xml version="1.0" encoding="utf-8"?>
<calcChain xmlns="http://schemas.openxmlformats.org/spreadsheetml/2006/main">
  <c r="D23" i="7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231"/>
  <c r="Q231"/>
  <c r="P231"/>
  <c r="O231"/>
  <c r="N231"/>
  <c r="M231"/>
  <c r="L231"/>
  <c r="K231"/>
  <c r="J231"/>
  <c r="I231"/>
  <c r="H231"/>
  <c r="G231"/>
  <c r="F231"/>
  <c r="E231"/>
  <c r="D231"/>
  <c r="C231"/>
  <c r="R232"/>
  <c r="Q232"/>
  <c r="P232"/>
  <c r="O232"/>
  <c r="N232"/>
  <c r="M232"/>
  <c r="L232"/>
  <c r="K232"/>
  <c r="J232"/>
  <c r="I232"/>
  <c r="H232"/>
  <c r="G232"/>
  <c r="F232"/>
  <c r="E232"/>
  <c r="D232"/>
  <c r="C232"/>
  <c r="B53" l="1"/>
  <c r="B54"/>
  <c r="B55"/>
  <c r="B52"/>
  <c r="C219"/>
  <c r="D219"/>
  <c r="E219"/>
  <c r="F219"/>
  <c r="G219"/>
  <c r="H219"/>
  <c r="I219"/>
  <c r="J219"/>
  <c r="K219"/>
  <c r="L219"/>
  <c r="M219"/>
  <c r="N219"/>
  <c r="O219"/>
  <c r="P219"/>
  <c r="Q219"/>
  <c r="R219"/>
  <c r="C220"/>
  <c r="D220"/>
  <c r="E220"/>
  <c r="F220"/>
  <c r="G220"/>
  <c r="H220"/>
  <c r="I220"/>
  <c r="J220"/>
  <c r="K220"/>
  <c r="L220"/>
  <c r="M220"/>
  <c r="N220"/>
  <c r="O220"/>
  <c r="P220"/>
  <c r="Q220"/>
  <c r="R220"/>
  <c r="C221"/>
  <c r="D221"/>
  <c r="E221"/>
  <c r="F221"/>
  <c r="G221"/>
  <c r="H221"/>
  <c r="I221"/>
  <c r="J221"/>
  <c r="K221"/>
  <c r="L221"/>
  <c r="M221"/>
  <c r="N221"/>
  <c r="O221"/>
  <c r="P221"/>
  <c r="Q221"/>
  <c r="R221"/>
  <c r="C222"/>
  <c r="D222"/>
  <c r="E222"/>
  <c r="F222"/>
  <c r="G222"/>
  <c r="H222"/>
  <c r="I222"/>
  <c r="J222"/>
  <c r="K222"/>
  <c r="L222"/>
  <c r="M222"/>
  <c r="N222"/>
  <c r="O222"/>
  <c r="P222"/>
  <c r="Q222"/>
  <c r="R222"/>
  <c r="C223"/>
  <c r="D223"/>
  <c r="E223"/>
  <c r="F223"/>
  <c r="G223"/>
  <c r="H223"/>
  <c r="I223"/>
  <c r="J223"/>
  <c r="K223"/>
  <c r="L223"/>
  <c r="M223"/>
  <c r="N223"/>
  <c r="O223"/>
  <c r="P223"/>
  <c r="Q223"/>
  <c r="R223"/>
  <c r="C224"/>
  <c r="D224"/>
  <c r="E224"/>
  <c r="F224"/>
  <c r="G224"/>
  <c r="H224"/>
  <c r="I224"/>
  <c r="J224"/>
  <c r="K224"/>
  <c r="L224"/>
  <c r="M224"/>
  <c r="N224"/>
  <c r="O224"/>
  <c r="P224"/>
  <c r="Q224"/>
  <c r="R224"/>
  <c r="C225"/>
  <c r="D225"/>
  <c r="E225"/>
  <c r="F225"/>
  <c r="G225"/>
  <c r="H225"/>
  <c r="I225"/>
  <c r="J225"/>
  <c r="K225"/>
  <c r="L225"/>
  <c r="M225"/>
  <c r="N225"/>
  <c r="O225"/>
  <c r="P225"/>
  <c r="Q225"/>
  <c r="R225"/>
  <c r="C226"/>
  <c r="D226"/>
  <c r="E226"/>
  <c r="F226"/>
  <c r="G226"/>
  <c r="H226"/>
  <c r="I226"/>
  <c r="J226"/>
  <c r="K226"/>
  <c r="L226"/>
  <c r="M226"/>
  <c r="N226"/>
  <c r="O226"/>
  <c r="P226"/>
  <c r="Q226"/>
  <c r="R226"/>
  <c r="C227"/>
  <c r="D227"/>
  <c r="E227"/>
  <c r="F227"/>
  <c r="G227"/>
  <c r="H227"/>
  <c r="I227"/>
  <c r="J227"/>
  <c r="K227"/>
  <c r="L227"/>
  <c r="M227"/>
  <c r="N227"/>
  <c r="O227"/>
  <c r="P227"/>
  <c r="Q227"/>
  <c r="R227"/>
  <c r="C228"/>
  <c r="D228"/>
  <c r="E228"/>
  <c r="F228"/>
  <c r="G228"/>
  <c r="H228"/>
  <c r="I228"/>
  <c r="J228"/>
  <c r="K228"/>
  <c r="L228"/>
  <c r="M228"/>
  <c r="N228"/>
  <c r="O228"/>
  <c r="P228"/>
  <c r="Q228"/>
  <c r="R228"/>
  <c r="C229"/>
  <c r="D229"/>
  <c r="E229"/>
  <c r="F229"/>
  <c r="G229"/>
  <c r="H229"/>
  <c r="I229"/>
  <c r="J229"/>
  <c r="K229"/>
  <c r="L229"/>
  <c r="M229"/>
  <c r="N229"/>
  <c r="O229"/>
  <c r="P229"/>
  <c r="Q229"/>
  <c r="R229"/>
  <c r="C206"/>
  <c r="D206"/>
  <c r="E206"/>
  <c r="F206"/>
  <c r="G206"/>
  <c r="H206"/>
  <c r="I206"/>
  <c r="J206"/>
  <c r="K206"/>
  <c r="L206"/>
  <c r="M206"/>
  <c r="N206"/>
  <c r="O206"/>
  <c r="P206"/>
  <c r="Q206"/>
  <c r="R206"/>
  <c r="C207"/>
  <c r="D207"/>
  <c r="E207"/>
  <c r="F207"/>
  <c r="G207"/>
  <c r="H207"/>
  <c r="I207"/>
  <c r="J207"/>
  <c r="K207"/>
  <c r="L207"/>
  <c r="M207"/>
  <c r="N207"/>
  <c r="O207"/>
  <c r="P207"/>
  <c r="Q207"/>
  <c r="R207"/>
  <c r="C208"/>
  <c r="D208"/>
  <c r="E208"/>
  <c r="F208"/>
  <c r="G208"/>
  <c r="H208"/>
  <c r="I208"/>
  <c r="J208"/>
  <c r="K208"/>
  <c r="L208"/>
  <c r="M208"/>
  <c r="N208"/>
  <c r="O208"/>
  <c r="P208"/>
  <c r="Q208"/>
  <c r="R208"/>
  <c r="C209"/>
  <c r="D209"/>
  <c r="E209"/>
  <c r="F209"/>
  <c r="G209"/>
  <c r="H209"/>
  <c r="I209"/>
  <c r="J209"/>
  <c r="K209"/>
  <c r="L209"/>
  <c r="M209"/>
  <c r="N209"/>
  <c r="O209"/>
  <c r="P209"/>
  <c r="Q209"/>
  <c r="R209"/>
  <c r="C210"/>
  <c r="D210"/>
  <c r="E210"/>
  <c r="F210"/>
  <c r="G210"/>
  <c r="H210"/>
  <c r="I210"/>
  <c r="J210"/>
  <c r="K210"/>
  <c r="L210"/>
  <c r="M210"/>
  <c r="N210"/>
  <c r="O210"/>
  <c r="P210"/>
  <c r="Q210"/>
  <c r="R210"/>
  <c r="C211"/>
  <c r="D211"/>
  <c r="E211"/>
  <c r="F211"/>
  <c r="G211"/>
  <c r="H211"/>
  <c r="I211"/>
  <c r="J211"/>
  <c r="K211"/>
  <c r="L211"/>
  <c r="M211"/>
  <c r="N211"/>
  <c r="O211"/>
  <c r="P211"/>
  <c r="Q211"/>
  <c r="R211"/>
  <c r="C212"/>
  <c r="D212"/>
  <c r="E212"/>
  <c r="F212"/>
  <c r="G212"/>
  <c r="H212"/>
  <c r="I212"/>
  <c r="J212"/>
  <c r="K212"/>
  <c r="L212"/>
  <c r="M212"/>
  <c r="N212"/>
  <c r="O212"/>
  <c r="P212"/>
  <c r="Q212"/>
  <c r="R212"/>
  <c r="C213"/>
  <c r="D213"/>
  <c r="E213"/>
  <c r="F213"/>
  <c r="G213"/>
  <c r="H213"/>
  <c r="I213"/>
  <c r="J213"/>
  <c r="K213"/>
  <c r="L213"/>
  <c r="M213"/>
  <c r="N213"/>
  <c r="O213"/>
  <c r="P213"/>
  <c r="Q213"/>
  <c r="R213"/>
  <c r="C214"/>
  <c r="D214"/>
  <c r="E214"/>
  <c r="F214"/>
  <c r="G214"/>
  <c r="H214"/>
  <c r="I214"/>
  <c r="J214"/>
  <c r="K214"/>
  <c r="L214"/>
  <c r="M214"/>
  <c r="N214"/>
  <c r="O214"/>
  <c r="P214"/>
  <c r="Q214"/>
  <c r="R214"/>
  <c r="C215"/>
  <c r="D215"/>
  <c r="E215"/>
  <c r="F215"/>
  <c r="G215"/>
  <c r="H215"/>
  <c r="I215"/>
  <c r="J215"/>
  <c r="K215"/>
  <c r="L215"/>
  <c r="M215"/>
  <c r="N215"/>
  <c r="O215"/>
  <c r="P215"/>
  <c r="Q215"/>
  <c r="R215"/>
  <c r="C216"/>
  <c r="D216"/>
  <c r="E216"/>
  <c r="F216"/>
  <c r="G216"/>
  <c r="H216"/>
  <c r="I216"/>
  <c r="J216"/>
  <c r="K216"/>
  <c r="L216"/>
  <c r="M216"/>
  <c r="N216"/>
  <c r="O216"/>
  <c r="P216"/>
  <c r="Q216"/>
  <c r="R216"/>
  <c r="R239"/>
  <c r="Q239"/>
  <c r="P239"/>
  <c r="O239"/>
  <c r="N239"/>
  <c r="M239"/>
  <c r="K239"/>
  <c r="E239"/>
  <c r="D239"/>
  <c r="R245"/>
  <c r="Q245"/>
  <c r="P245"/>
  <c r="O245"/>
  <c r="N245"/>
  <c r="M245"/>
  <c r="K245"/>
  <c r="E245"/>
  <c r="D245"/>
  <c r="R244"/>
  <c r="Q244"/>
  <c r="P244"/>
  <c r="O244"/>
  <c r="N244"/>
  <c r="M244"/>
  <c r="K244"/>
  <c r="E244"/>
  <c r="D244"/>
  <c r="R243"/>
  <c r="Q243"/>
  <c r="P243"/>
  <c r="O243"/>
  <c r="N243"/>
  <c r="M243"/>
  <c r="K243"/>
  <c r="E243"/>
  <c r="D243"/>
  <c r="R242"/>
  <c r="Q242"/>
  <c r="P242"/>
  <c r="O242"/>
  <c r="N242"/>
  <c r="M242"/>
  <c r="K242"/>
  <c r="E242"/>
  <c r="D242"/>
  <c r="R241"/>
  <c r="Q241"/>
  <c r="P241"/>
  <c r="O241"/>
  <c r="N241"/>
  <c r="M241"/>
  <c r="K241"/>
  <c r="E241"/>
  <c r="D241"/>
  <c r="R240"/>
  <c r="Q240"/>
  <c r="P240"/>
  <c r="O240"/>
  <c r="N240"/>
  <c r="M240"/>
  <c r="K240"/>
  <c r="E240"/>
  <c r="D240"/>
  <c r="R218"/>
  <c r="Q218"/>
  <c r="P218"/>
  <c r="O218"/>
  <c r="N218"/>
  <c r="M218"/>
  <c r="L218"/>
  <c r="K218"/>
  <c r="J218"/>
  <c r="I218"/>
  <c r="H218"/>
  <c r="G218"/>
  <c r="F218"/>
  <c r="E218"/>
  <c r="D218"/>
  <c r="C218"/>
  <c r="R205"/>
  <c r="Q205"/>
  <c r="P205"/>
  <c r="O205"/>
  <c r="N205"/>
  <c r="M205"/>
  <c r="L205"/>
  <c r="K205"/>
  <c r="J205"/>
  <c r="I205"/>
  <c r="H205"/>
  <c r="G205"/>
  <c r="F205"/>
  <c r="E205"/>
  <c r="D205"/>
  <c r="C205"/>
  <c r="R68"/>
  <c r="Q68"/>
  <c r="P68"/>
  <c r="O68"/>
  <c r="N68"/>
  <c r="M68"/>
  <c r="L68"/>
  <c r="K68"/>
  <c r="J68"/>
  <c r="I68"/>
  <c r="H68"/>
  <c r="G68"/>
  <c r="F68"/>
  <c r="E68"/>
  <c r="D68"/>
  <c r="C68"/>
  <c r="R65"/>
  <c r="Q65"/>
  <c r="P65"/>
  <c r="O65"/>
  <c r="N65"/>
  <c r="M65"/>
  <c r="L65"/>
  <c r="K65"/>
  <c r="J65"/>
  <c r="I65"/>
  <c r="H65"/>
  <c r="G65"/>
  <c r="F65"/>
  <c r="E65"/>
  <c r="D65"/>
  <c r="C65"/>
  <c r="R70"/>
  <c r="Q70"/>
  <c r="P70"/>
  <c r="O70"/>
  <c r="N70"/>
  <c r="M70"/>
  <c r="L70"/>
  <c r="K70"/>
  <c r="J70"/>
  <c r="I70"/>
  <c r="H70"/>
  <c r="G70"/>
  <c r="F70"/>
  <c r="E70"/>
  <c r="D70"/>
  <c r="C70"/>
  <c r="R67"/>
  <c r="Q67"/>
  <c r="P67"/>
  <c r="O67"/>
  <c r="N67"/>
  <c r="M67"/>
  <c r="L67"/>
  <c r="K67"/>
  <c r="J67"/>
  <c r="I67"/>
  <c r="H67"/>
  <c r="G67"/>
  <c r="F67"/>
  <c r="E67"/>
  <c r="D67"/>
  <c r="C67"/>
  <c r="R64"/>
  <c r="Q64"/>
  <c r="P64"/>
  <c r="O64"/>
  <c r="N64"/>
  <c r="M64"/>
  <c r="L64"/>
  <c r="K64"/>
  <c r="J64"/>
  <c r="I64"/>
  <c r="H64"/>
  <c r="G64"/>
  <c r="F64"/>
  <c r="E64"/>
  <c r="D64"/>
  <c r="C64"/>
  <c r="R237"/>
  <c r="R236"/>
  <c r="R235"/>
  <c r="R234"/>
  <c r="R202"/>
  <c r="R201"/>
  <c r="R200"/>
  <c r="R199"/>
  <c r="R198"/>
  <c r="R197"/>
  <c r="R196"/>
  <c r="R195"/>
  <c r="R194"/>
  <c r="R193"/>
  <c r="R192"/>
  <c r="R191"/>
  <c r="R190"/>
  <c r="R189"/>
  <c r="R188"/>
  <c r="R187"/>
  <c r="R185"/>
  <c r="R184"/>
  <c r="R183"/>
  <c r="R182"/>
  <c r="R181"/>
  <c r="R180"/>
  <c r="R179"/>
  <c r="R178"/>
  <c r="R177"/>
  <c r="R176"/>
  <c r="R175"/>
  <c r="R174"/>
  <c r="R173"/>
  <c r="R172"/>
  <c r="R171"/>
  <c r="R169"/>
  <c r="R168"/>
  <c r="R167"/>
  <c r="R166"/>
  <c r="R165"/>
  <c r="R164"/>
  <c r="R163"/>
  <c r="R162"/>
  <c r="R161"/>
  <c r="R160"/>
  <c r="R159"/>
  <c r="R158"/>
  <c r="R157"/>
  <c r="R156"/>
  <c r="R155"/>
  <c r="R153"/>
  <c r="R152"/>
  <c r="R151"/>
  <c r="R150"/>
  <c r="R149"/>
  <c r="R148"/>
  <c r="R147"/>
  <c r="R146"/>
  <c r="R145"/>
  <c r="R144"/>
  <c r="R143"/>
  <c r="R142"/>
  <c r="R141"/>
  <c r="R140"/>
  <c r="R139"/>
  <c r="R136"/>
  <c r="R135"/>
  <c r="R134"/>
  <c r="R133"/>
  <c r="R132"/>
  <c r="R131"/>
  <c r="R130"/>
  <c r="R129"/>
  <c r="R128"/>
  <c r="R127"/>
  <c r="R126"/>
  <c r="R125"/>
  <c r="R124"/>
  <c r="R123"/>
  <c r="R122"/>
  <c r="R121"/>
  <c r="R119"/>
  <c r="R118"/>
  <c r="R117"/>
  <c r="R116"/>
  <c r="R115"/>
  <c r="R114"/>
  <c r="R113"/>
  <c r="R112"/>
  <c r="R111"/>
  <c r="R110"/>
  <c r="R109"/>
  <c r="R108"/>
  <c r="R107"/>
  <c r="R106"/>
  <c r="R105"/>
  <c r="R103"/>
  <c r="R102"/>
  <c r="R101"/>
  <c r="R100"/>
  <c r="R99"/>
  <c r="R98"/>
  <c r="R97"/>
  <c r="R96"/>
  <c r="R95"/>
  <c r="R94"/>
  <c r="R93"/>
  <c r="R92"/>
  <c r="R91"/>
  <c r="R90"/>
  <c r="R89"/>
  <c r="R87"/>
  <c r="R86"/>
  <c r="R85"/>
  <c r="R84"/>
  <c r="R83"/>
  <c r="R82"/>
  <c r="R81"/>
  <c r="R80"/>
  <c r="R79"/>
  <c r="R78"/>
  <c r="R77"/>
  <c r="R76"/>
  <c r="R75"/>
  <c r="R74"/>
  <c r="R73"/>
  <c r="R61"/>
  <c r="R60"/>
  <c r="R59"/>
  <c r="R58"/>
  <c r="R57"/>
  <c r="R50"/>
  <c r="R49"/>
  <c r="R48"/>
  <c r="R47"/>
  <c r="R46"/>
  <c r="R44"/>
  <c r="R43"/>
  <c r="R42"/>
  <c r="R41"/>
  <c r="R38"/>
  <c r="R37"/>
  <c r="R36"/>
  <c r="R35"/>
  <c r="R34"/>
  <c r="R32"/>
  <c r="R55" s="1"/>
  <c r="R31"/>
  <c r="R54" s="1"/>
  <c r="R30"/>
  <c r="R53" s="1"/>
  <c r="R29"/>
  <c r="R52" s="1"/>
  <c r="R25"/>
  <c r="R17"/>
  <c r="R16"/>
  <c r="R15"/>
  <c r="R13"/>
  <c r="R10"/>
  <c r="Q237"/>
  <c r="Q236"/>
  <c r="Q235"/>
  <c r="Q234"/>
  <c r="Q202"/>
  <c r="Q201"/>
  <c r="Q200"/>
  <c r="Q199"/>
  <c r="Q198"/>
  <c r="Q197"/>
  <c r="Q196"/>
  <c r="Q195"/>
  <c r="Q194"/>
  <c r="Q193"/>
  <c r="Q192"/>
  <c r="Q191"/>
  <c r="Q190"/>
  <c r="Q189"/>
  <c r="Q188"/>
  <c r="Q187"/>
  <c r="Q185"/>
  <c r="Q184"/>
  <c r="Q183"/>
  <c r="Q182"/>
  <c r="Q181"/>
  <c r="Q180"/>
  <c r="Q179"/>
  <c r="Q178"/>
  <c r="Q177"/>
  <c r="Q176"/>
  <c r="Q175"/>
  <c r="Q174"/>
  <c r="Q173"/>
  <c r="Q172"/>
  <c r="Q171"/>
  <c r="Q169"/>
  <c r="Q168"/>
  <c r="Q167"/>
  <c r="Q166"/>
  <c r="Q165"/>
  <c r="Q164"/>
  <c r="Q163"/>
  <c r="Q162"/>
  <c r="Q161"/>
  <c r="Q160"/>
  <c r="Q159"/>
  <c r="Q158"/>
  <c r="Q157"/>
  <c r="Q156"/>
  <c r="Q155"/>
  <c r="Q153"/>
  <c r="Q152"/>
  <c r="Q151"/>
  <c r="Q150"/>
  <c r="Q149"/>
  <c r="Q148"/>
  <c r="Q147"/>
  <c r="Q146"/>
  <c r="Q145"/>
  <c r="Q144"/>
  <c r="Q143"/>
  <c r="Q142"/>
  <c r="Q141"/>
  <c r="Q140"/>
  <c r="Q139"/>
  <c r="Q136"/>
  <c r="Q135"/>
  <c r="Q134"/>
  <c r="Q133"/>
  <c r="Q132"/>
  <c r="Q131"/>
  <c r="Q130"/>
  <c r="Q129"/>
  <c r="Q128"/>
  <c r="Q127"/>
  <c r="Q126"/>
  <c r="Q125"/>
  <c r="Q124"/>
  <c r="Q123"/>
  <c r="Q122"/>
  <c r="Q121"/>
  <c r="Q119"/>
  <c r="Q118"/>
  <c r="Q117"/>
  <c r="Q116"/>
  <c r="Q115"/>
  <c r="Q114"/>
  <c r="Q113"/>
  <c r="Q112"/>
  <c r="Q111"/>
  <c r="Q110"/>
  <c r="Q109"/>
  <c r="Q108"/>
  <c r="Q107"/>
  <c r="Q106"/>
  <c r="Q105"/>
  <c r="Q103"/>
  <c r="Q102"/>
  <c r="Q101"/>
  <c r="Q100"/>
  <c r="Q99"/>
  <c r="Q98"/>
  <c r="Q97"/>
  <c r="Q96"/>
  <c r="Q95"/>
  <c r="Q94"/>
  <c r="Q93"/>
  <c r="Q92"/>
  <c r="Q91"/>
  <c r="Q90"/>
  <c r="Q89"/>
  <c r="Q87"/>
  <c r="Q86"/>
  <c r="Q85"/>
  <c r="Q84"/>
  <c r="Q83"/>
  <c r="Q82"/>
  <c r="Q81"/>
  <c r="Q80"/>
  <c r="Q79"/>
  <c r="Q78"/>
  <c r="Q77"/>
  <c r="Q76"/>
  <c r="Q75"/>
  <c r="Q74"/>
  <c r="Q73"/>
  <c r="Q61"/>
  <c r="Q60"/>
  <c r="Q59"/>
  <c r="Q58"/>
  <c r="Q57"/>
  <c r="Q50"/>
  <c r="Q49"/>
  <c r="Q48"/>
  <c r="Q47"/>
  <c r="Q46"/>
  <c r="Q44"/>
  <c r="Q43"/>
  <c r="Q42"/>
  <c r="Q41"/>
  <c r="Q38"/>
  <c r="Q37"/>
  <c r="Q36"/>
  <c r="Q35"/>
  <c r="Q34"/>
  <c r="Q32"/>
  <c r="Q55" s="1"/>
  <c r="Q31"/>
  <c r="Q54" s="1"/>
  <c r="Q30"/>
  <c r="Q53" s="1"/>
  <c r="Q29"/>
  <c r="Q52" s="1"/>
  <c r="Q25"/>
  <c r="Q17"/>
  <c r="Q16"/>
  <c r="Q15"/>
  <c r="Q13"/>
  <c r="Q10"/>
  <c r="P237"/>
  <c r="P236"/>
  <c r="P235"/>
  <c r="P234"/>
  <c r="P202"/>
  <c r="P201"/>
  <c r="P200"/>
  <c r="P199"/>
  <c r="P198"/>
  <c r="P197"/>
  <c r="P196"/>
  <c r="P195"/>
  <c r="P194"/>
  <c r="P193"/>
  <c r="P192"/>
  <c r="P191"/>
  <c r="P190"/>
  <c r="P189"/>
  <c r="P188"/>
  <c r="P187"/>
  <c r="P185"/>
  <c r="P184"/>
  <c r="P183"/>
  <c r="P182"/>
  <c r="P181"/>
  <c r="P180"/>
  <c r="P179"/>
  <c r="P178"/>
  <c r="P177"/>
  <c r="P176"/>
  <c r="P175"/>
  <c r="P174"/>
  <c r="P173"/>
  <c r="P172"/>
  <c r="P171"/>
  <c r="P169"/>
  <c r="P168"/>
  <c r="P167"/>
  <c r="P166"/>
  <c r="P165"/>
  <c r="P164"/>
  <c r="P163"/>
  <c r="P162"/>
  <c r="P161"/>
  <c r="P160"/>
  <c r="P159"/>
  <c r="P158"/>
  <c r="P157"/>
  <c r="P156"/>
  <c r="P155"/>
  <c r="P153"/>
  <c r="P152"/>
  <c r="P151"/>
  <c r="P150"/>
  <c r="P149"/>
  <c r="P148"/>
  <c r="P147"/>
  <c r="P146"/>
  <c r="P145"/>
  <c r="P144"/>
  <c r="P143"/>
  <c r="P142"/>
  <c r="P141"/>
  <c r="P140"/>
  <c r="P139"/>
  <c r="P136"/>
  <c r="P135"/>
  <c r="P134"/>
  <c r="P133"/>
  <c r="P132"/>
  <c r="P131"/>
  <c r="P130"/>
  <c r="P129"/>
  <c r="P128"/>
  <c r="P127"/>
  <c r="P126"/>
  <c r="P125"/>
  <c r="P124"/>
  <c r="P123"/>
  <c r="P122"/>
  <c r="P121"/>
  <c r="P119"/>
  <c r="P118"/>
  <c r="P117"/>
  <c r="P116"/>
  <c r="P115"/>
  <c r="P114"/>
  <c r="P113"/>
  <c r="P112"/>
  <c r="P111"/>
  <c r="P110"/>
  <c r="P109"/>
  <c r="P108"/>
  <c r="P107"/>
  <c r="P106"/>
  <c r="P105"/>
  <c r="P103"/>
  <c r="P102"/>
  <c r="P101"/>
  <c r="P100"/>
  <c r="P99"/>
  <c r="P98"/>
  <c r="P97"/>
  <c r="P96"/>
  <c r="P95"/>
  <c r="P94"/>
  <c r="P93"/>
  <c r="P92"/>
  <c r="P91"/>
  <c r="P90"/>
  <c r="P89"/>
  <c r="P87"/>
  <c r="P86"/>
  <c r="P85"/>
  <c r="P84"/>
  <c r="P83"/>
  <c r="P82"/>
  <c r="P81"/>
  <c r="P80"/>
  <c r="P79"/>
  <c r="P78"/>
  <c r="P77"/>
  <c r="P76"/>
  <c r="P75"/>
  <c r="P74"/>
  <c r="P73"/>
  <c r="P61"/>
  <c r="P60"/>
  <c r="P59"/>
  <c r="P58"/>
  <c r="P57"/>
  <c r="P50"/>
  <c r="P49"/>
  <c r="P48"/>
  <c r="P47"/>
  <c r="P46"/>
  <c r="P44"/>
  <c r="P43"/>
  <c r="P42"/>
  <c r="P41"/>
  <c r="P38"/>
  <c r="P37"/>
  <c r="P36"/>
  <c r="P35"/>
  <c r="P34"/>
  <c r="P32"/>
  <c r="P55" s="1"/>
  <c r="P31"/>
  <c r="P54" s="1"/>
  <c r="P30"/>
  <c r="P53" s="1"/>
  <c r="P29"/>
  <c r="P52" s="1"/>
  <c r="P25"/>
  <c r="P17"/>
  <c r="P16"/>
  <c r="P15"/>
  <c r="P13"/>
  <c r="P10"/>
  <c r="O237"/>
  <c r="O236"/>
  <c r="O235"/>
  <c r="O234"/>
  <c r="O202"/>
  <c r="O201"/>
  <c r="O200"/>
  <c r="O199"/>
  <c r="O198"/>
  <c r="O197"/>
  <c r="O196"/>
  <c r="O195"/>
  <c r="O194"/>
  <c r="O193"/>
  <c r="O192"/>
  <c r="O191"/>
  <c r="O190"/>
  <c r="O189"/>
  <c r="O188"/>
  <c r="O187"/>
  <c r="O185"/>
  <c r="O184"/>
  <c r="O183"/>
  <c r="O182"/>
  <c r="O181"/>
  <c r="O180"/>
  <c r="O179"/>
  <c r="O178"/>
  <c r="O177"/>
  <c r="O176"/>
  <c r="O175"/>
  <c r="O174"/>
  <c r="O173"/>
  <c r="O172"/>
  <c r="O171"/>
  <c r="O169"/>
  <c r="O168"/>
  <c r="O167"/>
  <c r="O166"/>
  <c r="O165"/>
  <c r="O164"/>
  <c r="O163"/>
  <c r="O162"/>
  <c r="O161"/>
  <c r="O160"/>
  <c r="O159"/>
  <c r="O158"/>
  <c r="O157"/>
  <c r="O156"/>
  <c r="O155"/>
  <c r="O153"/>
  <c r="O152"/>
  <c r="O151"/>
  <c r="O150"/>
  <c r="O149"/>
  <c r="O148"/>
  <c r="O147"/>
  <c r="O146"/>
  <c r="O145"/>
  <c r="O144"/>
  <c r="O143"/>
  <c r="O142"/>
  <c r="O141"/>
  <c r="O140"/>
  <c r="O139"/>
  <c r="O136"/>
  <c r="O135"/>
  <c r="O134"/>
  <c r="O133"/>
  <c r="O132"/>
  <c r="O131"/>
  <c r="O130"/>
  <c r="O129"/>
  <c r="O128"/>
  <c r="O127"/>
  <c r="O126"/>
  <c r="O125"/>
  <c r="O124"/>
  <c r="O123"/>
  <c r="O122"/>
  <c r="O121"/>
  <c r="O119"/>
  <c r="O118"/>
  <c r="O117"/>
  <c r="O116"/>
  <c r="O115"/>
  <c r="O114"/>
  <c r="O113"/>
  <c r="O112"/>
  <c r="O111"/>
  <c r="O110"/>
  <c r="O109"/>
  <c r="O108"/>
  <c r="O107"/>
  <c r="O106"/>
  <c r="O105"/>
  <c r="O103"/>
  <c r="O102"/>
  <c r="O101"/>
  <c r="O100"/>
  <c r="O99"/>
  <c r="O98"/>
  <c r="O97"/>
  <c r="O96"/>
  <c r="O95"/>
  <c r="O94"/>
  <c r="O93"/>
  <c r="O92"/>
  <c r="O91"/>
  <c r="O90"/>
  <c r="O89"/>
  <c r="O87"/>
  <c r="O86"/>
  <c r="O85"/>
  <c r="O84"/>
  <c r="O83"/>
  <c r="O82"/>
  <c r="O81"/>
  <c r="O80"/>
  <c r="O79"/>
  <c r="O78"/>
  <c r="O77"/>
  <c r="O76"/>
  <c r="O75"/>
  <c r="O74"/>
  <c r="O73"/>
  <c r="O61"/>
  <c r="O60"/>
  <c r="O59"/>
  <c r="O58"/>
  <c r="O57"/>
  <c r="O50"/>
  <c r="O49"/>
  <c r="O48"/>
  <c r="O47"/>
  <c r="O46"/>
  <c r="O44"/>
  <c r="O43"/>
  <c r="O42"/>
  <c r="O41"/>
  <c r="O38"/>
  <c r="O37"/>
  <c r="O36"/>
  <c r="O35"/>
  <c r="O34"/>
  <c r="O32"/>
  <c r="O55" s="1"/>
  <c r="O31"/>
  <c r="O54" s="1"/>
  <c r="O30"/>
  <c r="O53" s="1"/>
  <c r="O29"/>
  <c r="O52" s="1"/>
  <c r="O25"/>
  <c r="O17"/>
  <c r="O16"/>
  <c r="O15"/>
  <c r="O13"/>
  <c r="O10"/>
  <c r="N237"/>
  <c r="N236"/>
  <c r="N235"/>
  <c r="N234"/>
  <c r="N202"/>
  <c r="N201"/>
  <c r="N200"/>
  <c r="N199"/>
  <c r="N198"/>
  <c r="N197"/>
  <c r="N196"/>
  <c r="N195"/>
  <c r="N194"/>
  <c r="N193"/>
  <c r="N192"/>
  <c r="N191"/>
  <c r="N190"/>
  <c r="N189"/>
  <c r="N188"/>
  <c r="N187"/>
  <c r="N185"/>
  <c r="N184"/>
  <c r="N183"/>
  <c r="N182"/>
  <c r="N181"/>
  <c r="N180"/>
  <c r="N179"/>
  <c r="N178"/>
  <c r="N177"/>
  <c r="N176"/>
  <c r="N175"/>
  <c r="N174"/>
  <c r="N173"/>
  <c r="N172"/>
  <c r="N171"/>
  <c r="N169"/>
  <c r="N168"/>
  <c r="N167"/>
  <c r="N166"/>
  <c r="N165"/>
  <c r="N164"/>
  <c r="N163"/>
  <c r="N162"/>
  <c r="N161"/>
  <c r="N160"/>
  <c r="N159"/>
  <c r="N158"/>
  <c r="N157"/>
  <c r="N156"/>
  <c r="N155"/>
  <c r="N153"/>
  <c r="N152"/>
  <c r="N151"/>
  <c r="N150"/>
  <c r="N149"/>
  <c r="N148"/>
  <c r="N147"/>
  <c r="N146"/>
  <c r="N145"/>
  <c r="N144"/>
  <c r="N143"/>
  <c r="N142"/>
  <c r="N141"/>
  <c r="N140"/>
  <c r="N139"/>
  <c r="N136"/>
  <c r="N135"/>
  <c r="N134"/>
  <c r="N133"/>
  <c r="N132"/>
  <c r="N131"/>
  <c r="N130"/>
  <c r="N129"/>
  <c r="N128"/>
  <c r="N127"/>
  <c r="N126"/>
  <c r="N125"/>
  <c r="N124"/>
  <c r="N123"/>
  <c r="N122"/>
  <c r="N121"/>
  <c r="N119"/>
  <c r="N118"/>
  <c r="N117"/>
  <c r="N116"/>
  <c r="N115"/>
  <c r="N114"/>
  <c r="N113"/>
  <c r="N112"/>
  <c r="N111"/>
  <c r="N110"/>
  <c r="N109"/>
  <c r="N108"/>
  <c r="N107"/>
  <c r="N106"/>
  <c r="N105"/>
  <c r="N103"/>
  <c r="N102"/>
  <c r="N101"/>
  <c r="N100"/>
  <c r="N99"/>
  <c r="N98"/>
  <c r="N97"/>
  <c r="N96"/>
  <c r="N95"/>
  <c r="N94"/>
  <c r="N93"/>
  <c r="N92"/>
  <c r="N91"/>
  <c r="N90"/>
  <c r="N89"/>
  <c r="N87"/>
  <c r="N86"/>
  <c r="N85"/>
  <c r="N84"/>
  <c r="N83"/>
  <c r="N82"/>
  <c r="N81"/>
  <c r="N80"/>
  <c r="N79"/>
  <c r="N78"/>
  <c r="N77"/>
  <c r="N76"/>
  <c r="N75"/>
  <c r="N74"/>
  <c r="N73"/>
  <c r="N61"/>
  <c r="N60"/>
  <c r="N59"/>
  <c r="N58"/>
  <c r="N57"/>
  <c r="N50"/>
  <c r="N49"/>
  <c r="N48"/>
  <c r="N47"/>
  <c r="N46"/>
  <c r="N44"/>
  <c r="N43"/>
  <c r="N42"/>
  <c r="N41"/>
  <c r="N38"/>
  <c r="N37"/>
  <c r="N36"/>
  <c r="N35"/>
  <c r="N34"/>
  <c r="N32"/>
  <c r="N55" s="1"/>
  <c r="N31"/>
  <c r="N54" s="1"/>
  <c r="N30"/>
  <c r="N53" s="1"/>
  <c r="N29"/>
  <c r="N52" s="1"/>
  <c r="N25"/>
  <c r="N17"/>
  <c r="N16"/>
  <c r="N15"/>
  <c r="N13"/>
  <c r="N10"/>
  <c r="M237"/>
  <c r="M236"/>
  <c r="M235"/>
  <c r="M234"/>
  <c r="M202"/>
  <c r="M201"/>
  <c r="M200"/>
  <c r="M199"/>
  <c r="M198"/>
  <c r="M197"/>
  <c r="M196"/>
  <c r="M195"/>
  <c r="M194"/>
  <c r="M193"/>
  <c r="M192"/>
  <c r="M191"/>
  <c r="M190"/>
  <c r="M189"/>
  <c r="M188"/>
  <c r="M187"/>
  <c r="M185"/>
  <c r="M184"/>
  <c r="M183"/>
  <c r="M182"/>
  <c r="M181"/>
  <c r="M180"/>
  <c r="M179"/>
  <c r="M178"/>
  <c r="M177"/>
  <c r="M176"/>
  <c r="M175"/>
  <c r="M174"/>
  <c r="M173"/>
  <c r="M172"/>
  <c r="M171"/>
  <c r="M169"/>
  <c r="M168"/>
  <c r="M167"/>
  <c r="M166"/>
  <c r="M165"/>
  <c r="M164"/>
  <c r="M163"/>
  <c r="M162"/>
  <c r="M161"/>
  <c r="M160"/>
  <c r="M159"/>
  <c r="M158"/>
  <c r="M157"/>
  <c r="M156"/>
  <c r="M155"/>
  <c r="M153"/>
  <c r="M152"/>
  <c r="M151"/>
  <c r="M150"/>
  <c r="M149"/>
  <c r="M148"/>
  <c r="M147"/>
  <c r="M146"/>
  <c r="M145"/>
  <c r="M144"/>
  <c r="M143"/>
  <c r="M142"/>
  <c r="M141"/>
  <c r="M140"/>
  <c r="M139"/>
  <c r="M136"/>
  <c r="M135"/>
  <c r="M134"/>
  <c r="M133"/>
  <c r="M132"/>
  <c r="M131"/>
  <c r="M130"/>
  <c r="M129"/>
  <c r="M128"/>
  <c r="M127"/>
  <c r="M126"/>
  <c r="M125"/>
  <c r="M124"/>
  <c r="M123"/>
  <c r="M122"/>
  <c r="M121"/>
  <c r="M119"/>
  <c r="M118"/>
  <c r="M117"/>
  <c r="M116"/>
  <c r="M115"/>
  <c r="M114"/>
  <c r="M113"/>
  <c r="M112"/>
  <c r="M111"/>
  <c r="M110"/>
  <c r="M109"/>
  <c r="M108"/>
  <c r="M107"/>
  <c r="M106"/>
  <c r="M105"/>
  <c r="M103"/>
  <c r="M102"/>
  <c r="M101"/>
  <c r="M100"/>
  <c r="M99"/>
  <c r="M98"/>
  <c r="M97"/>
  <c r="M96"/>
  <c r="M95"/>
  <c r="M94"/>
  <c r="M93"/>
  <c r="M92"/>
  <c r="M91"/>
  <c r="M90"/>
  <c r="M89"/>
  <c r="M87"/>
  <c r="M86"/>
  <c r="M85"/>
  <c r="M84"/>
  <c r="M83"/>
  <c r="M82"/>
  <c r="M81"/>
  <c r="M80"/>
  <c r="M79"/>
  <c r="M78"/>
  <c r="M77"/>
  <c r="M76"/>
  <c r="M75"/>
  <c r="M74"/>
  <c r="M73"/>
  <c r="M61"/>
  <c r="M60"/>
  <c r="M59"/>
  <c r="M58"/>
  <c r="M57"/>
  <c r="M50"/>
  <c r="M49"/>
  <c r="M48"/>
  <c r="M47"/>
  <c r="M46"/>
  <c r="M44"/>
  <c r="M43"/>
  <c r="M42"/>
  <c r="M41"/>
  <c r="M38"/>
  <c r="M37"/>
  <c r="M36"/>
  <c r="M35"/>
  <c r="M34"/>
  <c r="M32"/>
  <c r="M55" s="1"/>
  <c r="M31"/>
  <c r="M54" s="1"/>
  <c r="M30"/>
  <c r="M53" s="1"/>
  <c r="M29"/>
  <c r="M52" s="1"/>
  <c r="M25"/>
  <c r="M17"/>
  <c r="M16"/>
  <c r="M15"/>
  <c r="M13"/>
  <c r="M10"/>
  <c r="L245"/>
  <c r="L244"/>
  <c r="L243"/>
  <c r="L242"/>
  <c r="L241"/>
  <c r="L240"/>
  <c r="L239"/>
  <c r="L237"/>
  <c r="L236"/>
  <c r="L235"/>
  <c r="L234"/>
  <c r="L202"/>
  <c r="L201"/>
  <c r="L200"/>
  <c r="L199"/>
  <c r="L198"/>
  <c r="L197"/>
  <c r="L196"/>
  <c r="L195"/>
  <c r="L194"/>
  <c r="L193"/>
  <c r="L192"/>
  <c r="L191"/>
  <c r="L190"/>
  <c r="L189"/>
  <c r="L188"/>
  <c r="L187"/>
  <c r="L185"/>
  <c r="L184"/>
  <c r="L183"/>
  <c r="L182"/>
  <c r="L181"/>
  <c r="L180"/>
  <c r="L179"/>
  <c r="L178"/>
  <c r="L177"/>
  <c r="L176"/>
  <c r="L175"/>
  <c r="L174"/>
  <c r="L173"/>
  <c r="L172"/>
  <c r="L171"/>
  <c r="L169"/>
  <c r="L168"/>
  <c r="L167"/>
  <c r="L166"/>
  <c r="L165"/>
  <c r="L164"/>
  <c r="L163"/>
  <c r="L162"/>
  <c r="L161"/>
  <c r="L160"/>
  <c r="L159"/>
  <c r="L158"/>
  <c r="L157"/>
  <c r="L156"/>
  <c r="L155"/>
  <c r="L153"/>
  <c r="L152"/>
  <c r="L151"/>
  <c r="L150"/>
  <c r="L149"/>
  <c r="L148"/>
  <c r="L147"/>
  <c r="L146"/>
  <c r="L145"/>
  <c r="L144"/>
  <c r="L143"/>
  <c r="L142"/>
  <c r="L141"/>
  <c r="L140"/>
  <c r="L139"/>
  <c r="L136"/>
  <c r="L135"/>
  <c r="L134"/>
  <c r="L133"/>
  <c r="L132"/>
  <c r="L131"/>
  <c r="L130"/>
  <c r="L129"/>
  <c r="L128"/>
  <c r="L127"/>
  <c r="L126"/>
  <c r="L125"/>
  <c r="L124"/>
  <c r="L123"/>
  <c r="L122"/>
  <c r="L121"/>
  <c r="L119"/>
  <c r="L118"/>
  <c r="L117"/>
  <c r="L116"/>
  <c r="L115"/>
  <c r="L114"/>
  <c r="L113"/>
  <c r="L112"/>
  <c r="L111"/>
  <c r="L110"/>
  <c r="L109"/>
  <c r="L108"/>
  <c r="L107"/>
  <c r="L106"/>
  <c r="L105"/>
  <c r="L103"/>
  <c r="L102"/>
  <c r="L101"/>
  <c r="L100"/>
  <c r="L99"/>
  <c r="L98"/>
  <c r="L97"/>
  <c r="L96"/>
  <c r="L95"/>
  <c r="L94"/>
  <c r="L93"/>
  <c r="L92"/>
  <c r="L91"/>
  <c r="L90"/>
  <c r="L89"/>
  <c r="L87"/>
  <c r="L86"/>
  <c r="L85"/>
  <c r="L84"/>
  <c r="L83"/>
  <c r="L82"/>
  <c r="L81"/>
  <c r="L80"/>
  <c r="L79"/>
  <c r="L78"/>
  <c r="L77"/>
  <c r="L76"/>
  <c r="L75"/>
  <c r="L74"/>
  <c r="L73"/>
  <c r="L61"/>
  <c r="L60"/>
  <c r="L59"/>
  <c r="L58"/>
  <c r="L57"/>
  <c r="L50"/>
  <c r="L49"/>
  <c r="L48"/>
  <c r="L47"/>
  <c r="L46"/>
  <c r="L44"/>
  <c r="L43"/>
  <c r="L42"/>
  <c r="L41"/>
  <c r="L38"/>
  <c r="L37"/>
  <c r="L36"/>
  <c r="L35"/>
  <c r="L34"/>
  <c r="L32"/>
  <c r="L55" s="1"/>
  <c r="L31"/>
  <c r="L54" s="1"/>
  <c r="L30"/>
  <c r="L53" s="1"/>
  <c r="L29"/>
  <c r="L52" s="1"/>
  <c r="L25"/>
  <c r="L17"/>
  <c r="L16"/>
  <c r="L15"/>
  <c r="L13"/>
  <c r="L10"/>
  <c r="K237"/>
  <c r="K236"/>
  <c r="K235"/>
  <c r="K234"/>
  <c r="K202"/>
  <c r="K201"/>
  <c r="K200"/>
  <c r="K199"/>
  <c r="K198"/>
  <c r="K197"/>
  <c r="K196"/>
  <c r="K195"/>
  <c r="K194"/>
  <c r="K193"/>
  <c r="K192"/>
  <c r="K191"/>
  <c r="K190"/>
  <c r="K189"/>
  <c r="K188"/>
  <c r="K187"/>
  <c r="K185"/>
  <c r="K184"/>
  <c r="K183"/>
  <c r="K182"/>
  <c r="K181"/>
  <c r="K180"/>
  <c r="K179"/>
  <c r="K178"/>
  <c r="K177"/>
  <c r="K176"/>
  <c r="K175"/>
  <c r="K174"/>
  <c r="K173"/>
  <c r="K172"/>
  <c r="K171"/>
  <c r="K169"/>
  <c r="K168"/>
  <c r="K167"/>
  <c r="K166"/>
  <c r="K165"/>
  <c r="K164"/>
  <c r="K163"/>
  <c r="K162"/>
  <c r="K161"/>
  <c r="K160"/>
  <c r="K159"/>
  <c r="K158"/>
  <c r="K157"/>
  <c r="K156"/>
  <c r="K155"/>
  <c r="K153"/>
  <c r="K152"/>
  <c r="K151"/>
  <c r="K150"/>
  <c r="K149"/>
  <c r="K148"/>
  <c r="K147"/>
  <c r="K146"/>
  <c r="K145"/>
  <c r="K144"/>
  <c r="K143"/>
  <c r="K142"/>
  <c r="K141"/>
  <c r="K140"/>
  <c r="K139"/>
  <c r="K136"/>
  <c r="K135"/>
  <c r="K134"/>
  <c r="K133"/>
  <c r="K132"/>
  <c r="K131"/>
  <c r="K130"/>
  <c r="K129"/>
  <c r="K128"/>
  <c r="K127"/>
  <c r="K126"/>
  <c r="K125"/>
  <c r="K124"/>
  <c r="K123"/>
  <c r="K122"/>
  <c r="K121"/>
  <c r="K119"/>
  <c r="K118"/>
  <c r="K117"/>
  <c r="K116"/>
  <c r="K115"/>
  <c r="K114"/>
  <c r="K113"/>
  <c r="K112"/>
  <c r="K111"/>
  <c r="K110"/>
  <c r="K109"/>
  <c r="K108"/>
  <c r="K107"/>
  <c r="K106"/>
  <c r="K105"/>
  <c r="K103"/>
  <c r="K102"/>
  <c r="K101"/>
  <c r="K100"/>
  <c r="K99"/>
  <c r="K98"/>
  <c r="K97"/>
  <c r="K96"/>
  <c r="K95"/>
  <c r="K94"/>
  <c r="K93"/>
  <c r="K92"/>
  <c r="K91"/>
  <c r="K90"/>
  <c r="K89"/>
  <c r="K87"/>
  <c r="K86"/>
  <c r="K85"/>
  <c r="K84"/>
  <c r="K83"/>
  <c r="K82"/>
  <c r="K81"/>
  <c r="K80"/>
  <c r="K79"/>
  <c r="K78"/>
  <c r="K77"/>
  <c r="K76"/>
  <c r="K75"/>
  <c r="K74"/>
  <c r="K73"/>
  <c r="K61"/>
  <c r="K60"/>
  <c r="K59"/>
  <c r="K58"/>
  <c r="K57"/>
  <c r="K50"/>
  <c r="K49"/>
  <c r="K48"/>
  <c r="K47"/>
  <c r="K46"/>
  <c r="K44"/>
  <c r="K43"/>
  <c r="K42"/>
  <c r="K41"/>
  <c r="K38"/>
  <c r="K37"/>
  <c r="K36"/>
  <c r="K35"/>
  <c r="K34"/>
  <c r="K32"/>
  <c r="K55" s="1"/>
  <c r="K31"/>
  <c r="K54" s="1"/>
  <c r="K30"/>
  <c r="K53" s="1"/>
  <c r="K29"/>
  <c r="K52" s="1"/>
  <c r="K25"/>
  <c r="K17"/>
  <c r="K16"/>
  <c r="K15"/>
  <c r="K13"/>
  <c r="K10"/>
  <c r="J245"/>
  <c r="J244"/>
  <c r="J243"/>
  <c r="J242"/>
  <c r="J241"/>
  <c r="J240"/>
  <c r="J239"/>
  <c r="J237"/>
  <c r="J236"/>
  <c r="J235"/>
  <c r="J234"/>
  <c r="J202"/>
  <c r="J201"/>
  <c r="J200"/>
  <c r="J199"/>
  <c r="J198"/>
  <c r="J197"/>
  <c r="J196"/>
  <c r="J195"/>
  <c r="J194"/>
  <c r="J193"/>
  <c r="J192"/>
  <c r="J191"/>
  <c r="J190"/>
  <c r="J189"/>
  <c r="J188"/>
  <c r="J187"/>
  <c r="J185"/>
  <c r="J184"/>
  <c r="J183"/>
  <c r="J182"/>
  <c r="J181"/>
  <c r="J180"/>
  <c r="J179"/>
  <c r="J178"/>
  <c r="J177"/>
  <c r="J176"/>
  <c r="J175"/>
  <c r="J174"/>
  <c r="J173"/>
  <c r="J172"/>
  <c r="J171"/>
  <c r="J169"/>
  <c r="J168"/>
  <c r="J167"/>
  <c r="J166"/>
  <c r="J165"/>
  <c r="J164"/>
  <c r="J163"/>
  <c r="J162"/>
  <c r="J161"/>
  <c r="J160"/>
  <c r="J159"/>
  <c r="J158"/>
  <c r="J157"/>
  <c r="J156"/>
  <c r="J155"/>
  <c r="J153"/>
  <c r="J152"/>
  <c r="J151"/>
  <c r="J150"/>
  <c r="J149"/>
  <c r="J148"/>
  <c r="J147"/>
  <c r="J146"/>
  <c r="J145"/>
  <c r="J144"/>
  <c r="J143"/>
  <c r="J142"/>
  <c r="J141"/>
  <c r="J140"/>
  <c r="J139"/>
  <c r="J136"/>
  <c r="J135"/>
  <c r="J134"/>
  <c r="J133"/>
  <c r="J132"/>
  <c r="J131"/>
  <c r="J130"/>
  <c r="J129"/>
  <c r="J128"/>
  <c r="J127"/>
  <c r="J126"/>
  <c r="J125"/>
  <c r="J124"/>
  <c r="J123"/>
  <c r="J122"/>
  <c r="J121"/>
  <c r="J119"/>
  <c r="J118"/>
  <c r="J117"/>
  <c r="J116"/>
  <c r="J115"/>
  <c r="J114"/>
  <c r="J113"/>
  <c r="J112"/>
  <c r="J111"/>
  <c r="J110"/>
  <c r="J109"/>
  <c r="J108"/>
  <c r="J107"/>
  <c r="J106"/>
  <c r="J105"/>
  <c r="J103"/>
  <c r="J102"/>
  <c r="J101"/>
  <c r="J100"/>
  <c r="J99"/>
  <c r="J98"/>
  <c r="J97"/>
  <c r="J96"/>
  <c r="J95"/>
  <c r="J94"/>
  <c r="J93"/>
  <c r="J92"/>
  <c r="J91"/>
  <c r="J90"/>
  <c r="J89"/>
  <c r="J87"/>
  <c r="J86"/>
  <c r="J85"/>
  <c r="J84"/>
  <c r="J83"/>
  <c r="J82"/>
  <c r="J81"/>
  <c r="J80"/>
  <c r="J79"/>
  <c r="J78"/>
  <c r="J77"/>
  <c r="J76"/>
  <c r="J75"/>
  <c r="J74"/>
  <c r="J73"/>
  <c r="J61"/>
  <c r="J60"/>
  <c r="J59"/>
  <c r="J58"/>
  <c r="J57"/>
  <c r="J50"/>
  <c r="J49"/>
  <c r="J48"/>
  <c r="J47"/>
  <c r="J46"/>
  <c r="J44"/>
  <c r="J43"/>
  <c r="J42"/>
  <c r="J41"/>
  <c r="J38"/>
  <c r="J37"/>
  <c r="J36"/>
  <c r="J35"/>
  <c r="J34"/>
  <c r="J32"/>
  <c r="J31"/>
  <c r="J30"/>
  <c r="J29"/>
  <c r="J25"/>
  <c r="J17"/>
  <c r="J16"/>
  <c r="J15"/>
  <c r="J13"/>
  <c r="J10"/>
  <c r="I245"/>
  <c r="I244"/>
  <c r="I243"/>
  <c r="I242"/>
  <c r="I241"/>
  <c r="I240"/>
  <c r="I239"/>
  <c r="I237"/>
  <c r="I236"/>
  <c r="I235"/>
  <c r="I234"/>
  <c r="I202"/>
  <c r="I201"/>
  <c r="I200"/>
  <c r="I199"/>
  <c r="I198"/>
  <c r="I197"/>
  <c r="I196"/>
  <c r="I195"/>
  <c r="I194"/>
  <c r="I193"/>
  <c r="I192"/>
  <c r="I191"/>
  <c r="I190"/>
  <c r="I189"/>
  <c r="I188"/>
  <c r="I187"/>
  <c r="I185"/>
  <c r="I184"/>
  <c r="I183"/>
  <c r="I182"/>
  <c r="I181"/>
  <c r="I180"/>
  <c r="I179"/>
  <c r="I178"/>
  <c r="I177"/>
  <c r="I176"/>
  <c r="I175"/>
  <c r="I174"/>
  <c r="I173"/>
  <c r="I172"/>
  <c r="I171"/>
  <c r="I169"/>
  <c r="I168"/>
  <c r="I167"/>
  <c r="I166"/>
  <c r="I165"/>
  <c r="I164"/>
  <c r="I163"/>
  <c r="I162"/>
  <c r="I161"/>
  <c r="I160"/>
  <c r="I159"/>
  <c r="I158"/>
  <c r="I157"/>
  <c r="I156"/>
  <c r="I155"/>
  <c r="I153"/>
  <c r="I152"/>
  <c r="I151"/>
  <c r="I150"/>
  <c r="I149"/>
  <c r="I148"/>
  <c r="I147"/>
  <c r="I146"/>
  <c r="I145"/>
  <c r="I144"/>
  <c r="I143"/>
  <c r="I142"/>
  <c r="I141"/>
  <c r="I140"/>
  <c r="I139"/>
  <c r="I136"/>
  <c r="I135"/>
  <c r="I134"/>
  <c r="I133"/>
  <c r="I132"/>
  <c r="I131"/>
  <c r="I130"/>
  <c r="I129"/>
  <c r="I128"/>
  <c r="I127"/>
  <c r="I126"/>
  <c r="I125"/>
  <c r="I124"/>
  <c r="I123"/>
  <c r="I122"/>
  <c r="I121"/>
  <c r="I119"/>
  <c r="I118"/>
  <c r="I117"/>
  <c r="I116"/>
  <c r="I115"/>
  <c r="I114"/>
  <c r="I113"/>
  <c r="I112"/>
  <c r="I111"/>
  <c r="I110"/>
  <c r="I109"/>
  <c r="I108"/>
  <c r="I107"/>
  <c r="I106"/>
  <c r="I105"/>
  <c r="I103"/>
  <c r="I102"/>
  <c r="I101"/>
  <c r="I100"/>
  <c r="I99"/>
  <c r="I98"/>
  <c r="I97"/>
  <c r="I96"/>
  <c r="I95"/>
  <c r="I94"/>
  <c r="I93"/>
  <c r="I92"/>
  <c r="I91"/>
  <c r="I90"/>
  <c r="I89"/>
  <c r="I87"/>
  <c r="I86"/>
  <c r="I85"/>
  <c r="I84"/>
  <c r="I83"/>
  <c r="I82"/>
  <c r="I81"/>
  <c r="I80"/>
  <c r="I79"/>
  <c r="I78"/>
  <c r="I77"/>
  <c r="I76"/>
  <c r="I75"/>
  <c r="I74"/>
  <c r="I73"/>
  <c r="I61"/>
  <c r="I60"/>
  <c r="I59"/>
  <c r="I58"/>
  <c r="I57"/>
  <c r="I50"/>
  <c r="I49"/>
  <c r="I48"/>
  <c r="I47"/>
  <c r="I46"/>
  <c r="I44"/>
  <c r="I43"/>
  <c r="I42"/>
  <c r="I41"/>
  <c r="I38"/>
  <c r="I37"/>
  <c r="I36"/>
  <c r="I35"/>
  <c r="I34"/>
  <c r="I32"/>
  <c r="I55" s="1"/>
  <c r="I31"/>
  <c r="I54" s="1"/>
  <c r="I30"/>
  <c r="I53" s="1"/>
  <c r="I29"/>
  <c r="I52" s="1"/>
  <c r="I25"/>
  <c r="I17"/>
  <c r="I16"/>
  <c r="I15"/>
  <c r="I13"/>
  <c r="I10"/>
  <c r="H245"/>
  <c r="H244"/>
  <c r="H243"/>
  <c r="H242"/>
  <c r="H241"/>
  <c r="H240"/>
  <c r="H239"/>
  <c r="H237"/>
  <c r="H236"/>
  <c r="H235"/>
  <c r="H234"/>
  <c r="H202"/>
  <c r="H201"/>
  <c r="H200"/>
  <c r="H199"/>
  <c r="H198"/>
  <c r="H197"/>
  <c r="H196"/>
  <c r="H195"/>
  <c r="H194"/>
  <c r="H193"/>
  <c r="H192"/>
  <c r="H191"/>
  <c r="H190"/>
  <c r="H189"/>
  <c r="H188"/>
  <c r="H187"/>
  <c r="H185"/>
  <c r="H184"/>
  <c r="H183"/>
  <c r="H182"/>
  <c r="H181"/>
  <c r="H180"/>
  <c r="H179"/>
  <c r="H178"/>
  <c r="H177"/>
  <c r="H176"/>
  <c r="H175"/>
  <c r="H174"/>
  <c r="H173"/>
  <c r="H172"/>
  <c r="H171"/>
  <c r="H169"/>
  <c r="H168"/>
  <c r="H167"/>
  <c r="H166"/>
  <c r="H165"/>
  <c r="H164"/>
  <c r="H163"/>
  <c r="H162"/>
  <c r="H161"/>
  <c r="H160"/>
  <c r="H159"/>
  <c r="H158"/>
  <c r="H157"/>
  <c r="H156"/>
  <c r="H155"/>
  <c r="H153"/>
  <c r="H152"/>
  <c r="H151"/>
  <c r="H150"/>
  <c r="H149"/>
  <c r="H148"/>
  <c r="H147"/>
  <c r="H146"/>
  <c r="H145"/>
  <c r="H144"/>
  <c r="H143"/>
  <c r="H142"/>
  <c r="H141"/>
  <c r="H140"/>
  <c r="H139"/>
  <c r="H136"/>
  <c r="H135"/>
  <c r="H134"/>
  <c r="H133"/>
  <c r="H132"/>
  <c r="H131"/>
  <c r="H130"/>
  <c r="H129"/>
  <c r="H128"/>
  <c r="H127"/>
  <c r="H126"/>
  <c r="H125"/>
  <c r="H124"/>
  <c r="H123"/>
  <c r="H122"/>
  <c r="H121"/>
  <c r="H119"/>
  <c r="H118"/>
  <c r="H117"/>
  <c r="H116"/>
  <c r="H115"/>
  <c r="H114"/>
  <c r="H113"/>
  <c r="H112"/>
  <c r="H111"/>
  <c r="H110"/>
  <c r="H109"/>
  <c r="H108"/>
  <c r="H107"/>
  <c r="H106"/>
  <c r="H105"/>
  <c r="H103"/>
  <c r="H102"/>
  <c r="H101"/>
  <c r="H100"/>
  <c r="H99"/>
  <c r="H98"/>
  <c r="H97"/>
  <c r="H96"/>
  <c r="H95"/>
  <c r="H94"/>
  <c r="H93"/>
  <c r="H92"/>
  <c r="H91"/>
  <c r="H90"/>
  <c r="H89"/>
  <c r="H87"/>
  <c r="H86"/>
  <c r="H85"/>
  <c r="H84"/>
  <c r="H83"/>
  <c r="H82"/>
  <c r="H81"/>
  <c r="H80"/>
  <c r="H79"/>
  <c r="H78"/>
  <c r="H77"/>
  <c r="H76"/>
  <c r="H75"/>
  <c r="H74"/>
  <c r="H73"/>
  <c r="H61"/>
  <c r="H60"/>
  <c r="H59"/>
  <c r="H58"/>
  <c r="H57"/>
  <c r="H50"/>
  <c r="H49"/>
  <c r="H48"/>
  <c r="H47"/>
  <c r="H46"/>
  <c r="H44"/>
  <c r="H43"/>
  <c r="H42"/>
  <c r="H41"/>
  <c r="H38"/>
  <c r="H37"/>
  <c r="H36"/>
  <c r="H35"/>
  <c r="H34"/>
  <c r="H32"/>
  <c r="H55" s="1"/>
  <c r="H31"/>
  <c r="H54" s="1"/>
  <c r="H30"/>
  <c r="H53" s="1"/>
  <c r="H29"/>
  <c r="H52" s="1"/>
  <c r="H25"/>
  <c r="H17"/>
  <c r="H16"/>
  <c r="H15"/>
  <c r="H13"/>
  <c r="H10"/>
  <c r="G245"/>
  <c r="G244"/>
  <c r="G243"/>
  <c r="G242"/>
  <c r="G241"/>
  <c r="G240"/>
  <c r="G239"/>
  <c r="G237"/>
  <c r="G236"/>
  <c r="G235"/>
  <c r="G234"/>
  <c r="G202"/>
  <c r="G201"/>
  <c r="G200"/>
  <c r="G199"/>
  <c r="G198"/>
  <c r="G197"/>
  <c r="G196"/>
  <c r="G195"/>
  <c r="G194"/>
  <c r="G193"/>
  <c r="G192"/>
  <c r="G191"/>
  <c r="G190"/>
  <c r="G189"/>
  <c r="G188"/>
  <c r="G187"/>
  <c r="G185"/>
  <c r="G184"/>
  <c r="G183"/>
  <c r="G182"/>
  <c r="G181"/>
  <c r="G180"/>
  <c r="G179"/>
  <c r="G178"/>
  <c r="G177"/>
  <c r="G176"/>
  <c r="G175"/>
  <c r="G174"/>
  <c r="G173"/>
  <c r="G172"/>
  <c r="G171"/>
  <c r="G169"/>
  <c r="G168"/>
  <c r="G167"/>
  <c r="G166"/>
  <c r="G165"/>
  <c r="G164"/>
  <c r="G163"/>
  <c r="G162"/>
  <c r="G161"/>
  <c r="G160"/>
  <c r="G159"/>
  <c r="G158"/>
  <c r="G157"/>
  <c r="G156"/>
  <c r="G155"/>
  <c r="G153"/>
  <c r="G152"/>
  <c r="G151"/>
  <c r="G150"/>
  <c r="G149"/>
  <c r="G148"/>
  <c r="G147"/>
  <c r="G146"/>
  <c r="G145"/>
  <c r="G144"/>
  <c r="G143"/>
  <c r="G142"/>
  <c r="G141"/>
  <c r="G140"/>
  <c r="G139"/>
  <c r="G136"/>
  <c r="G135"/>
  <c r="G134"/>
  <c r="G133"/>
  <c r="G132"/>
  <c r="G131"/>
  <c r="G130"/>
  <c r="G129"/>
  <c r="G128"/>
  <c r="G127"/>
  <c r="G126"/>
  <c r="G125"/>
  <c r="G124"/>
  <c r="G123"/>
  <c r="G122"/>
  <c r="G121"/>
  <c r="G119"/>
  <c r="G118"/>
  <c r="G117"/>
  <c r="G116"/>
  <c r="G115"/>
  <c r="G114"/>
  <c r="G113"/>
  <c r="G112"/>
  <c r="G111"/>
  <c r="G110"/>
  <c r="G109"/>
  <c r="G108"/>
  <c r="G107"/>
  <c r="G106"/>
  <c r="G105"/>
  <c r="G103"/>
  <c r="G102"/>
  <c r="G101"/>
  <c r="G100"/>
  <c r="G99"/>
  <c r="G98"/>
  <c r="G97"/>
  <c r="G96"/>
  <c r="G95"/>
  <c r="G94"/>
  <c r="G93"/>
  <c r="G92"/>
  <c r="G91"/>
  <c r="G90"/>
  <c r="G89"/>
  <c r="G87"/>
  <c r="G86"/>
  <c r="G85"/>
  <c r="G84"/>
  <c r="G83"/>
  <c r="G82"/>
  <c r="G81"/>
  <c r="G80"/>
  <c r="G79"/>
  <c r="G78"/>
  <c r="G77"/>
  <c r="G76"/>
  <c r="G75"/>
  <c r="G74"/>
  <c r="G73"/>
  <c r="G61"/>
  <c r="G60"/>
  <c r="G59"/>
  <c r="G58"/>
  <c r="G57"/>
  <c r="G50"/>
  <c r="G49"/>
  <c r="G48"/>
  <c r="G47"/>
  <c r="G46"/>
  <c r="G44"/>
  <c r="G43"/>
  <c r="G42"/>
  <c r="G41"/>
  <c r="G38"/>
  <c r="G37"/>
  <c r="G36"/>
  <c r="G35"/>
  <c r="G34"/>
  <c r="G32"/>
  <c r="G55" s="1"/>
  <c r="G31"/>
  <c r="G54" s="1"/>
  <c r="G30"/>
  <c r="G53" s="1"/>
  <c r="G29"/>
  <c r="G52" s="1"/>
  <c r="G25"/>
  <c r="G17"/>
  <c r="G16"/>
  <c r="G15"/>
  <c r="G13"/>
  <c r="G10"/>
  <c r="F245"/>
  <c r="F244"/>
  <c r="F243"/>
  <c r="F242"/>
  <c r="F241"/>
  <c r="F240"/>
  <c r="F239"/>
  <c r="F237"/>
  <c r="F236"/>
  <c r="F235"/>
  <c r="F234"/>
  <c r="F202"/>
  <c r="F201"/>
  <c r="F200"/>
  <c r="F199"/>
  <c r="F198"/>
  <c r="F197"/>
  <c r="F196"/>
  <c r="F195"/>
  <c r="F194"/>
  <c r="F193"/>
  <c r="F192"/>
  <c r="F191"/>
  <c r="F190"/>
  <c r="F189"/>
  <c r="F188"/>
  <c r="F187"/>
  <c r="F185"/>
  <c r="F184"/>
  <c r="F183"/>
  <c r="F182"/>
  <c r="F181"/>
  <c r="F180"/>
  <c r="F179"/>
  <c r="F178"/>
  <c r="F177"/>
  <c r="F176"/>
  <c r="F175"/>
  <c r="F174"/>
  <c r="F173"/>
  <c r="F172"/>
  <c r="F171"/>
  <c r="F169"/>
  <c r="F168"/>
  <c r="F167"/>
  <c r="F166"/>
  <c r="F165"/>
  <c r="F164"/>
  <c r="F163"/>
  <c r="F162"/>
  <c r="F161"/>
  <c r="F160"/>
  <c r="F159"/>
  <c r="F158"/>
  <c r="F157"/>
  <c r="F156"/>
  <c r="F155"/>
  <c r="F153"/>
  <c r="F152"/>
  <c r="F151"/>
  <c r="F150"/>
  <c r="F149"/>
  <c r="F148"/>
  <c r="F147"/>
  <c r="F146"/>
  <c r="F145"/>
  <c r="F144"/>
  <c r="F143"/>
  <c r="F142"/>
  <c r="F141"/>
  <c r="F140"/>
  <c r="F139"/>
  <c r="F136"/>
  <c r="F135"/>
  <c r="F134"/>
  <c r="F133"/>
  <c r="F132"/>
  <c r="F131"/>
  <c r="F130"/>
  <c r="F129"/>
  <c r="F128"/>
  <c r="F127"/>
  <c r="F126"/>
  <c r="F125"/>
  <c r="F124"/>
  <c r="F123"/>
  <c r="F122"/>
  <c r="F121"/>
  <c r="F119"/>
  <c r="F118"/>
  <c r="F117"/>
  <c r="F116"/>
  <c r="F115"/>
  <c r="F114"/>
  <c r="F113"/>
  <c r="F112"/>
  <c r="F111"/>
  <c r="F110"/>
  <c r="F109"/>
  <c r="F108"/>
  <c r="F107"/>
  <c r="F106"/>
  <c r="F105"/>
  <c r="F103"/>
  <c r="F102"/>
  <c r="F101"/>
  <c r="F100"/>
  <c r="F99"/>
  <c r="F98"/>
  <c r="F97"/>
  <c r="F96"/>
  <c r="F95"/>
  <c r="F94"/>
  <c r="F93"/>
  <c r="F92"/>
  <c r="F91"/>
  <c r="F90"/>
  <c r="F89"/>
  <c r="F87"/>
  <c r="F86"/>
  <c r="F85"/>
  <c r="F84"/>
  <c r="F83"/>
  <c r="F82"/>
  <c r="F81"/>
  <c r="F80"/>
  <c r="F79"/>
  <c r="F78"/>
  <c r="F77"/>
  <c r="F76"/>
  <c r="F75"/>
  <c r="F74"/>
  <c r="F73"/>
  <c r="F61"/>
  <c r="F60"/>
  <c r="F59"/>
  <c r="F58"/>
  <c r="F57"/>
  <c r="F50"/>
  <c r="F49"/>
  <c r="F48"/>
  <c r="F47"/>
  <c r="F46"/>
  <c r="F44"/>
  <c r="F43"/>
  <c r="F42"/>
  <c r="F41"/>
  <c r="F38"/>
  <c r="F37"/>
  <c r="F36"/>
  <c r="F35"/>
  <c r="F34"/>
  <c r="F32"/>
  <c r="F31"/>
  <c r="F30"/>
  <c r="F29"/>
  <c r="F25"/>
  <c r="F17"/>
  <c r="F16"/>
  <c r="F15"/>
  <c r="F13"/>
  <c r="F10"/>
  <c r="E237"/>
  <c r="E236"/>
  <c r="E235"/>
  <c r="E234"/>
  <c r="E202"/>
  <c r="E201"/>
  <c r="E200"/>
  <c r="E199"/>
  <c r="E198"/>
  <c r="E197"/>
  <c r="E196"/>
  <c r="E195"/>
  <c r="E194"/>
  <c r="E193"/>
  <c r="E192"/>
  <c r="E191"/>
  <c r="E190"/>
  <c r="E189"/>
  <c r="E188"/>
  <c r="E187"/>
  <c r="E185"/>
  <c r="E184"/>
  <c r="E183"/>
  <c r="E182"/>
  <c r="E181"/>
  <c r="E180"/>
  <c r="E179"/>
  <c r="E178"/>
  <c r="E177"/>
  <c r="E176"/>
  <c r="E175"/>
  <c r="E174"/>
  <c r="E173"/>
  <c r="E172"/>
  <c r="E171"/>
  <c r="E169"/>
  <c r="E168"/>
  <c r="E167"/>
  <c r="E166"/>
  <c r="E165"/>
  <c r="E164"/>
  <c r="E163"/>
  <c r="E162"/>
  <c r="E161"/>
  <c r="E160"/>
  <c r="E159"/>
  <c r="E158"/>
  <c r="E157"/>
  <c r="E156"/>
  <c r="E155"/>
  <c r="E153"/>
  <c r="E152"/>
  <c r="E151"/>
  <c r="E150"/>
  <c r="E149"/>
  <c r="E148"/>
  <c r="E147"/>
  <c r="E146"/>
  <c r="E145"/>
  <c r="E144"/>
  <c r="E143"/>
  <c r="E142"/>
  <c r="E141"/>
  <c r="E140"/>
  <c r="E139"/>
  <c r="E136"/>
  <c r="E135"/>
  <c r="E134"/>
  <c r="E133"/>
  <c r="E132"/>
  <c r="E131"/>
  <c r="E130"/>
  <c r="E129"/>
  <c r="E128"/>
  <c r="E127"/>
  <c r="E126"/>
  <c r="E125"/>
  <c r="E124"/>
  <c r="E123"/>
  <c r="E122"/>
  <c r="E121"/>
  <c r="E119"/>
  <c r="E118"/>
  <c r="E117"/>
  <c r="E116"/>
  <c r="E115"/>
  <c r="E114"/>
  <c r="E113"/>
  <c r="E112"/>
  <c r="E111"/>
  <c r="E110"/>
  <c r="E109"/>
  <c r="E108"/>
  <c r="E107"/>
  <c r="E106"/>
  <c r="E105"/>
  <c r="E103"/>
  <c r="E102"/>
  <c r="E101"/>
  <c r="E100"/>
  <c r="E99"/>
  <c r="E98"/>
  <c r="E97"/>
  <c r="E96"/>
  <c r="E95"/>
  <c r="E94"/>
  <c r="E93"/>
  <c r="E92"/>
  <c r="E91"/>
  <c r="E90"/>
  <c r="E89"/>
  <c r="E87"/>
  <c r="E86"/>
  <c r="E85"/>
  <c r="E84"/>
  <c r="E83"/>
  <c r="E82"/>
  <c r="E81"/>
  <c r="E80"/>
  <c r="E79"/>
  <c r="E78"/>
  <c r="E77"/>
  <c r="E76"/>
  <c r="E75"/>
  <c r="E74"/>
  <c r="E73"/>
  <c r="E61"/>
  <c r="E60"/>
  <c r="E59"/>
  <c r="E58"/>
  <c r="E57"/>
  <c r="E50"/>
  <c r="E49"/>
  <c r="E48"/>
  <c r="E47"/>
  <c r="E46"/>
  <c r="E44"/>
  <c r="E43"/>
  <c r="E42"/>
  <c r="E41"/>
  <c r="E38"/>
  <c r="E37"/>
  <c r="E36"/>
  <c r="E35"/>
  <c r="E34"/>
  <c r="E32"/>
  <c r="E55" s="1"/>
  <c r="E31"/>
  <c r="E54" s="1"/>
  <c r="E30"/>
  <c r="E53" s="1"/>
  <c r="E29"/>
  <c r="E52" s="1"/>
  <c r="E25"/>
  <c r="E17"/>
  <c r="E16"/>
  <c r="E15"/>
  <c r="E13"/>
  <c r="E10"/>
  <c r="D237"/>
  <c r="D236"/>
  <c r="D235"/>
  <c r="D234"/>
  <c r="D202"/>
  <c r="D201"/>
  <c r="D200"/>
  <c r="D199"/>
  <c r="D198"/>
  <c r="D197"/>
  <c r="D196"/>
  <c r="D195"/>
  <c r="D194"/>
  <c r="D193"/>
  <c r="D192"/>
  <c r="D191"/>
  <c r="D190"/>
  <c r="D189"/>
  <c r="D188"/>
  <c r="D187"/>
  <c r="D185"/>
  <c r="D184"/>
  <c r="D183"/>
  <c r="D182"/>
  <c r="D181"/>
  <c r="D180"/>
  <c r="D179"/>
  <c r="D178"/>
  <c r="D177"/>
  <c r="D176"/>
  <c r="D175"/>
  <c r="D174"/>
  <c r="D173"/>
  <c r="D172"/>
  <c r="D171"/>
  <c r="D169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1"/>
  <c r="D140"/>
  <c r="D139"/>
  <c r="D136"/>
  <c r="D135"/>
  <c r="D134"/>
  <c r="D133"/>
  <c r="D132"/>
  <c r="D131"/>
  <c r="D130"/>
  <c r="D129"/>
  <c r="D128"/>
  <c r="D127"/>
  <c r="D126"/>
  <c r="D125"/>
  <c r="D124"/>
  <c r="D123"/>
  <c r="D122"/>
  <c r="D121"/>
  <c r="D119"/>
  <c r="D118"/>
  <c r="D117"/>
  <c r="D116"/>
  <c r="D115"/>
  <c r="D114"/>
  <c r="D113"/>
  <c r="D112"/>
  <c r="D111"/>
  <c r="D110"/>
  <c r="D109"/>
  <c r="D108"/>
  <c r="D107"/>
  <c r="D106"/>
  <c r="D105"/>
  <c r="D103"/>
  <c r="D102"/>
  <c r="D101"/>
  <c r="D100"/>
  <c r="D99"/>
  <c r="D98"/>
  <c r="D97"/>
  <c r="D96"/>
  <c r="D95"/>
  <c r="D94"/>
  <c r="D93"/>
  <c r="D92"/>
  <c r="D91"/>
  <c r="D90"/>
  <c r="D89"/>
  <c r="D87"/>
  <c r="D86"/>
  <c r="D85"/>
  <c r="D84"/>
  <c r="D83"/>
  <c r="D82"/>
  <c r="D81"/>
  <c r="D80"/>
  <c r="D79"/>
  <c r="D78"/>
  <c r="D77"/>
  <c r="D76"/>
  <c r="D75"/>
  <c r="D74"/>
  <c r="D73"/>
  <c r="D61"/>
  <c r="D60"/>
  <c r="D59"/>
  <c r="D58"/>
  <c r="D57"/>
  <c r="D50"/>
  <c r="D49"/>
  <c r="D48"/>
  <c r="D47"/>
  <c r="D46"/>
  <c r="D44"/>
  <c r="D43"/>
  <c r="D42"/>
  <c r="D41"/>
  <c r="D38"/>
  <c r="D37"/>
  <c r="D36"/>
  <c r="D35"/>
  <c r="D34"/>
  <c r="D32"/>
  <c r="D31"/>
  <c r="D30"/>
  <c r="D29"/>
  <c r="D25"/>
  <c r="D17"/>
  <c r="D16"/>
  <c r="D15"/>
  <c r="D13"/>
  <c r="D10"/>
  <c r="C237"/>
  <c r="C236"/>
  <c r="C235"/>
  <c r="C234"/>
  <c r="C202"/>
  <c r="C201"/>
  <c r="C200"/>
  <c r="C199"/>
  <c r="C198"/>
  <c r="C197"/>
  <c r="C196"/>
  <c r="C195"/>
  <c r="C194"/>
  <c r="C193"/>
  <c r="C192"/>
  <c r="C191"/>
  <c r="C190"/>
  <c r="C189"/>
  <c r="C188"/>
  <c r="C187"/>
  <c r="C185"/>
  <c r="C184"/>
  <c r="C183"/>
  <c r="C182"/>
  <c r="C181"/>
  <c r="C180"/>
  <c r="C179"/>
  <c r="C178"/>
  <c r="C177"/>
  <c r="C176"/>
  <c r="C175"/>
  <c r="C174"/>
  <c r="C173"/>
  <c r="C172"/>
  <c r="C171"/>
  <c r="C169"/>
  <c r="C168"/>
  <c r="C167"/>
  <c r="C166"/>
  <c r="C165"/>
  <c r="C164"/>
  <c r="C163"/>
  <c r="C162"/>
  <c r="C161"/>
  <c r="C160"/>
  <c r="C159"/>
  <c r="C158"/>
  <c r="C157"/>
  <c r="C156"/>
  <c r="C155"/>
  <c r="C153"/>
  <c r="C152"/>
  <c r="C151"/>
  <c r="C150"/>
  <c r="C149"/>
  <c r="C148"/>
  <c r="C147"/>
  <c r="C146"/>
  <c r="C145"/>
  <c r="C144"/>
  <c r="C143"/>
  <c r="C142"/>
  <c r="C141"/>
  <c r="C140"/>
  <c r="C139"/>
  <c r="C136"/>
  <c r="C135"/>
  <c r="C134"/>
  <c r="C133"/>
  <c r="C132"/>
  <c r="C131"/>
  <c r="C130"/>
  <c r="C129"/>
  <c r="C128"/>
  <c r="C127"/>
  <c r="C126"/>
  <c r="C125"/>
  <c r="C124"/>
  <c r="C123"/>
  <c r="C122"/>
  <c r="C121"/>
  <c r="C119"/>
  <c r="C118"/>
  <c r="C117"/>
  <c r="C116"/>
  <c r="C115"/>
  <c r="C114"/>
  <c r="C113"/>
  <c r="C112"/>
  <c r="C111"/>
  <c r="C110"/>
  <c r="C109"/>
  <c r="C108"/>
  <c r="C107"/>
  <c r="C106"/>
  <c r="C105"/>
  <c r="C103"/>
  <c r="C102"/>
  <c r="C101"/>
  <c r="C100"/>
  <c r="C99"/>
  <c r="C98"/>
  <c r="C97"/>
  <c r="C96"/>
  <c r="C95"/>
  <c r="C94"/>
  <c r="C93"/>
  <c r="C92"/>
  <c r="C91"/>
  <c r="C90"/>
  <c r="C89"/>
  <c r="C87"/>
  <c r="C86"/>
  <c r="C85"/>
  <c r="C84"/>
  <c r="C83"/>
  <c r="C82"/>
  <c r="C81"/>
  <c r="C80"/>
  <c r="C79"/>
  <c r="C78"/>
  <c r="C77"/>
  <c r="C76"/>
  <c r="C75"/>
  <c r="C74"/>
  <c r="C73"/>
  <c r="C245"/>
  <c r="C239"/>
  <c r="C244"/>
  <c r="C243"/>
  <c r="C242"/>
  <c r="C241"/>
  <c r="C240"/>
  <c r="C61"/>
  <c r="C60"/>
  <c r="C59"/>
  <c r="C58"/>
  <c r="C57"/>
  <c r="B58"/>
  <c r="B59"/>
  <c r="B60"/>
  <c r="B61"/>
  <c r="B57"/>
  <c r="C50"/>
  <c r="C49"/>
  <c r="C48"/>
  <c r="C47"/>
  <c r="C46"/>
  <c r="B47"/>
  <c r="B48"/>
  <c r="B49"/>
  <c r="B50"/>
  <c r="B46"/>
  <c r="C44"/>
  <c r="C43"/>
  <c r="C42"/>
  <c r="C41"/>
  <c r="B42"/>
  <c r="B43"/>
  <c r="B44"/>
  <c r="B41"/>
  <c r="C38"/>
  <c r="C37"/>
  <c r="C36"/>
  <c r="C35"/>
  <c r="C34"/>
  <c r="B38"/>
  <c r="B37"/>
  <c r="B36"/>
  <c r="B35"/>
  <c r="B34"/>
  <c r="C32"/>
  <c r="C31"/>
  <c r="C30"/>
  <c r="C29"/>
  <c r="B30"/>
  <c r="B31"/>
  <c r="B32"/>
  <c r="B29"/>
  <c r="C17"/>
  <c r="C16"/>
  <c r="C15"/>
  <c r="C25"/>
  <c r="C13"/>
  <c r="C10"/>
  <c r="J8" i="10"/>
  <c r="H8"/>
  <c r="G8"/>
  <c r="E8"/>
  <c r="D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Retail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2" name="Connection1" type="4" refreshedVersion="3" background="1" saveData="1">
    <webPr sourceData="1" parsePre="1" consecutive="1" xl2000="1" url="file:///C:/Projects/Benchmarks/branches/v1.2_4.0/Retail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3" name="Connection10" type="4" refreshedVersion="3" background="1" saveData="1">
    <webPr sourceData="1" parsePre="1" consecutive="1" xl2000="1" url="file:///C:/Projects/Benchmarks/branches/v1.2_4.0/Retail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4" name="Connection11" type="4" refreshedVersion="3" background="1" saveData="1">
    <webPr sourceData="1" parsePre="1" consecutive="1" xl2000="1" url="file:///C:/Projects/Benchmarks/branches/v1.2_4.0/Retail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5" name="Connection12" type="4" refreshedVersion="3" background="1" saveData="1">
    <webPr sourceData="1" parsePre="1" consecutive="1" xl2000="1" url="file:///C:/Projects/Benchmarks/branches/v1.2_4.0/Retail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6" name="Connection13" type="4" refreshedVersion="3" background="1" saveData="1">
    <webPr sourceData="1" parsePre="1" consecutive="1" xl2000="1" url="file:///C:/Projects/Benchmarks/branches/v1.2_4.0/Retail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7" name="Connection14" type="4" refreshedVersion="3" background="1" saveData="1">
    <webPr sourceData="1" parsePre="1" consecutive="1" xl2000="1" url="file:///C:/Projects/Benchmarks/branches/v1.2_4.0/Retail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8" name="Connection15" type="4" refreshedVersion="3" background="1" saveData="1">
    <webPr sourceData="1" parsePre="1" consecutive="1" xl2000="1" url="file:///C:/Projects/Benchmarks/branches/v1.2_4.0/Retail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9" name="Connection2" type="4" refreshedVersion="3" background="1" saveData="1">
    <webPr sourceData="1" parsePre="1" consecutive="1" xl2000="1" url="file:///C:/Projects/Benchmarks/branches/v1.2_4.0/Retail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0" name="Connection3" type="4" refreshedVersion="3" background="1" saveData="1">
    <webPr sourceData="1" parsePre="1" consecutive="1" xl2000="1" url="file:///C:/Projects/Benchmarks/branches/v1.2_4.0/Retail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1" name="Connection4" type="4" refreshedVersion="3" background="1" saveData="1">
    <webPr sourceData="1" parsePre="1" consecutive="1" xl2000="1" url="file:///C:/Projects/Benchmarks/branches/v1.2_4.0/Retail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2" name="Connection5" type="4" refreshedVersion="3" background="1" saveData="1">
    <webPr sourceData="1" parsePre="1" consecutive="1" xl2000="1" url="file:///C:/Projects/Benchmarks/branches/v1.2_4.0/Retail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3" name="Connection6" type="4" refreshedVersion="3" background="1" saveData="1">
    <webPr sourceData="1" parsePre="1" consecutive="1" xl2000="1" url="file:///C:/Projects/Benchmarks/branches/v1.2_4.0/Retail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4" name="Connection7" type="4" refreshedVersion="3" background="1" saveData="1">
    <webPr sourceData="1" parsePre="1" consecutive="1" xl2000="1" url="file:///C:/Projects/Benchmarks/branches/v1.2_4.0/Retail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5" name="Connection8" type="4" refreshedVersion="3" background="1" saveData="1">
    <webPr sourceData="1" parsePre="1" consecutive="1" xl2000="1" url="file:///C:/Projects/Benchmarks/branches/v1.2_4.0/Retail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  <connection id="16" name="Connection9" type="4" refreshedVersion="3" background="1" saveData="1">
    <webPr sourceData="1" parsePre="1" consecutive="1" xl2000="1" url="file:///C:/Projects/Benchmarks/branches/v1.2_4.0/Retail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4"/>
        <x v="70"/>
        <x v="101"/>
      </tables>
    </webPr>
  </connection>
</connections>
</file>

<file path=xl/sharedStrings.xml><?xml version="1.0" encoding="utf-8"?>
<sst xmlns="http://schemas.openxmlformats.org/spreadsheetml/2006/main" count="5176" uniqueCount="646">
  <si>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</si>
  <si>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</si>
  <si>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</si>
  <si>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</si>
  <si>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</si>
  <si>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</si>
  <si>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</si>
  <si>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</si>
  <si>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</si>
  <si>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</si>
  <si>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</si>
  <si>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</si>
  <si>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</si>
  <si>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</si>
  <si>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</si>
  <si>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</si>
  <si>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</si>
  <si>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</si>
  <si>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</si>
  <si>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</si>
  <si>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</si>
  <si>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</si>
  <si>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</si>
  <si>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</si>
  <si>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</si>
  <si>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</si>
  <si>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</si>
  <si>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</si>
  <si>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</si>
  <si>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</si>
  <si>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</si>
  <si>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</si>
  <si>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</si>
  <si>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</si>
  <si>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</si>
  <si>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</si>
  <si>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</si>
  <si>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</si>
  <si>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</si>
  <si>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</si>
  <si>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</si>
  <si>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</si>
  <si>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</si>
  <si>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</si>
  <si>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</si>
  <si>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</si>
  <si>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</si>
  <si>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</si>
  <si>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</si>
  <si>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</si>
  <si>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</si>
  <si>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</si>
  <si>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</si>
  <si>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</si>
  <si>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</si>
  <si>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</si>
  <si>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</si>
  <si>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</si>
  <si>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</si>
  <si>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</si>
  <si>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</si>
  <si>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</si>
  <si>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</si>
  <si>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</si>
  <si>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</si>
  <si>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</si>
  <si>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</si>
  <si>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</si>
  <si>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</si>
  <si>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</si>
  <si>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</si>
  <si>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</si>
  <si>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</si>
  <si>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</si>
  <si>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</si>
  <si>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</si>
  <si>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</si>
  <si>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</si>
  <si>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</si>
  <si>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</si>
  <si>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</si>
  <si>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</si>
  <si>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</si>
  <si>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</si>
  <si>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</si>
  <si>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</si>
  <si>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</si>
  <si>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</si>
  <si>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</si>
  <si>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</si>
  <si>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</si>
  <si>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</si>
  <si>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</si>
  <si>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</si>
  <si>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</si>
  <si>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</si>
  <si>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</si>
  <si>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</si>
  <si>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</si>
  <si>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</si>
  <si>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</si>
  <si>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</si>
  <si>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</si>
  <si>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</si>
  <si>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</si>
  <si>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</si>
  <si>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</si>
  <si>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</si>
  <si>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</si>
  <si>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</si>
  <si>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</si>
  <si>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</si>
  <si>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</si>
  <si>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</si>
  <si>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</si>
  <si>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</si>
  <si>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</si>
  <si>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</si>
  <si>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</si>
  <si>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</si>
  <si>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</si>
  <si>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</si>
  <si>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</si>
  <si>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</si>
  <si>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</si>
  <si>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</si>
  <si>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</si>
  <si>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</si>
  <si>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</si>
  <si>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</si>
  <si>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</si>
  <si>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</si>
  <si>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</si>
  <si>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</si>
  <si>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</si>
  <si>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</si>
  <si>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</si>
  <si>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</si>
  <si>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</si>
  <si>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</si>
  <si>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</si>
  <si>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</si>
  <si>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</si>
  <si>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</si>
  <si>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</si>
  <si>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</si>
  <si>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</si>
  <si>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</si>
  <si>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</si>
  <si>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</si>
  <si>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</si>
  <si>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</si>
  <si>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</si>
  <si>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</si>
  <si>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</si>
  <si>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</si>
  <si>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</si>
  <si>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</si>
  <si>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</si>
  <si>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</si>
  <si>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</si>
  <si>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</si>
  <si>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</si>
  <si>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</si>
  <si>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</si>
  <si>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</si>
  <si>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</si>
  <si>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</si>
  <si>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</si>
  <si>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</si>
  <si>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</si>
  <si>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</si>
  <si>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</si>
  <si>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</si>
  <si>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</si>
  <si>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</si>
  <si>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</si>
  <si>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</si>
  <si>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</si>
  <si>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</si>
  <si>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</si>
  <si>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</si>
  <si>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</si>
  <si>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</si>
  <si>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</si>
  <si>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</si>
  <si>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</si>
  <si>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</si>
  <si>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</si>
  <si>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</si>
  <si>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Retail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</si>
  <si>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</si>
  <si>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</si>
  <si>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</si>
  <si>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</si>
  <si>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</si>
  <si>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</si>
  <si>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</si>
  <si>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</si>
  <si>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</si>
  <si>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</si>
  <si>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</si>
  <si>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</si>
  <si>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</si>
  <si>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</si>
  <si>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4 in slab-on-grade</t>
  </si>
  <si>
    <t>Back, CoreRetail, FrontRetail, PointofSale, FrontEntry</t>
  </si>
  <si>
    <t>Back_Space</t>
  </si>
  <si>
    <t>Core_Retail</t>
  </si>
  <si>
    <t>Point_of_Sale</t>
  </si>
  <si>
    <t>Front_Retail</t>
  </si>
  <si>
    <t>Front_Entry</t>
  </si>
  <si>
    <t>DOE Commercial Building Benchmark - Retail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</si>
  <si>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</si>
  <si>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</si>
  <si>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</si>
  <si>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</si>
  <si>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</si>
  <si>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</si>
  <si>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</si>
  <si>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</si>
  <si>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</si>
  <si>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</si>
  <si>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</si>
  <si>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</si>
  <si>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</si>
  <si>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</si>
  <si>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</si>
  <si>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</si>
  <si>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</si>
  <si>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</si>
  <si>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</si>
  <si>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t>Water Consumption (L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</si>
  <si>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</si>
  <si>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</si>
  <si>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</si>
  <si>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n/a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</si>
  <si>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</si>
  <si>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Total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</si>
  <si>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</si>
  <si>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</si>
  <si>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</si>
  <si>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</si>
  <si>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($/kWh)</t>
  </si>
  <si>
    <t>Air Conditioning (kW)</t>
  </si>
  <si>
    <t>Electricity (kWh)</t>
  </si>
  <si>
    <t>Gas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</si>
  <si>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</si>
  <si>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Purchased Cooling (MJ)</t>
  </si>
  <si>
    <t>Purchased Heating (MJ)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</si>
  <si>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</si>
  <si>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</si>
  <si>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Building (MJ)</t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</si>
  <si>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</si>
  <si>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</si>
  <si>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</si>
  <si>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</si>
  <si>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</si>
  <si>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</si>
  <si>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</si>
  <si>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</si>
  <si>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</si>
  <si>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</si>
  <si>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</si>
  <si>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FRONT_ENTRY_COOLING</t>
  </si>
  <si>
    <t>May</t>
  </si>
  <si>
    <r>
      <t>Water Environmental Factors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</si>
  <si>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</si>
  <si>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</si>
  <si>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</si>
  <si>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</si>
  <si>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</si>
  <si>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</si>
  <si>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</si>
  <si>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</si>
  <si>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</si>
  <si>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</si>
  <si>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</si>
  <si>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</si>
  <si>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</si>
  <si>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</si>
  <si>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</si>
  <si>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</si>
  <si>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</si>
  <si>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</si>
  <si>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</si>
  <si>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</si>
  <si>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</si>
  <si>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</si>
  <si>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</si>
  <si>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</si>
  <si>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IEAD</t>
  </si>
  <si>
    <t>HVAC Control - Economizer</t>
  </si>
  <si>
    <t>NoEconomizer</t>
  </si>
  <si>
    <t>MinRelHumSetSch</t>
  </si>
  <si>
    <t>MaxRelHumSetSch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</si>
  <si>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</si>
  <si>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</si>
  <si>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</si>
  <si>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</si>
  <si>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</si>
  <si>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</si>
  <si>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</si>
  <si>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</si>
  <si>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</si>
  <si>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</si>
  <si>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</si>
  <si>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</si>
  <si>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</si>
  <si>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</si>
  <si>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</si>
  <si>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</si>
  <si>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</si>
  <si>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</si>
  <si>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</si>
  <si>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</si>
  <si>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</si>
  <si>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</si>
  <si>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</si>
  <si>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</si>
  <si>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BACK_SPACE</t>
  </si>
  <si>
    <t>CORE_RETAIL</t>
  </si>
  <si>
    <t>FRONT_ENTRY</t>
  </si>
  <si>
    <t>FRONT_RETAIL</t>
  </si>
  <si>
    <t>POINT_OF_SALE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</si>
  <si>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</si>
  <si>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</si>
  <si>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</si>
  <si>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</si>
  <si>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</si>
  <si>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</si>
  <si>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</si>
  <si>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</si>
  <si>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</si>
  <si>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BACK_SPACE_WALL_EAST</t>
  </si>
  <si>
    <t>E</t>
  </si>
  <si>
    <t>BACK_SPACE_WALL_NORTH</t>
  </si>
  <si>
    <t>N</t>
  </si>
  <si>
    <t>BACK_SPACE_WALL_WEST</t>
  </si>
  <si>
    <t>W</t>
  </si>
  <si>
    <t>BACK_SPACE_FLOOR</t>
  </si>
  <si>
    <t>EXT-SLAB</t>
  </si>
  <si>
    <t>BACK_SPACE_ROOF</t>
  </si>
  <si>
    <t>ROOF-IEAD-NONRES</t>
  </si>
  <si>
    <t>CORE_RETAIL_WALL_EAST_2</t>
  </si>
  <si>
    <t>CORE_RETAIL_WALL_WEST_2</t>
  </si>
  <si>
    <t>CORE_RETAIL_FLOOR</t>
  </si>
  <si>
    <t>CORE_RETAIL_ROOF</t>
  </si>
  <si>
    <t>FRONT_ENTRY_WALL_SOUTH</t>
  </si>
  <si>
    <t>S</t>
  </si>
  <si>
    <t>FRONT_ENTRY_FLOOR</t>
  </si>
  <si>
    <t>FRONT_ENTRY_ROOF</t>
  </si>
  <si>
    <t>FRONT_RETAIL_WALL_SOUTH</t>
  </si>
  <si>
    <t>FRONT_RETAIL_WALLL_EAST</t>
  </si>
  <si>
    <t>FRONT_RETAIL_FLOOR</t>
  </si>
  <si>
    <t>FRONT_RETAIL_ROOF</t>
  </si>
  <si>
    <t>POINT_OF_SALE_WALL_SOUTH</t>
  </si>
  <si>
    <t>POINT_OF_SALE_WALL_WEST</t>
  </si>
  <si>
    <t>POINT_OF_SALE_FLOOR</t>
  </si>
  <si>
    <t>POINT_OF_SALE_ROOF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</si>
  <si>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</si>
  <si>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</si>
  <si>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</si>
  <si>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</si>
  <si>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</si>
  <si>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</si>
  <si>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FRONT_ENTRY_WALL_SOUTH_GLAZING</t>
  </si>
  <si>
    <t>No</t>
  </si>
  <si>
    <t>FRONT_RETAIL_WALL_SOUTH_GLAZING</t>
  </si>
  <si>
    <t>POINT_OF_SALE_WALL_SOUTH_GLAZING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</si>
  <si>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</si>
  <si>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</si>
  <si>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</si>
  <si>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</si>
  <si>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</si>
  <si>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</si>
  <si>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</si>
  <si>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</si>
  <si>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</si>
  <si>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</si>
  <si>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PSZ-AC:1_UNITARY_PACKAGE_COOLCOIL</t>
  </si>
  <si>
    <t>Coil:Cooling:DX:SingleSpeed</t>
  </si>
  <si>
    <t>PSZ-AC:2_UNITARY_PACKAGE_COOLCOIL</t>
  </si>
  <si>
    <t>PSZ-AC:3_UNITARY_PACKAGE_COOLCOIL</t>
  </si>
  <si>
    <t>PSZ-AC:4_UNITARY_PACKAGE_COOLCOIL</t>
  </si>
  <si>
    <t>FRONT_ENTRY UNIT HEATER COIL</t>
  </si>
  <si>
    <t>Coil:Heating:Electric</t>
  </si>
  <si>
    <t>PSZ-AC:1_UNITARY_PACKAGE_HEATCOIL</t>
  </si>
  <si>
    <t>Coil:Heating:Gas</t>
  </si>
  <si>
    <t>PSZ-AC:2_UNITARY_PACKAGE_HEATCOIL</t>
  </si>
  <si>
    <t>PSZ-AC:3_UNITARY_PACKAGE_HEATCOIL</t>
  </si>
  <si>
    <t>PSZ-AC:4_UNITARY_PACKAGE_HEATCOIL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</si>
  <si>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</si>
  <si>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</si>
  <si>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</si>
  <si>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</si>
  <si>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</si>
  <si>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</si>
  <si>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FRONT_ENTRY UNIT HEATERFAN</t>
  </si>
  <si>
    <t>Fan:ConstantVolume</t>
  </si>
  <si>
    <t>Unit Heater Fans</t>
  </si>
  <si>
    <t>PSZ-AC:1_UNITARY_PACKAGE_FAN</t>
  </si>
  <si>
    <t>Fan:OnOff</t>
  </si>
  <si>
    <t>Unitary Fans</t>
  </si>
  <si>
    <t>PSZ-AC:2_UNITARY_PACKAGE_FAN</t>
  </si>
  <si>
    <t>PSZ-AC:3_UNITARY_PACKAGE_FAN</t>
  </si>
  <si>
    <t>PSZ-AC:4_UNITARY_PACKAGE_FAN</t>
  </si>
  <si>
    <t>Control</t>
  </si>
  <si>
    <t>Head [pa]</t>
  </si>
  <si>
    <t>Power [W]</t>
  </si>
  <si>
    <t>Motor Efficiency [W/W]</t>
  </si>
  <si>
    <t>Storage Volume [m3]</t>
  </si>
  <si>
    <t>Input [W]</t>
  </si>
  <si>
    <t>Thermal Efficiency [W/W]</t>
  </si>
  <si>
    <t>Recovery Efficiency [W/W]</t>
  </si>
  <si>
    <t>Energy Factor</t>
  </si>
  <si>
    <t>Source Energy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</si>
  <si>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</si>
  <si>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Total Source Energy (GJ)</t>
  </si>
  <si>
    <t>3B-CA</t>
  </si>
  <si>
    <t>Building Summary Retail pre-1980 construction</t>
  </si>
  <si>
    <t>EXT-WALLS-STEELFRAME-NONRES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</si>
  <si>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</si>
  <si>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</si>
  <si>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</si>
  <si>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</si>
  <si>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</si>
  <si>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</si>
  <si>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</si>
  <si>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</si>
  <si>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</si>
  <si>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</si>
  <si>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</si>
  <si>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</si>
  <si>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</si>
  <si>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</si>
  <si>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</si>
  <si>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</si>
  <si>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</si>
  <si>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</si>
  <si>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</si>
  <si>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</si>
  <si>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</si>
  <si>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</si>
  <si>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</si>
  <si>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</si>
  <si>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</si>
  <si>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</si>
  <si>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</si>
  <si>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</si>
  <si>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</si>
  <si>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</si>
  <si>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[Invalid/Undefined]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</si>
  <si>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</si>
  <si>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</si>
  <si>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</si>
  <si>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</si>
  <si>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</si>
  <si>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</si>
  <si>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</si>
  <si>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</si>
  <si>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25-FEB-13:00</t>
  </si>
  <si>
    <t>13-MAR-14:00</t>
  </si>
  <si>
    <t>01-APR-15:20</t>
  </si>
  <si>
    <t>24-MAY-14:00</t>
  </si>
  <si>
    <t>27-JUN-14:00</t>
  </si>
  <si>
    <t>13-JUL-14:00</t>
  </si>
  <si>
    <t>21-AUG-14:39</t>
  </si>
  <si>
    <t>07-SEP-13:00</t>
  </si>
  <si>
    <t>06-OCT-14:39</t>
  </si>
  <si>
    <t>07-NOV-15:09</t>
  </si>
  <si>
    <t>16-DEC-12:00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</si>
  <si>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</si>
  <si>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</si>
  <si>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</si>
  <si>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</si>
  <si>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</si>
  <si>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</si>
  <si>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03-JAN-13:00</t>
  </si>
  <si>
    <t>23-FEB-15:09</t>
  </si>
  <si>
    <t>25-MAR-12:50</t>
  </si>
  <si>
    <t>29-APR-14:30</t>
  </si>
  <si>
    <t>26-MAY-14:00</t>
  </si>
  <si>
    <t>13-JUN-14:00</t>
  </si>
  <si>
    <t>18-JUL-12:00</t>
  </si>
  <si>
    <t>31-AUG-14:09</t>
  </si>
  <si>
    <t>06-OCT-15:00</t>
  </si>
  <si>
    <t>03-NOV-14:39</t>
  </si>
  <si>
    <t>02-DEC-12:00</t>
  </si>
  <si>
    <t>28-JAN-14:00</t>
  </si>
  <si>
    <t>28-FEB-15:00</t>
  </si>
  <si>
    <t>17-MAR-14:00</t>
  </si>
  <si>
    <t>01-APR-15:00</t>
  </si>
  <si>
    <t>28-JUN-15:00</t>
  </si>
  <si>
    <t>11-JUL-15:00</t>
  </si>
  <si>
    <t>01-AUG-15:00</t>
  </si>
  <si>
    <t>09-SEP-15:20</t>
  </si>
  <si>
    <t>14-OCT-13:00</t>
  </si>
  <si>
    <t>13-NOV-15:20</t>
  </si>
  <si>
    <t>09-DEC-15:30</t>
  </si>
  <si>
    <t>23-JAN-15:00</t>
  </si>
  <si>
    <t>18-FEB-15:09</t>
  </si>
  <si>
    <t>28-MAR-14:00</t>
  </si>
  <si>
    <t>15-APR-15:00</t>
  </si>
  <si>
    <t>15-MAY-14:00</t>
  </si>
  <si>
    <t>19-JUN-14:00</t>
  </si>
  <si>
    <t>03-JUL-14:00</t>
  </si>
  <si>
    <t>17-AUG-13:00</t>
  </si>
  <si>
    <t>11-SEP-13:00</t>
  </si>
  <si>
    <t>12-OCT-15:00</t>
  </si>
  <si>
    <t>22-NOV-15:09</t>
  </si>
  <si>
    <t>26-JAN-13:00</t>
  </si>
  <si>
    <t>13-FEB-11:00</t>
  </si>
  <si>
    <t>31-MAR-14:09</t>
  </si>
  <si>
    <t>11-APR-15:00</t>
  </si>
  <si>
    <t>28-JUN-12:00</t>
  </si>
  <si>
    <t>08-AUG-12:00</t>
  </si>
  <si>
    <t>05-OCT-14:09</t>
  </si>
  <si>
    <t>20-NOV-12:00</t>
  </si>
  <si>
    <t>19-DEC-12:00</t>
  </si>
  <si>
    <t>18-JAN-16:49</t>
  </si>
  <si>
    <t>31-MAR-14:00</t>
  </si>
  <si>
    <t>21-APR-14:00</t>
  </si>
  <si>
    <t>31-MAY-15:00</t>
  </si>
  <si>
    <t>27-JUN-15:00</t>
  </si>
  <si>
    <t>24-JUL-15:00</t>
  </si>
  <si>
    <t>05-AUG-12:00</t>
  </si>
  <si>
    <t>01-SEP-14:00</t>
  </si>
  <si>
    <t>03-OCT-14:00</t>
  </si>
  <si>
    <t>10-NOV-15:09</t>
  </si>
  <si>
    <t>04-JAN-17:00</t>
  </si>
  <si>
    <t>15-FEB-15:00</t>
  </si>
  <si>
    <t>01-MAR-17:00</t>
  </si>
  <si>
    <t>29-APR-13:00</t>
  </si>
  <si>
    <t>17-MAY-13:00</t>
  </si>
  <si>
    <t>15-JUN-12:00</t>
  </si>
  <si>
    <t>03-JUL-12:00</t>
  </si>
  <si>
    <t>15-AUG-11:00</t>
  </si>
  <si>
    <t>28-SEP-14:00</t>
  </si>
  <si>
    <t>13-OCT-14:00</t>
  </si>
  <si>
    <t>14-NOV-16:00</t>
  </si>
  <si>
    <t>02-DEC-17:00</t>
  </si>
  <si>
    <t>09-MAR-15:00</t>
  </si>
  <si>
    <t>04-APR-15:00</t>
  </si>
  <si>
    <t>30-JUN-14:00</t>
  </si>
  <si>
    <t>25-JUL-12:00</t>
  </si>
  <si>
    <t>17-AUG-14:00</t>
  </si>
  <si>
    <t>09-SEP-14:30</t>
  </si>
  <si>
    <t>20-OCT-14:00</t>
  </si>
  <si>
    <t>04-NOV-13:00</t>
  </si>
  <si>
    <t>14-FEB-15:00</t>
  </si>
  <si>
    <t>02-MAR-15:09</t>
  </si>
  <si>
    <t>22-APR-13:00</t>
  </si>
  <si>
    <t>29-JUN-14:09</t>
  </si>
  <si>
    <t>31-JUL-14:00</t>
  </si>
  <si>
    <t>02-SEP-14:00</t>
  </si>
  <si>
    <t>08-NOV-17:10</t>
  </si>
  <si>
    <t>28-DEC-17:00</t>
  </si>
  <si>
    <t>31-JAN-17:00</t>
  </si>
  <si>
    <t>11-FEB-17:00</t>
  </si>
  <si>
    <t>29-MAR-16:00</t>
  </si>
  <si>
    <t>29-APR-14:00</t>
  </si>
  <si>
    <t>04-MAY-14:00</t>
  </si>
  <si>
    <t>24-JUL-14:00</t>
  </si>
  <si>
    <t>07-AUG-14:00</t>
  </si>
  <si>
    <t>13-DEC-17:00</t>
  </si>
  <si>
    <t>26-JAN-17:00</t>
  </si>
  <si>
    <t>03-FEB-17:00</t>
  </si>
  <si>
    <t>07-APR-14:00</t>
  </si>
  <si>
    <t>30-MAY-15:00</t>
  </si>
  <si>
    <t>08-JUN-12:00</t>
  </si>
  <si>
    <t>04-AUG-15:00</t>
  </si>
  <si>
    <t>05-SEP-14:00</t>
  </si>
  <si>
    <t>02-NOV-14:00</t>
  </si>
  <si>
    <t>05-JAN-17:00</t>
  </si>
  <si>
    <t>14-FEB-17:00</t>
  </si>
  <si>
    <t>30-MAR-15:00</t>
  </si>
  <si>
    <t>25-APR-14:00</t>
  </si>
  <si>
    <t>23-MAY-15:00</t>
  </si>
  <si>
    <t>17-JUL-15:00</t>
  </si>
  <si>
    <t>30-AUG-13:00</t>
  </si>
  <si>
    <t>05-OCT-14:00</t>
  </si>
  <si>
    <t>10-NOV-13:00</t>
  </si>
  <si>
    <t>01-DEC-17:00</t>
  </si>
  <si>
    <t>01-FEB-17:00</t>
  </si>
  <si>
    <t>01-APR-16:00</t>
  </si>
  <si>
    <t>27-MAY-14:00</t>
  </si>
  <si>
    <t>29-JUN-14:00</t>
  </si>
  <si>
    <t>15-JUL-14:00</t>
  </si>
  <si>
    <t>25-AUG-15:00</t>
  </si>
  <si>
    <t>14-SEP-14:00</t>
  </si>
  <si>
    <t>07-OCT-14:00</t>
  </si>
  <si>
    <t>30-DEC-17:00</t>
  </si>
  <si>
    <t>06-JAN-17:00</t>
  </si>
  <si>
    <t>22-FEB-17:00</t>
  </si>
  <si>
    <t>30-MAR-16:00</t>
  </si>
  <si>
    <t>16-MAY-16:00</t>
  </si>
  <si>
    <t>21-JUL-16:00</t>
  </si>
  <si>
    <t>09-AUG-16:00</t>
  </si>
  <si>
    <t>01-SEP-16:00</t>
  </si>
  <si>
    <t>27-NOV-17:00</t>
  </si>
  <si>
    <t>11-DEC-17:00</t>
  </si>
  <si>
    <t>11-JAN-17:00</t>
  </si>
  <si>
    <t>08-MAR-17:00</t>
  </si>
  <si>
    <t>04-APR-14:00</t>
  </si>
  <si>
    <t>08-JUL-15:00</t>
  </si>
  <si>
    <t>12-AUG-14:00</t>
  </si>
  <si>
    <t>07-SEP-14:00</t>
  </si>
  <si>
    <t>24-NOV-17:00</t>
  </si>
  <si>
    <t>13-JAN-09:09</t>
  </si>
  <si>
    <t>03-FEB-09:09</t>
  </si>
  <si>
    <t>02-MAR-17:00</t>
  </si>
  <si>
    <t>10-APR-08:09</t>
  </si>
  <si>
    <t>20-JUN-16:00</t>
  </si>
  <si>
    <t>29-JUL-16:00</t>
  </si>
  <si>
    <t>15-AUG-16:00</t>
  </si>
  <si>
    <t>29-SEP-08:09</t>
  </si>
  <si>
    <t>27-OCT-08:09</t>
  </si>
  <si>
    <t>02-NOV-08:09</t>
  </si>
  <si>
    <t>29-DEC-09:09</t>
  </si>
  <si>
    <t>WINDOW-NONRES-FIXED</t>
  </si>
  <si>
    <t>24-JAN-13:00</t>
  </si>
  <si>
    <t>16-SEP-13:00</t>
  </si>
  <si>
    <t>27-MAY-15:30</t>
  </si>
  <si>
    <t>01-DEC-15:30</t>
  </si>
  <si>
    <t>30-MAY-12:00</t>
  </si>
  <si>
    <t>24-JUL-14:30</t>
  </si>
  <si>
    <t>25-SEP-14:00</t>
  </si>
  <si>
    <t>08-FEB-15:50</t>
  </si>
  <si>
    <t>05-DEC-14:50</t>
  </si>
  <si>
    <t>17-JAN-17:00</t>
  </si>
  <si>
    <t>23-FEB-17:00</t>
  </si>
  <si>
    <t>14-DEC-17:00</t>
  </si>
  <si>
    <t>12-JAN-17:00</t>
  </si>
  <si>
    <t>01-AUG-14:20</t>
  </si>
  <si>
    <t>28-JUN-14:00</t>
  </si>
  <si>
    <t>02-SEP-15:39</t>
  </si>
  <si>
    <t>17-OCT-15:30</t>
  </si>
  <si>
    <t>16-NOV-17:00</t>
  </si>
  <si>
    <t>31-OCT-14:09</t>
  </si>
  <si>
    <t>04-APR-08:09</t>
  </si>
  <si>
    <t>14-JUN-15:00</t>
  </si>
  <si>
    <t>18-MAY-08:09</t>
  </si>
  <si>
    <t>Built-up flat roof, insulation entirely above deck</t>
  </si>
  <si>
    <t>Steel-frame wall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</si>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</sst>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vertAlign val="subscript"/>
      <sz val="8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8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3" applyFont="1" applyFill="1" applyBorder="1"/>
    <xf numFmtId="0" fontId="14" fillId="2" borderId="1" xfId="3" applyFont="1" applyFill="1" applyBorder="1" applyAlignment="1">
      <alignment wrapText="1"/>
    </xf>
    <xf numFmtId="0" fontId="14" fillId="0" borderId="0" xfId="3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3" applyFont="1"/>
    <xf numFmtId="0" fontId="16" fillId="0" borderId="0" xfId="2" applyFont="1"/>
    <xf numFmtId="1" fontId="16" fillId="0" borderId="0" xfId="3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4" applyFont="1" applyBorder="1"/>
    <xf numFmtId="2" fontId="9" fillId="2" borderId="0" xfId="4" applyNumberFormat="1" applyFont="1" applyFill="1" applyAlignment="1">
      <alignment horizontal="center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6" fontId="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6" fillId="0" borderId="0" xfId="2" applyNumberFormat="1" applyFont="1"/>
    <xf numFmtId="164" fontId="16" fillId="0" borderId="0" xfId="3" applyNumberFormat="1" applyFont="1"/>
    <xf numFmtId="4" fontId="17" fillId="3" borderId="0" xfId="0" applyNumberFormat="1" applyFont="1" applyFill="1" applyAlignment="1">
      <alignment horizontal="left" vertical="top" wrapText="1"/>
    </xf>
    <xf numFmtId="0" fontId="20" fillId="0" borderId="0" xfId="0" applyFont="1" applyAlignment="1">
      <alignment vertical="top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left" vertical="top" wrapText="1"/>
    </xf>
    <xf numFmtId="167" fontId="17" fillId="0" borderId="0" xfId="0" applyNumberFormat="1" applyFont="1" applyAlignment="1">
      <alignment horizontal="center" vertical="top" wrapText="1"/>
    </xf>
    <xf numFmtId="2" fontId="17" fillId="3" borderId="0" xfId="0" applyNumberFormat="1" applyFont="1" applyFill="1" applyAlignment="1">
      <alignment horizontal="left" vertical="top" wrapText="1"/>
    </xf>
    <xf numFmtId="2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3" borderId="0" xfId="0" applyFont="1" applyFill="1" applyAlignment="1">
      <alignment horizontal="left" vertical="top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2" fontId="17" fillId="0" borderId="0" xfId="5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" fontId="2" fillId="0" borderId="0" xfId="4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6"/>
    <cellStyle name="Normal 2 2" xfId="7"/>
    <cellStyle name="Normal 2 3" xfId="8"/>
    <cellStyle name="Normal 2 4" xfId="9"/>
    <cellStyle name="Normal 3" xfId="5"/>
    <cellStyle name="Normal 3 2" xfId="10"/>
    <cellStyle name="Normal 4" xfId="11"/>
    <cellStyle name="Normal_Loads-IP_New_SC" xfId="1"/>
    <cellStyle name="Normal_Schedules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LocationSummary!$C$73:$R$73</c:f>
              <c:numCache>
                <c:formatCode>#,##0.00</c:formatCode>
                <c:ptCount val="16"/>
                <c:pt idx="0">
                  <c:v>38.888888888888886</c:v>
                </c:pt>
                <c:pt idx="1">
                  <c:v>525</c:v>
                </c:pt>
                <c:pt idx="2">
                  <c:v>438.88888888888891</c:v>
                </c:pt>
                <c:pt idx="3">
                  <c:v>1080.5555555555557</c:v>
                </c:pt>
                <c:pt idx="4">
                  <c:v>350</c:v>
                </c:pt>
                <c:pt idx="5">
                  <c:v>633.33333333333337</c:v>
                </c:pt>
                <c:pt idx="6">
                  <c:v>916.66666666666663</c:v>
                </c:pt>
                <c:pt idx="7">
                  <c:v>1694.4444444444443</c:v>
                </c:pt>
                <c:pt idx="8">
                  <c:v>1233.3333333333333</c:v>
                </c:pt>
                <c:pt idx="9">
                  <c:v>1869.4444444444443</c:v>
                </c:pt>
                <c:pt idx="10">
                  <c:v>2111.1111111111113</c:v>
                </c:pt>
                <c:pt idx="11">
                  <c:v>1700</c:v>
                </c:pt>
                <c:pt idx="12">
                  <c:v>2675</c:v>
                </c:pt>
                <c:pt idx="13">
                  <c:v>2433.3333333333335</c:v>
                </c:pt>
                <c:pt idx="14">
                  <c:v>3475</c:v>
                </c:pt>
                <c:pt idx="15">
                  <c:v>6358.333333333333</c:v>
                </c:pt>
              </c:numCache>
            </c:numRef>
          </c:val>
        </c:ser>
        <c:ser>
          <c:idx val="4"/>
          <c:order val="1"/>
          <c:tx>
            <c:strRef>
              <c:f>LocationSummary!$B$74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LocationSummary!$C$74:$R$74</c:f>
              <c:numCache>
                <c:formatCode>#,##0.00</c:formatCode>
                <c:ptCount val="16"/>
                <c:pt idx="0">
                  <c:v>219077.77777777778</c:v>
                </c:pt>
                <c:pt idx="1">
                  <c:v>166866.66666666666</c:v>
                </c:pt>
                <c:pt idx="2">
                  <c:v>166488.88888888888</c:v>
                </c:pt>
                <c:pt idx="3">
                  <c:v>101225</c:v>
                </c:pt>
                <c:pt idx="4">
                  <c:v>34505.555555555555</c:v>
                </c:pt>
                <c:pt idx="5">
                  <c:v>107272.22222222222</c:v>
                </c:pt>
                <c:pt idx="6">
                  <c:v>8375</c:v>
                </c:pt>
                <c:pt idx="7">
                  <c:v>69969.444444444438</c:v>
                </c:pt>
                <c:pt idx="8">
                  <c:v>49066.666666666664</c:v>
                </c:pt>
                <c:pt idx="9">
                  <c:v>10602.777777777777</c:v>
                </c:pt>
                <c:pt idx="10">
                  <c:v>47802.777777777781</c:v>
                </c:pt>
                <c:pt idx="11">
                  <c:v>29875</c:v>
                </c:pt>
                <c:pt idx="12">
                  <c:v>39338.888888888891</c:v>
                </c:pt>
                <c:pt idx="13">
                  <c:v>17230.555555555555</c:v>
                </c:pt>
                <c:pt idx="14">
                  <c:v>13852.777777777777</c:v>
                </c:pt>
                <c:pt idx="15">
                  <c:v>3730.5555555555557</c:v>
                </c:pt>
              </c:numCache>
            </c:numRef>
          </c:val>
        </c:ser>
        <c:ser>
          <c:idx val="6"/>
          <c:order val="2"/>
          <c:tx>
            <c:strRef>
              <c:f>LocationSummary!$B$75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269744.44444444444</c:v>
                </c:pt>
                <c:pt idx="1">
                  <c:v>269744.44444444444</c:v>
                </c:pt>
                <c:pt idx="2">
                  <c:v>269744.44444444444</c:v>
                </c:pt>
                <c:pt idx="3">
                  <c:v>269744.44444444444</c:v>
                </c:pt>
                <c:pt idx="4">
                  <c:v>269744.44444444444</c:v>
                </c:pt>
                <c:pt idx="5">
                  <c:v>269744.44444444444</c:v>
                </c:pt>
                <c:pt idx="6">
                  <c:v>269744.44444444444</c:v>
                </c:pt>
                <c:pt idx="7">
                  <c:v>269744.44444444444</c:v>
                </c:pt>
                <c:pt idx="8">
                  <c:v>269744.44444444444</c:v>
                </c:pt>
                <c:pt idx="9">
                  <c:v>269744.44444444444</c:v>
                </c:pt>
                <c:pt idx="10">
                  <c:v>269744.44444444444</c:v>
                </c:pt>
                <c:pt idx="11">
                  <c:v>269744.44444444444</c:v>
                </c:pt>
                <c:pt idx="12">
                  <c:v>269744.44444444444</c:v>
                </c:pt>
                <c:pt idx="13">
                  <c:v>269744.44444444444</c:v>
                </c:pt>
                <c:pt idx="14">
                  <c:v>269744.44444444444</c:v>
                </c:pt>
                <c:pt idx="15">
                  <c:v>269744.44444444444</c:v>
                </c:pt>
              </c:numCache>
            </c:numRef>
          </c:val>
        </c:ser>
        <c:ser>
          <c:idx val="7"/>
          <c:order val="3"/>
          <c:tx>
            <c:strRef>
              <c:f>LocationSummary!$B$76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16138.888888888889</c:v>
                </c:pt>
                <c:pt idx="1">
                  <c:v>16130.555555555555</c:v>
                </c:pt>
                <c:pt idx="2">
                  <c:v>16127.777777777777</c:v>
                </c:pt>
                <c:pt idx="3">
                  <c:v>16125</c:v>
                </c:pt>
                <c:pt idx="4">
                  <c:v>16113.888888888889</c:v>
                </c:pt>
                <c:pt idx="5">
                  <c:v>16111.111111111111</c:v>
                </c:pt>
                <c:pt idx="6">
                  <c:v>16119.444444444445</c:v>
                </c:pt>
                <c:pt idx="7">
                  <c:v>16108.333333333334</c:v>
                </c:pt>
                <c:pt idx="8">
                  <c:v>16113.888888888889</c:v>
                </c:pt>
                <c:pt idx="9">
                  <c:v>16083.333333333334</c:v>
                </c:pt>
                <c:pt idx="10">
                  <c:v>16111.111111111111</c:v>
                </c:pt>
                <c:pt idx="11">
                  <c:v>16102.777777777777</c:v>
                </c:pt>
                <c:pt idx="12">
                  <c:v>16100</c:v>
                </c:pt>
                <c:pt idx="13">
                  <c:v>16097.222222222223</c:v>
                </c:pt>
                <c:pt idx="14">
                  <c:v>16088.888888888889</c:v>
                </c:pt>
                <c:pt idx="15">
                  <c:v>15988.888888888889</c:v>
                </c:pt>
              </c:numCache>
            </c:numRef>
          </c:val>
        </c:ser>
        <c:ser>
          <c:idx val="3"/>
          <c:order val="4"/>
          <c:tx>
            <c:strRef>
              <c:f>LocationSummary!$B$77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55225</c:v>
                </c:pt>
                <c:pt idx="1">
                  <c:v>55225</c:v>
                </c:pt>
                <c:pt idx="2">
                  <c:v>55225</c:v>
                </c:pt>
                <c:pt idx="3">
                  <c:v>55225</c:v>
                </c:pt>
                <c:pt idx="4">
                  <c:v>55225</c:v>
                </c:pt>
                <c:pt idx="5">
                  <c:v>55225</c:v>
                </c:pt>
                <c:pt idx="6">
                  <c:v>55225</c:v>
                </c:pt>
                <c:pt idx="7">
                  <c:v>55225</c:v>
                </c:pt>
                <c:pt idx="8">
                  <c:v>55225</c:v>
                </c:pt>
                <c:pt idx="9">
                  <c:v>55225</c:v>
                </c:pt>
                <c:pt idx="10">
                  <c:v>55225</c:v>
                </c:pt>
                <c:pt idx="11">
                  <c:v>55225</c:v>
                </c:pt>
                <c:pt idx="12">
                  <c:v>55225</c:v>
                </c:pt>
                <c:pt idx="13">
                  <c:v>55225</c:v>
                </c:pt>
                <c:pt idx="14">
                  <c:v>55225</c:v>
                </c:pt>
                <c:pt idx="15">
                  <c:v>55225</c:v>
                </c:pt>
              </c:numCache>
            </c:numRef>
          </c:val>
        </c:ser>
        <c:ser>
          <c:idx val="0"/>
          <c:order val="5"/>
          <c:tx>
            <c:strRef>
              <c:f>LocationSummary!$B$79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118052.77777777778</c:v>
                </c:pt>
                <c:pt idx="1">
                  <c:v>124319.44444444444</c:v>
                </c:pt>
                <c:pt idx="2">
                  <c:v>127938.88888888889</c:v>
                </c:pt>
                <c:pt idx="3">
                  <c:v>127280.55555555556</c:v>
                </c:pt>
                <c:pt idx="4">
                  <c:v>103013.88888888889</c:v>
                </c:pt>
                <c:pt idx="5">
                  <c:v>124033.33333333333</c:v>
                </c:pt>
                <c:pt idx="6">
                  <c:v>88483.333333333328</c:v>
                </c:pt>
                <c:pt idx="7">
                  <c:v>118991.66666666667</c:v>
                </c:pt>
                <c:pt idx="8">
                  <c:v>120930.55555555556</c:v>
                </c:pt>
                <c:pt idx="9">
                  <c:v>99133.333333333328</c:v>
                </c:pt>
                <c:pt idx="10">
                  <c:v>136083.33333333334</c:v>
                </c:pt>
                <c:pt idx="11">
                  <c:v>135958.33333333334</c:v>
                </c:pt>
                <c:pt idx="12">
                  <c:v>154925</c:v>
                </c:pt>
                <c:pt idx="13">
                  <c:v>163263.88888888888</c:v>
                </c:pt>
                <c:pt idx="14">
                  <c:v>160958.33333333334</c:v>
                </c:pt>
                <c:pt idx="15">
                  <c:v>217580.55555555556</c:v>
                </c:pt>
              </c:numCache>
            </c:numRef>
          </c:val>
        </c:ser>
        <c:overlap val="100"/>
        <c:axId val="100011392"/>
        <c:axId val="100025472"/>
      </c:barChart>
      <c:catAx>
        <c:axId val="1000113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25472"/>
        <c:crosses val="autoZero"/>
        <c:auto val="1"/>
        <c:lblAlgn val="ctr"/>
        <c:lblOffset val="50"/>
        <c:tickLblSkip val="1"/>
        <c:tickMarkSkip val="1"/>
      </c:catAx>
      <c:valAx>
        <c:axId val="100025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113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243803181650018"/>
          <c:y val="5.4377379010332114E-2"/>
          <c:w val="0.45911949685534531"/>
          <c:h val="0.171832517672647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43840177580466"/>
          <c:y val="9.6247960848287226E-2"/>
          <c:w val="0.88124306326304103"/>
          <c:h val="0.776508972267540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Schedules!$D$47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1"/>
          <c:order val="1"/>
          <c:tx>
            <c:strRef>
              <c:f>Schedules!$D$48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Schedules!$D$50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0.0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360384"/>
        <c:axId val="101362304"/>
      </c:barChart>
      <c:catAx>
        <c:axId val="10136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831298557158656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62304"/>
        <c:crosses val="autoZero"/>
        <c:auto val="1"/>
        <c:lblAlgn val="ctr"/>
        <c:lblOffset val="100"/>
        <c:tickLblSkip val="1"/>
        <c:tickMarkSkip val="1"/>
      </c:catAx>
      <c:valAx>
        <c:axId val="101362304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902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603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391786903441047"/>
          <c:y val="0.11582381729200635"/>
          <c:w val="0.22752497225304907"/>
          <c:h val="0.151712887438826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0.11908646003262642"/>
          <c:w val="0.830188679245283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18230</c:v>
                </c:pt>
                <c:pt idx="1">
                  <c:v>318990</c:v>
                </c:pt>
                <c:pt idx="2">
                  <c:v>265660</c:v>
                </c:pt>
                <c:pt idx="3">
                  <c:v>676900</c:v>
                </c:pt>
                <c:pt idx="4">
                  <c:v>201580</c:v>
                </c:pt>
                <c:pt idx="5">
                  <c:v>459540</c:v>
                </c:pt>
                <c:pt idx="6">
                  <c:v>583510</c:v>
                </c:pt>
                <c:pt idx="7">
                  <c:v>1207410</c:v>
                </c:pt>
                <c:pt idx="8">
                  <c:v>874360</c:v>
                </c:pt>
                <c:pt idx="9">
                  <c:v>1086140</c:v>
                </c:pt>
                <c:pt idx="10">
                  <c:v>1623680</c:v>
                </c:pt>
                <c:pt idx="11">
                  <c:v>1221530</c:v>
                </c:pt>
                <c:pt idx="12">
                  <c:v>2128210</c:v>
                </c:pt>
                <c:pt idx="13">
                  <c:v>1711680</c:v>
                </c:pt>
                <c:pt idx="14">
                  <c:v>2684310</c:v>
                </c:pt>
                <c:pt idx="15">
                  <c:v>4524020</c:v>
                </c:pt>
              </c:numCache>
            </c:numRef>
          </c:val>
        </c:ser>
        <c:overlap val="100"/>
        <c:axId val="100050432"/>
        <c:axId val="100051968"/>
      </c:barChart>
      <c:catAx>
        <c:axId val="10005043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51968"/>
        <c:crosses val="autoZero"/>
        <c:auto val="1"/>
        <c:lblAlgn val="ctr"/>
        <c:lblOffset val="50"/>
        <c:tickLblSkip val="1"/>
        <c:tickMarkSkip val="1"/>
      </c:catAx>
      <c:valAx>
        <c:axId val="1000519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5043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2"/>
          <c:y val="0.12778684067427951"/>
          <c:w val="0.18534961154273169"/>
          <c:h val="0.125611745513866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LocationSummary!$B$139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LocationSummary!$C$139:$R$139</c:f>
              <c:numCache>
                <c:formatCode>0.00</c:formatCode>
                <c:ptCount val="16"/>
                <c:pt idx="0">
                  <c:v>6.1029036743839339E-2</c:v>
                </c:pt>
                <c:pt idx="1">
                  <c:v>0.82389199604183116</c:v>
                </c:pt>
                <c:pt idx="2">
                  <c:v>0.68875627182332977</c:v>
                </c:pt>
                <c:pt idx="3">
                  <c:v>1.6957353780966788</c:v>
                </c:pt>
                <c:pt idx="4">
                  <c:v>0.54926133069455407</c:v>
                </c:pt>
                <c:pt idx="5">
                  <c:v>0.9939014555425264</c:v>
                </c:pt>
                <c:pt idx="6">
                  <c:v>1.4385415803904988</c:v>
                </c:pt>
                <c:pt idx="7">
                  <c:v>2.6591223152672856</c:v>
                </c:pt>
                <c:pt idx="8">
                  <c:v>1.9354923081617621</c:v>
                </c:pt>
                <c:pt idx="9">
                  <c:v>2.9337529806145626</c:v>
                </c:pt>
                <c:pt idx="10">
                  <c:v>3.3130048518084214</c:v>
                </c:pt>
                <c:pt idx="11">
                  <c:v>2.667840749087834</c:v>
                </c:pt>
                <c:pt idx="12">
                  <c:v>4.1979258845940919</c:v>
                </c:pt>
                <c:pt idx="13">
                  <c:v>3.818674013400233</c:v>
                </c:pt>
                <c:pt idx="14">
                  <c:v>5.4533803547530724</c:v>
                </c:pt>
                <c:pt idx="15">
                  <c:v>9.9782475076177324</c:v>
                </c:pt>
              </c:numCache>
            </c:numRef>
          </c:val>
        </c:ser>
        <c:ser>
          <c:idx val="3"/>
          <c:order val="1"/>
          <c:tx>
            <c:strRef>
              <c:f>LocationSummary!$B$140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LocationSummary!$C$140:$R$140</c:f>
              <c:numCache>
                <c:formatCode>0.00</c:formatCode>
                <c:ptCount val="16"/>
                <c:pt idx="0">
                  <c:v>343.80271927950866</c:v>
                </c:pt>
                <c:pt idx="1">
                  <c:v>261.86687823399404</c:v>
                </c:pt>
                <c:pt idx="2">
                  <c:v>261.27402473419676</c:v>
                </c:pt>
                <c:pt idx="3">
                  <c:v>158.85422342730354</c:v>
                </c:pt>
                <c:pt idx="4">
                  <c:v>54.150192459426592</c:v>
                </c:pt>
                <c:pt idx="5">
                  <c:v>168.34423864097056</c:v>
                </c:pt>
                <c:pt idx="6">
                  <c:v>13.14303898447683</c:v>
                </c:pt>
                <c:pt idx="7">
                  <c:v>109.8043147528978</c:v>
                </c:pt>
                <c:pt idx="8">
                  <c:v>77.00120750308416</c:v>
                </c:pt>
                <c:pt idx="9">
                  <c:v>16.639130946516769</c:v>
                </c:pt>
                <c:pt idx="10">
                  <c:v>75.017763808909379</c:v>
                </c:pt>
                <c:pt idx="11">
                  <c:v>46.883377869999435</c:v>
                </c:pt>
                <c:pt idx="12">
                  <c:v>61.735229883303766</c:v>
                </c:pt>
                <c:pt idx="13">
                  <c:v>27.040222494431102</c:v>
                </c:pt>
                <c:pt idx="14">
                  <c:v>21.739414731537629</c:v>
                </c:pt>
                <c:pt idx="15">
                  <c:v>5.854428310498303</c:v>
                </c:pt>
              </c:numCache>
            </c:numRef>
          </c:val>
        </c:ser>
        <c:ser>
          <c:idx val="1"/>
          <c:order val="2"/>
          <c:tx>
            <c:strRef>
              <c:f>LocationSummary!$B$141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423.3148357229108</c:v>
                </c:pt>
                <c:pt idx="1">
                  <c:v>423.3148357229108</c:v>
                </c:pt>
                <c:pt idx="2">
                  <c:v>423.3148357229108</c:v>
                </c:pt>
                <c:pt idx="3">
                  <c:v>423.3148357229108</c:v>
                </c:pt>
                <c:pt idx="4">
                  <c:v>423.3148357229108</c:v>
                </c:pt>
                <c:pt idx="5">
                  <c:v>423.3148357229108</c:v>
                </c:pt>
                <c:pt idx="6">
                  <c:v>423.3148357229108</c:v>
                </c:pt>
                <c:pt idx="7">
                  <c:v>423.3148357229108</c:v>
                </c:pt>
                <c:pt idx="8">
                  <c:v>423.3148357229108</c:v>
                </c:pt>
                <c:pt idx="9">
                  <c:v>423.3148357229108</c:v>
                </c:pt>
                <c:pt idx="10">
                  <c:v>423.3148357229108</c:v>
                </c:pt>
                <c:pt idx="11">
                  <c:v>423.3148357229108</c:v>
                </c:pt>
                <c:pt idx="12">
                  <c:v>423.3148357229108</c:v>
                </c:pt>
                <c:pt idx="13">
                  <c:v>423.3148357229108</c:v>
                </c:pt>
                <c:pt idx="14">
                  <c:v>423.3148357229108</c:v>
                </c:pt>
                <c:pt idx="15">
                  <c:v>423.3148357229108</c:v>
                </c:pt>
              </c:numCache>
            </c:numRef>
          </c:val>
        </c:ser>
        <c:ser>
          <c:idx val="7"/>
          <c:order val="3"/>
          <c:tx>
            <c:strRef>
              <c:f>LocationSummary!$B$142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25.327050248693329</c:v>
                </c:pt>
                <c:pt idx="1">
                  <c:v>25.313972597962504</c:v>
                </c:pt>
                <c:pt idx="2">
                  <c:v>25.30961338105223</c:v>
                </c:pt>
                <c:pt idx="3">
                  <c:v>25.305254164141957</c:v>
                </c:pt>
                <c:pt idx="4">
                  <c:v>25.287817296500858</c:v>
                </c:pt>
                <c:pt idx="5">
                  <c:v>25.283458079590584</c:v>
                </c:pt>
                <c:pt idx="6">
                  <c:v>25.296535730321409</c:v>
                </c:pt>
                <c:pt idx="7">
                  <c:v>25.279098862680311</c:v>
                </c:pt>
                <c:pt idx="8">
                  <c:v>25.287817296500858</c:v>
                </c:pt>
                <c:pt idx="9">
                  <c:v>25.239865910487843</c:v>
                </c:pt>
                <c:pt idx="10">
                  <c:v>25.283458079590584</c:v>
                </c:pt>
                <c:pt idx="11">
                  <c:v>25.270380428859763</c:v>
                </c:pt>
                <c:pt idx="12">
                  <c:v>25.266021211949489</c:v>
                </c:pt>
                <c:pt idx="13">
                  <c:v>25.261661995039212</c:v>
                </c:pt>
                <c:pt idx="14">
                  <c:v>25.248584344308391</c:v>
                </c:pt>
                <c:pt idx="15">
                  <c:v>25.091652535538518</c:v>
                </c:pt>
              </c:numCache>
            </c:numRef>
          </c:val>
        </c:ser>
        <c:ser>
          <c:idx val="6"/>
          <c:order val="4"/>
          <c:tx>
            <c:strRef>
              <c:f>LocationSummary!$B$143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86.665591393162146</c:v>
                </c:pt>
                <c:pt idx="1">
                  <c:v>86.665591393162146</c:v>
                </c:pt>
                <c:pt idx="2">
                  <c:v>86.665591393162146</c:v>
                </c:pt>
                <c:pt idx="3">
                  <c:v>86.665591393162146</c:v>
                </c:pt>
                <c:pt idx="4">
                  <c:v>86.665591393162146</c:v>
                </c:pt>
                <c:pt idx="5">
                  <c:v>86.665591393162146</c:v>
                </c:pt>
                <c:pt idx="6">
                  <c:v>86.665591393162146</c:v>
                </c:pt>
                <c:pt idx="7">
                  <c:v>86.665591393162146</c:v>
                </c:pt>
                <c:pt idx="8">
                  <c:v>86.665591393162146</c:v>
                </c:pt>
                <c:pt idx="9">
                  <c:v>86.665591393162146</c:v>
                </c:pt>
                <c:pt idx="10">
                  <c:v>86.665591393162146</c:v>
                </c:pt>
                <c:pt idx="11">
                  <c:v>86.665591393162146</c:v>
                </c:pt>
                <c:pt idx="12">
                  <c:v>86.665591393162146</c:v>
                </c:pt>
                <c:pt idx="13">
                  <c:v>86.665591393162146</c:v>
                </c:pt>
                <c:pt idx="14">
                  <c:v>86.665591393162146</c:v>
                </c:pt>
                <c:pt idx="15">
                  <c:v>86.665591393162146</c:v>
                </c:pt>
              </c:numCache>
            </c:numRef>
          </c:val>
        </c:ser>
        <c:ser>
          <c:idx val="9"/>
          <c:order val="5"/>
          <c:tx>
            <c:strRef>
              <c:f>LocationSummary!$B$145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185.26235946974487</c:v>
                </c:pt>
                <c:pt idx="1">
                  <c:v>195.09675281932357</c:v>
                </c:pt>
                <c:pt idx="2">
                  <c:v>200.77681245341088</c:v>
                </c:pt>
                <c:pt idx="3">
                  <c:v>199.74367804567589</c:v>
                </c:pt>
                <c:pt idx="4">
                  <c:v>161.66155911752014</c:v>
                </c:pt>
                <c:pt idx="5">
                  <c:v>194.64775347756532</c:v>
                </c:pt>
                <c:pt idx="6">
                  <c:v>138.8584954598756</c:v>
                </c:pt>
                <c:pt idx="7">
                  <c:v>186.73577478541756</c:v>
                </c:pt>
                <c:pt idx="8">
                  <c:v>189.77850818878898</c:v>
                </c:pt>
                <c:pt idx="9">
                  <c:v>155.57173309386704</c:v>
                </c:pt>
                <c:pt idx="10">
                  <c:v>213.55803643433495</c:v>
                </c:pt>
                <c:pt idx="11">
                  <c:v>213.3618716733726</c:v>
                </c:pt>
                <c:pt idx="12">
                  <c:v>243.12660473672511</c:v>
                </c:pt>
                <c:pt idx="13">
                  <c:v>256.2129739013684</c:v>
                </c:pt>
                <c:pt idx="14">
                  <c:v>252.59482386584077</c:v>
                </c:pt>
                <c:pt idx="15">
                  <c:v>341.45310136487086</c:v>
                </c:pt>
              </c:numCache>
            </c:numRef>
          </c:val>
        </c:ser>
        <c:ser>
          <c:idx val="0"/>
          <c:order val="6"/>
          <c:tx>
            <c:strRef>
              <c:f>LocationSummary!$B$155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7.9468524274299375</c:v>
                </c:pt>
                <c:pt idx="1">
                  <c:v>139.05466022083795</c:v>
                </c:pt>
                <c:pt idx="2">
                  <c:v>115.80695643834542</c:v>
                </c:pt>
                <c:pt idx="3">
                  <c:v>295.07539265646324</c:v>
                </c:pt>
                <c:pt idx="4">
                  <c:v>87.873094477308101</c:v>
                </c:pt>
                <c:pt idx="5">
                  <c:v>200.32345389474236</c:v>
                </c:pt>
                <c:pt idx="6">
                  <c:v>254.36466593141211</c:v>
                </c:pt>
                <c:pt idx="7">
                  <c:v>526.33620896342188</c:v>
                </c:pt>
                <c:pt idx="8">
                  <c:v>381.15248976673831</c:v>
                </c:pt>
                <c:pt idx="9">
                  <c:v>473.47198549252619</c:v>
                </c:pt>
                <c:pt idx="10">
                  <c:v>707.79733128740759</c:v>
                </c:pt>
                <c:pt idx="11">
                  <c:v>532.49142324072909</c:v>
                </c:pt>
                <c:pt idx="12">
                  <c:v>927.73290206147374</c:v>
                </c:pt>
                <c:pt idx="13">
                  <c:v>746.15844009782086</c:v>
                </c:pt>
                <c:pt idx="14">
                  <c:v>1170.1489544418241</c:v>
                </c:pt>
                <c:pt idx="15">
                  <c:v>1972.1184486418861</c:v>
                </c:pt>
              </c:numCache>
            </c:numRef>
          </c:val>
        </c:ser>
        <c:overlap val="100"/>
        <c:axId val="100127104"/>
        <c:axId val="100128640"/>
      </c:barChart>
      <c:catAx>
        <c:axId val="10012710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28640"/>
        <c:crosses val="autoZero"/>
        <c:auto val="1"/>
        <c:lblAlgn val="ctr"/>
        <c:lblOffset val="50"/>
        <c:tickLblSkip val="1"/>
        <c:tickMarkSkip val="1"/>
      </c:catAx>
      <c:valAx>
        <c:axId val="100128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271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5.4377379010332114E-2"/>
          <c:w val="0.31076581576026863"/>
          <c:h val="0.35889070146818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281539030706738"/>
          <c:y val="6.0358890701468187E-2"/>
          <c:w val="0.8272290048094747"/>
          <c:h val="0.7292006525285547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LocationSummary!$C$237:$R$237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v>Water for Electricity (m3)</c:v>
          </c:tx>
          <c:val>
            <c:numRef>
              <c:f>LocationSummary!$C$245:$R$245</c:f>
              <c:numCache>
                <c:formatCode>#,##0.00</c:formatCode>
                <c:ptCount val="16"/>
                <c:pt idx="0">
                  <c:v>359.32322390000002</c:v>
                </c:pt>
                <c:pt idx="1">
                  <c:v>1029.67</c:v>
                </c:pt>
                <c:pt idx="2">
                  <c:v>18891</c:v>
                </c:pt>
                <c:pt idx="3">
                  <c:v>3563.12</c:v>
                </c:pt>
                <c:pt idx="4">
                  <c:v>8409.35</c:v>
                </c:pt>
                <c:pt idx="5">
                  <c:v>15720.300000000001</c:v>
                </c:pt>
                <c:pt idx="6">
                  <c:v>7705.45</c:v>
                </c:pt>
                <c:pt idx="7">
                  <c:v>120.72403660000001</c:v>
                </c:pt>
                <c:pt idx="8">
                  <c:v>2326.33</c:v>
                </c:pt>
                <c:pt idx="9">
                  <c:v>4624.7700000000004</c:v>
                </c:pt>
                <c:pt idx="10">
                  <c:v>817.73340740000003</c:v>
                </c:pt>
                <c:pt idx="11">
                  <c:v>2309.4700000000003</c:v>
                </c:pt>
                <c:pt idx="12">
                  <c:v>834.69494780000002</c:v>
                </c:pt>
                <c:pt idx="13">
                  <c:v>33192.199999999997</c:v>
                </c:pt>
                <c:pt idx="14">
                  <c:v>805.73329189999993</c:v>
                </c:pt>
                <c:pt idx="15">
                  <c:v>580.95959569999991</c:v>
                </c:pt>
              </c:numCache>
            </c:numRef>
          </c:val>
        </c:ser>
        <c:overlap val="100"/>
        <c:axId val="100207616"/>
        <c:axId val="100229888"/>
      </c:barChart>
      <c:catAx>
        <c:axId val="1002076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29888"/>
        <c:crosses val="autoZero"/>
        <c:auto val="1"/>
        <c:lblAlgn val="ctr"/>
        <c:lblOffset val="50"/>
        <c:tickLblSkip val="1"/>
        <c:tickMarkSkip val="1"/>
      </c:catAx>
      <c:valAx>
        <c:axId val="1002298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076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166111727709951"/>
          <c:y val="0.10386079390973356"/>
          <c:w val="0.33353608268445123"/>
          <c:h val="9.1045715533519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6.4709081022294834E-2"/>
          <c:w val="0.84646688864224551"/>
          <c:h val="0.7248504622077216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LocationSummary!$B$239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LocationSummary!$C$239:$R$239</c:f>
              <c:numCache>
                <c:formatCode>#,##0.00</c:formatCode>
                <c:ptCount val="16"/>
                <c:pt idx="0">
                  <c:v>186346.2286</c:v>
                </c:pt>
                <c:pt idx="1">
                  <c:v>216835.00709999999</c:v>
                </c:pt>
                <c:pt idx="2">
                  <c:v>196773.62609999999</c:v>
                </c:pt>
                <c:pt idx="3">
                  <c:v>187997.53229999999</c:v>
                </c:pt>
                <c:pt idx="4">
                  <c:v>59608.385000000002</c:v>
                </c:pt>
                <c:pt idx="5">
                  <c:v>201552.79800000001</c:v>
                </c:pt>
                <c:pt idx="6">
                  <c:v>61810.364699999998</c:v>
                </c:pt>
                <c:pt idx="7">
                  <c:v>165264.6955</c:v>
                </c:pt>
                <c:pt idx="8">
                  <c:v>225047.5239</c:v>
                </c:pt>
                <c:pt idx="9">
                  <c:v>52555.3341</c:v>
                </c:pt>
                <c:pt idx="10">
                  <c:v>310291.69380000001</c:v>
                </c:pt>
                <c:pt idx="11">
                  <c:v>229791.40719999999</c:v>
                </c:pt>
                <c:pt idx="12">
                  <c:v>222535.54879999999</c:v>
                </c:pt>
                <c:pt idx="13">
                  <c:v>222354.3964</c:v>
                </c:pt>
                <c:pt idx="14">
                  <c:v>226173.614</c:v>
                </c:pt>
                <c:pt idx="15">
                  <c:v>241586.13829999999</c:v>
                </c:pt>
              </c:numCache>
            </c:numRef>
          </c:val>
        </c:ser>
        <c:overlap val="100"/>
        <c:axId val="100299136"/>
        <c:axId val="100300672"/>
      </c:barChart>
      <c:catAx>
        <c:axId val="1002991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00672"/>
        <c:crosses val="autoZero"/>
        <c:auto val="1"/>
        <c:lblAlgn val="ctr"/>
        <c:lblOffset val="50"/>
        <c:tickLblSkip val="1"/>
        <c:tickMarkSkip val="1"/>
      </c:catAx>
      <c:valAx>
        <c:axId val="100300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73898858075044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991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46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0369152"/>
        <c:axId val="100371072"/>
      </c:barChart>
      <c:catAx>
        <c:axId val="10036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0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71072"/>
        <c:crosses val="autoZero"/>
        <c:auto val="1"/>
        <c:lblAlgn val="ctr"/>
        <c:lblOffset val="100"/>
        <c:tickLblSkip val="1"/>
        <c:tickMarkSkip val="1"/>
      </c:catAx>
      <c:valAx>
        <c:axId val="100371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6E-3"/>
              <c:y val="0.41924959216965962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91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27"/>
          <c:y val="0.15497553017944662"/>
          <c:w val="0.17425083240843606"/>
          <c:h val="0.133768352365417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04"/>
          <c:h val="0.776508972267540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100721408"/>
        <c:axId val="100723328"/>
      </c:barChart>
      <c:catAx>
        <c:axId val="10072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23328"/>
        <c:crosses val="autoZero"/>
        <c:auto val="1"/>
        <c:lblAlgn val="ctr"/>
        <c:lblOffset val="100"/>
        <c:tickLblSkip val="1"/>
        <c:tickMarkSkip val="1"/>
      </c:catAx>
      <c:valAx>
        <c:axId val="100723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88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214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53"/>
          <c:y val="0.16476345840130657"/>
          <c:w val="0.17425083240843675"/>
          <c:h val="0.133768352365416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04"/>
          <c:h val="0.776508972267540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0963072"/>
        <c:axId val="100964992"/>
      </c:barChart>
      <c:catAx>
        <c:axId val="10096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4992"/>
        <c:crosses val="autoZero"/>
        <c:auto val="1"/>
        <c:lblAlgn val="ctr"/>
        <c:lblOffset val="100"/>
        <c:tickLblSkip val="1"/>
        <c:tickMarkSkip val="1"/>
      </c:catAx>
      <c:valAx>
        <c:axId val="1009649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88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30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26"/>
          <c:w val="0.17425083240843589"/>
          <c:h val="0.133768352365416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210876803551609"/>
          <c:y val="9.461663947797716E-2"/>
          <c:w val="0.8834628190898999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Schedules!$D$43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Schedules!$D$45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0.0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3"/>
          <c:order val="2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0.0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053184"/>
        <c:axId val="101055104"/>
      </c:barChart>
      <c:catAx>
        <c:axId val="10105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9429037520398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55104"/>
        <c:crosses val="autoZero"/>
        <c:auto val="1"/>
        <c:lblAlgn val="ctr"/>
        <c:lblOffset val="100"/>
        <c:tickLblSkip val="1"/>
        <c:tickMarkSkip val="1"/>
      </c:catAx>
      <c:valAx>
        <c:axId val="101055104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531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62893081761012"/>
          <c:y val="6.5252854812398436E-3"/>
          <c:w val="0.2075471698113226"/>
          <c:h val="0.133768352365416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66675</xdr:rowOff>
    </xdr:from>
    <xdr:to>
      <xdr:col>11</xdr:col>
      <xdr:colOff>314325</xdr:colOff>
      <xdr:row>25</xdr:row>
      <xdr:rowOff>85725</xdr:rowOff>
    </xdr:to>
    <xdr:pic>
      <xdr:nvPicPr>
        <xdr:cNvPr id="118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353" t="16699" r="49542" b="27730"/>
        <a:stretch>
          <a:fillRect/>
        </a:stretch>
      </xdr:blipFill>
      <xdr:spPr bwMode="auto">
        <a:xfrm>
          <a:off x="95250" y="533400"/>
          <a:ext cx="6086475" cy="2952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29</xdr:row>
      <xdr:rowOff>123825</xdr:rowOff>
    </xdr:from>
    <xdr:to>
      <xdr:col>11</xdr:col>
      <xdr:colOff>19050</xdr:colOff>
      <xdr:row>61</xdr:row>
      <xdr:rowOff>9525</xdr:rowOff>
    </xdr:to>
    <xdr:grpSp>
      <xdr:nvGrpSpPr>
        <xdr:cNvPr id="1185" name="Group 23"/>
        <xdr:cNvGrpSpPr>
          <a:grpSpLocks/>
        </xdr:cNvGrpSpPr>
      </xdr:nvGrpSpPr>
      <xdr:grpSpPr bwMode="auto">
        <a:xfrm>
          <a:off x="314325" y="4057650"/>
          <a:ext cx="5572125" cy="4152900"/>
          <a:chOff x="9" y="370"/>
          <a:chExt cx="638" cy="498"/>
        </a:xfrm>
      </xdr:grpSpPr>
      <xdr:pic>
        <xdr:nvPicPr>
          <xdr:cNvPr id="1186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0551" t="10016" r="54541" b="17593"/>
          <a:stretch>
            <a:fillRect/>
          </a:stretch>
        </xdr:blipFill>
        <xdr:spPr bwMode="auto">
          <a:xfrm>
            <a:off x="9" y="370"/>
            <a:ext cx="638" cy="498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42" name="Text Box 18"/>
          <xdr:cNvSpPr txBox="1">
            <a:spLocks noChangeArrowheads="1"/>
          </xdr:cNvSpPr>
        </xdr:nvSpPr>
        <xdr:spPr bwMode="auto">
          <a:xfrm>
            <a:off x="274" y="423"/>
            <a:ext cx="115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Back_Space</a:t>
            </a:r>
          </a:p>
        </xdr:txBody>
      </xdr:sp>
      <xdr:sp macro="" textlink="">
        <xdr:nvSpPr>
          <xdr:cNvPr id="1043" name="Text Box 19"/>
          <xdr:cNvSpPr txBox="1">
            <a:spLocks noChangeArrowheads="1"/>
          </xdr:cNvSpPr>
        </xdr:nvSpPr>
        <xdr:spPr bwMode="auto">
          <a:xfrm>
            <a:off x="277" y="581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Core_Retail</a:t>
            </a:r>
          </a:p>
        </xdr:txBody>
      </xdr:sp>
      <xdr:sp macro="" textlink="">
        <xdr:nvSpPr>
          <xdr:cNvPr id="1044" name="Text Box 20"/>
          <xdr:cNvSpPr txBox="1">
            <a:spLocks noChangeArrowheads="1"/>
          </xdr:cNvSpPr>
        </xdr:nvSpPr>
        <xdr:spPr bwMode="auto">
          <a:xfrm>
            <a:off x="278" y="839"/>
            <a:ext cx="10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Front_Entry</a:t>
            </a:r>
          </a:p>
        </xdr:txBody>
      </xdr:sp>
      <xdr:sp macro="" textlink="">
        <xdr:nvSpPr>
          <xdr:cNvPr id="1045" name="Text Box 21"/>
          <xdr:cNvSpPr txBox="1">
            <a:spLocks noChangeArrowheads="1"/>
          </xdr:cNvSpPr>
        </xdr:nvSpPr>
        <xdr:spPr bwMode="auto">
          <a:xfrm>
            <a:off x="124" y="789"/>
            <a:ext cx="128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Point_of_Sale</a:t>
            </a:r>
          </a:p>
        </xdr:txBody>
      </xdr:sp>
      <xdr:sp macro="" textlink="">
        <xdr:nvSpPr>
          <xdr:cNvPr id="1046" name="Text Box 22"/>
          <xdr:cNvSpPr txBox="1">
            <a:spLocks noChangeArrowheads="1"/>
          </xdr:cNvSpPr>
        </xdr:nvSpPr>
        <xdr:spPr bwMode="auto">
          <a:xfrm>
            <a:off x="405" y="789"/>
            <a:ext cx="11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Front_Retail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etail01miami_9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tail10seattle_9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tail11chicago_9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tail12boulder_9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tail13minneapolis_9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tail14helena_9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tail15duluth_9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tail16fairbanks_9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tail02houston_9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tail03phoenix_9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tail04atlanta_9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tail05losangeles_9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tail06lasvegas_9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tail07sanfrancisco_9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tail08baltimore_9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tail09albuquerque_9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5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420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152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190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190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233</v>
      </c>
      <c r="C8" s="23">
        <v>2294</v>
      </c>
      <c r="D8" s="7" t="s">
        <v>154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1">
        <v>1.3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62" t="s">
        <v>257</v>
      </c>
      <c r="C13" s="64">
        <v>0.254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3" t="s">
        <v>258</v>
      </c>
      <c r="C14" s="64"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3" t="s">
        <v>259</v>
      </c>
      <c r="C15" s="64"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63" t="s">
        <v>260</v>
      </c>
      <c r="C16" s="64"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3" t="s">
        <v>238</v>
      </c>
      <c r="C17" s="64">
        <v>7.0999999999999994E-2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23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206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234</v>
      </c>
      <c r="C22" s="41">
        <v>6.1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18" t="s">
        <v>147</v>
      </c>
      <c r="C23" s="1" t="s">
        <v>643</v>
      </c>
      <c r="D23" s="7" t="s">
        <v>154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36</v>
      </c>
    </row>
    <row r="25" spans="1:18">
      <c r="B25" s="17" t="s">
        <v>37</v>
      </c>
    </row>
    <row r="26" spans="1:18">
      <c r="B26" s="18" t="s">
        <v>38</v>
      </c>
      <c r="C26" s="23" t="s">
        <v>644</v>
      </c>
      <c r="D26" s="7" t="s">
        <v>154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227</v>
      </c>
      <c r="C27" s="39">
        <v>1177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228</v>
      </c>
      <c r="C28" s="39">
        <v>1093.0999999999999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39</v>
      </c>
      <c r="C29" s="40">
        <v>0.34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40</v>
      </c>
    </row>
    <row r="31" spans="1:18">
      <c r="B31" s="18" t="s">
        <v>38</v>
      </c>
      <c r="C31" s="23" t="s">
        <v>291</v>
      </c>
      <c r="D31" s="7" t="s">
        <v>154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227</v>
      </c>
      <c r="C32" s="23">
        <v>2294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228</v>
      </c>
      <c r="C33" s="23">
        <v>2294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41</v>
      </c>
      <c r="C34" s="8">
        <v>0.66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261</v>
      </c>
    </row>
    <row r="36" spans="2:18">
      <c r="B36" s="18" t="s">
        <v>257</v>
      </c>
      <c r="C36" s="65">
        <v>83.9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258</v>
      </c>
      <c r="C37" s="65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259</v>
      </c>
      <c r="C38" s="65">
        <v>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260</v>
      </c>
      <c r="C39" s="65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262</v>
      </c>
      <c r="C40" s="65">
        <v>83.9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230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45</v>
      </c>
    </row>
    <row r="43" spans="2:18" ht="14.25">
      <c r="B43" s="18" t="s">
        <v>229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230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46</v>
      </c>
    </row>
    <row r="46" spans="2:18">
      <c r="B46" s="18" t="s">
        <v>47</v>
      </c>
      <c r="C46" s="23" t="s">
        <v>48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49</v>
      </c>
      <c r="C47" s="34" t="s">
        <v>205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229</v>
      </c>
      <c r="C48" s="23">
        <v>2294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50</v>
      </c>
    </row>
    <row r="50" spans="1:18">
      <c r="B50" s="18" t="s">
        <v>49</v>
      </c>
      <c r="C50" s="23" t="s">
        <v>51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B51" s="17" t="s">
        <v>52</v>
      </c>
      <c r="C51" s="23">
        <v>244.23</v>
      </c>
    </row>
    <row r="52" spans="1:18">
      <c r="B52" s="18" t="s">
        <v>49</v>
      </c>
      <c r="C52" s="23" t="s">
        <v>235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4.25">
      <c r="B53" s="18" t="s">
        <v>229</v>
      </c>
      <c r="C53" s="23">
        <v>7764.95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263</v>
      </c>
      <c r="C54" s="66">
        <v>1.8400000000000001E-7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B55" s="17" t="s">
        <v>53</v>
      </c>
    </row>
    <row r="56" spans="1:18">
      <c r="B56" s="18" t="s">
        <v>54</v>
      </c>
      <c r="C56" s="8">
        <v>0.27</v>
      </c>
      <c r="D56" s="10" t="s">
        <v>155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>
      <c r="A57" s="17" t="s">
        <v>55</v>
      </c>
    </row>
    <row r="58" spans="1:18">
      <c r="B58" s="19" t="s">
        <v>56</v>
      </c>
      <c r="C58" s="23" t="s">
        <v>148</v>
      </c>
      <c r="D58" s="7" t="s">
        <v>154</v>
      </c>
    </row>
    <row r="59" spans="1:18">
      <c r="B59" s="18" t="s">
        <v>57</v>
      </c>
      <c r="C59" s="23" t="s">
        <v>149</v>
      </c>
      <c r="D59" s="7" t="s">
        <v>154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B60" s="18" t="s">
        <v>58</v>
      </c>
      <c r="C60" s="23" t="s">
        <v>150</v>
      </c>
      <c r="D60" s="7" t="s">
        <v>154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59</v>
      </c>
      <c r="C61" s="23" t="s">
        <v>151</v>
      </c>
      <c r="D61" s="7" t="s">
        <v>154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7" t="s">
        <v>66</v>
      </c>
    </row>
    <row r="63" spans="1:18">
      <c r="B63" s="18" t="s">
        <v>67</v>
      </c>
      <c r="C63" s="23" t="s">
        <v>64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8" t="s">
        <v>68</v>
      </c>
      <c r="C64" s="23" t="s">
        <v>64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69</v>
      </c>
      <c r="C65" s="23" t="s">
        <v>64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2:18">
      <c r="B66" s="18" t="s">
        <v>231</v>
      </c>
      <c r="C66" s="23" t="s">
        <v>64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232</v>
      </c>
      <c r="C67" s="23" t="s">
        <v>64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9"/>
      <c r="C68" s="3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6" spans="2:18">
      <c r="B96" s="17"/>
    </row>
    <row r="97" spans="2:18">
      <c r="B97" s="19"/>
      <c r="C97" s="3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9"/>
      <c r="C98" s="35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7" spans="2:18">
      <c r="B127" s="17"/>
    </row>
    <row r="128" spans="2:18">
      <c r="B128" s="19"/>
      <c r="C128" s="3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9"/>
      <c r="C129" s="35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8" spans="2:18">
      <c r="B158" s="17"/>
    </row>
    <row r="159" spans="2:18">
      <c r="B159" s="19"/>
      <c r="C159" s="3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9"/>
      <c r="C160" s="35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9" spans="2:18">
      <c r="B189" s="17"/>
    </row>
    <row r="190" spans="2:18">
      <c r="B190" s="19"/>
      <c r="C190" s="3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9"/>
      <c r="C191" s="3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20" spans="2:18">
      <c r="B220" s="17"/>
    </row>
    <row r="221" spans="2:18">
      <c r="B221" s="19"/>
      <c r="C221" s="3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19"/>
      <c r="C222" s="3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1" spans="2:18">
      <c r="B251" s="17"/>
    </row>
    <row r="252" spans="2:18">
      <c r="B252" s="19"/>
      <c r="C252" s="3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19"/>
      <c r="C253" s="3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2" spans="2:18">
      <c r="B282" s="17"/>
    </row>
    <row r="283" spans="2:18">
      <c r="B283" s="19"/>
      <c r="C283" s="3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19"/>
      <c r="C284" s="3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3" spans="2:18">
      <c r="B313" s="17"/>
    </row>
    <row r="314" spans="2:18">
      <c r="B314" s="19"/>
      <c r="C314" s="3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19"/>
      <c r="C315" s="35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4" spans="2:18">
      <c r="B344" s="17"/>
    </row>
    <row r="345" spans="2:18">
      <c r="B345" s="19"/>
      <c r="C345" s="3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19"/>
      <c r="C346" s="35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5" spans="2:18">
      <c r="B375" s="17"/>
    </row>
    <row r="376" spans="2:18">
      <c r="B376" s="19"/>
      <c r="C376" s="3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19"/>
      <c r="C377" s="3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6" spans="2:18">
      <c r="B406" s="17"/>
    </row>
    <row r="407" spans="2:18">
      <c r="B407" s="19"/>
      <c r="C407" s="3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19"/>
      <c r="C408" s="3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2163.42</v>
      </c>
      <c r="C2" s="93">
        <v>943.08</v>
      </c>
      <c r="D2" s="93">
        <v>943.08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2163.42</v>
      </c>
      <c r="C3" s="93">
        <v>943.08</v>
      </c>
      <c r="D3" s="93">
        <v>943.08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5527.01</v>
      </c>
      <c r="C4" s="93">
        <v>2409.34</v>
      </c>
      <c r="D4" s="93">
        <v>2409.34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5527.01</v>
      </c>
      <c r="C5" s="93">
        <v>2409.34</v>
      </c>
      <c r="D5" s="93">
        <v>2409.34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3.3</v>
      </c>
      <c r="C13" s="93">
        <v>583.51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30.15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58.03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318.54000000000002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1579.91</v>
      </c>
      <c r="C28" s="93">
        <v>583.51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1.272</v>
      </c>
      <c r="E41" s="93">
        <v>1.571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1.272</v>
      </c>
      <c r="E42" s="93">
        <v>1.571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1.272</v>
      </c>
      <c r="E43" s="93">
        <v>1.571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0.56899999999999995</v>
      </c>
      <c r="E45" s="93">
        <v>0.63700000000000001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1.272</v>
      </c>
      <c r="E46" s="93">
        <v>1.571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1.272</v>
      </c>
      <c r="E47" s="93">
        <v>1.571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0.56899999999999995</v>
      </c>
      <c r="E49" s="93">
        <v>0.63700000000000001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1.272</v>
      </c>
      <c r="E50" s="93">
        <v>1.571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0.56899999999999995</v>
      </c>
      <c r="E52" s="93">
        <v>0.63700000000000001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1.272</v>
      </c>
      <c r="E53" s="93">
        <v>1.571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1.272</v>
      </c>
      <c r="E54" s="93">
        <v>1.571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0.56899999999999995</v>
      </c>
      <c r="E56" s="93">
        <v>0.63700000000000001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1.272</v>
      </c>
      <c r="E57" s="93">
        <v>1.571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1.272</v>
      </c>
      <c r="E58" s="93">
        <v>1.571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0.56899999999999995</v>
      </c>
      <c r="E60" s="93">
        <v>0.63700000000000001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5.835</v>
      </c>
      <c r="F63" s="93">
        <v>0.54</v>
      </c>
      <c r="G63" s="93">
        <v>0.38400000000000001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5.835</v>
      </c>
      <c r="F64" s="93">
        <v>0.54</v>
      </c>
      <c r="G64" s="93">
        <v>0.38400000000000001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5.835</v>
      </c>
      <c r="F65" s="93">
        <v>0.54</v>
      </c>
      <c r="G65" s="93">
        <v>0.38400000000000001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5.83</v>
      </c>
      <c r="F66" s="93">
        <v>0.54</v>
      </c>
      <c r="G66" s="93">
        <v>0.38400000000000001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5.83</v>
      </c>
      <c r="F68" s="93">
        <v>0.54</v>
      </c>
      <c r="G68" s="93">
        <v>0.38400000000000001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26823.07</v>
      </c>
      <c r="D74" s="93">
        <v>21218.27</v>
      </c>
      <c r="E74" s="93">
        <v>5604.8</v>
      </c>
      <c r="F74" s="93">
        <v>0.79</v>
      </c>
      <c r="G74" s="93">
        <v>3.58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103933.18</v>
      </c>
      <c r="D75" s="93">
        <v>80747.87</v>
      </c>
      <c r="E75" s="93">
        <v>23185.31</v>
      </c>
      <c r="F75" s="93">
        <v>0.78</v>
      </c>
      <c r="G75" s="93">
        <v>3.77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30016.44</v>
      </c>
      <c r="D76" s="93">
        <v>23972.79</v>
      </c>
      <c r="E76" s="93">
        <v>6043.65</v>
      </c>
      <c r="F76" s="93">
        <v>0.8</v>
      </c>
      <c r="G76" s="93">
        <v>3.56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25897.67</v>
      </c>
      <c r="D77" s="93">
        <v>20683.310000000001</v>
      </c>
      <c r="E77" s="93">
        <v>5214.3599999999997</v>
      </c>
      <c r="F77" s="93">
        <v>0.8</v>
      </c>
      <c r="G77" s="93">
        <v>3.6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1366.79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42606.82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120634.63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20483.39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20483.71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0.06</v>
      </c>
      <c r="F87" s="93">
        <v>5.44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0.55000000000000004</v>
      </c>
      <c r="D88" s="93">
        <v>622</v>
      </c>
      <c r="E88" s="93">
        <v>1.59</v>
      </c>
      <c r="F88" s="93">
        <v>1807.72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5.91</v>
      </c>
      <c r="F89" s="93">
        <v>11082.29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0.56999999999999995</v>
      </c>
      <c r="D90" s="93">
        <v>622</v>
      </c>
      <c r="E90" s="93">
        <v>1.81</v>
      </c>
      <c r="F90" s="93">
        <v>1983.07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1.56</v>
      </c>
      <c r="F91" s="93">
        <v>1782.24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17305.590499999998</v>
      </c>
      <c r="C100" s="93">
        <v>15.114699999999999</v>
      </c>
      <c r="D100" s="93">
        <v>106.81950000000001</v>
      </c>
      <c r="E100" s="93">
        <v>0</v>
      </c>
      <c r="F100" s="93">
        <v>1E-4</v>
      </c>
      <c r="G100" s="93">
        <v>644350.15430000005</v>
      </c>
      <c r="H100" s="93">
        <v>6315.3959999999997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13458.322399999999</v>
      </c>
      <c r="C101" s="93">
        <v>11.679399999999999</v>
      </c>
      <c r="D101" s="93">
        <v>96.512600000000006</v>
      </c>
      <c r="E101" s="93">
        <v>0</v>
      </c>
      <c r="F101" s="93">
        <v>0</v>
      </c>
      <c r="G101" s="93">
        <v>582245.51630000002</v>
      </c>
      <c r="H101" s="93">
        <v>4952.4043000000001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15287.992200000001</v>
      </c>
      <c r="C102" s="93">
        <v>13.271800000000001</v>
      </c>
      <c r="D102" s="93">
        <v>108.81910000000001</v>
      </c>
      <c r="E102" s="93">
        <v>0</v>
      </c>
      <c r="F102" s="93">
        <v>1E-4</v>
      </c>
      <c r="G102" s="93">
        <v>656484.99320000003</v>
      </c>
      <c r="H102" s="93">
        <v>5623.2025999999996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13686.6505</v>
      </c>
      <c r="C103" s="93">
        <v>11.8469</v>
      </c>
      <c r="D103" s="93">
        <v>103.63890000000001</v>
      </c>
      <c r="E103" s="93">
        <v>0</v>
      </c>
      <c r="F103" s="93">
        <v>1E-4</v>
      </c>
      <c r="G103" s="93">
        <v>625261.02289999998</v>
      </c>
      <c r="H103" s="93">
        <v>5053.1710000000003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13279.617700000001</v>
      </c>
      <c r="C104" s="93">
        <v>11.452</v>
      </c>
      <c r="D104" s="93">
        <v>108.1682</v>
      </c>
      <c r="E104" s="93">
        <v>0</v>
      </c>
      <c r="F104" s="93">
        <v>1E-4</v>
      </c>
      <c r="G104" s="93">
        <v>652617.45770000003</v>
      </c>
      <c r="H104" s="93">
        <v>4926.1148000000003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12585.009400000001</v>
      </c>
      <c r="C105" s="93">
        <v>10.833500000000001</v>
      </c>
      <c r="D105" s="93">
        <v>105.98869999999999</v>
      </c>
      <c r="E105" s="93">
        <v>0</v>
      </c>
      <c r="F105" s="93">
        <v>0</v>
      </c>
      <c r="G105" s="93">
        <v>639481.36529999995</v>
      </c>
      <c r="H105" s="93">
        <v>4679.0603000000001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12574.730100000001</v>
      </c>
      <c r="C106" s="93">
        <v>10.810499999999999</v>
      </c>
      <c r="D106" s="93">
        <v>108.4444</v>
      </c>
      <c r="E106" s="93">
        <v>0</v>
      </c>
      <c r="F106" s="93">
        <v>1E-4</v>
      </c>
      <c r="G106" s="93">
        <v>654307.06519999995</v>
      </c>
      <c r="H106" s="93">
        <v>4682.9948000000004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13127.172200000001</v>
      </c>
      <c r="C107" s="93">
        <v>11.2903</v>
      </c>
      <c r="D107" s="93">
        <v>112.3399</v>
      </c>
      <c r="E107" s="93">
        <v>0</v>
      </c>
      <c r="F107" s="93">
        <v>1E-4</v>
      </c>
      <c r="G107" s="93">
        <v>677807.76</v>
      </c>
      <c r="H107" s="93">
        <v>4886.0810000000001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12685.067499999999</v>
      </c>
      <c r="C108" s="93">
        <v>10.9061</v>
      </c>
      <c r="D108" s="93">
        <v>109.26560000000001</v>
      </c>
      <c r="E108" s="93">
        <v>0</v>
      </c>
      <c r="F108" s="93">
        <v>1E-4</v>
      </c>
      <c r="G108" s="93">
        <v>659261.45409999997</v>
      </c>
      <c r="H108" s="93">
        <v>4723.6882999999998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13146.317499999999</v>
      </c>
      <c r="C109" s="93">
        <v>11.329700000000001</v>
      </c>
      <c r="D109" s="93">
        <v>108.39790000000001</v>
      </c>
      <c r="E109" s="93">
        <v>0</v>
      </c>
      <c r="F109" s="93">
        <v>1E-4</v>
      </c>
      <c r="G109" s="93">
        <v>654008.38650000002</v>
      </c>
      <c r="H109" s="93">
        <v>4880.6801999999998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13508.448399999999</v>
      </c>
      <c r="C110" s="93">
        <v>11.691800000000001</v>
      </c>
      <c r="D110" s="93">
        <v>102.43810000000001</v>
      </c>
      <c r="E110" s="93">
        <v>0</v>
      </c>
      <c r="F110" s="93">
        <v>1E-4</v>
      </c>
      <c r="G110" s="93">
        <v>618017.25230000005</v>
      </c>
      <c r="H110" s="93">
        <v>4987.8314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16686.5177</v>
      </c>
      <c r="C111" s="93">
        <v>14.555199999999999</v>
      </c>
      <c r="D111" s="93">
        <v>106.3626</v>
      </c>
      <c r="E111" s="93">
        <v>0</v>
      </c>
      <c r="F111" s="93">
        <v>1E-4</v>
      </c>
      <c r="G111" s="93">
        <v>641611.2916</v>
      </c>
      <c r="H111" s="93">
        <v>6099.74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167331.43599999999</v>
      </c>
      <c r="C113" s="93">
        <v>144.7817</v>
      </c>
      <c r="D113" s="93">
        <v>1277.1956</v>
      </c>
      <c r="E113" s="93">
        <v>0</v>
      </c>
      <c r="F113" s="93">
        <v>5.9999999999999995E-4</v>
      </c>
      <c r="G113" s="94">
        <v>7705450</v>
      </c>
      <c r="H113" s="93">
        <v>61810.364699999998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12574.730100000001</v>
      </c>
      <c r="C114" s="93">
        <v>10.810499999999999</v>
      </c>
      <c r="D114" s="93">
        <v>96.512600000000006</v>
      </c>
      <c r="E114" s="93">
        <v>0</v>
      </c>
      <c r="F114" s="93">
        <v>0</v>
      </c>
      <c r="G114" s="93">
        <v>582245.51630000002</v>
      </c>
      <c r="H114" s="93">
        <v>4679.0603000000001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17305.590499999998</v>
      </c>
      <c r="C115" s="93">
        <v>15.114699999999999</v>
      </c>
      <c r="D115" s="93">
        <v>112.3399</v>
      </c>
      <c r="E115" s="93">
        <v>0</v>
      </c>
      <c r="F115" s="93">
        <v>1E-4</v>
      </c>
      <c r="G115" s="93">
        <v>677807.76</v>
      </c>
      <c r="H115" s="93">
        <v>6315.3959999999997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132116000000</v>
      </c>
      <c r="C118" s="93">
        <v>98257.096000000005</v>
      </c>
      <c r="D118" s="93" t="s">
        <v>530</v>
      </c>
      <c r="E118" s="93">
        <v>66738.464999999997</v>
      </c>
      <c r="F118" s="93">
        <v>10771.038</v>
      </c>
      <c r="G118" s="93">
        <v>16660.769</v>
      </c>
      <c r="H118" s="93">
        <v>394.82499999999999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119382000000</v>
      </c>
      <c r="C119" s="93">
        <v>108369.094</v>
      </c>
      <c r="D119" s="93" t="s">
        <v>531</v>
      </c>
      <c r="E119" s="93">
        <v>66738.464999999997</v>
      </c>
      <c r="F119" s="93">
        <v>10771.038</v>
      </c>
      <c r="G119" s="93">
        <v>16655.326000000001</v>
      </c>
      <c r="H119" s="93">
        <v>0</v>
      </c>
      <c r="I119" s="93">
        <v>14204.264999999999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134604000000</v>
      </c>
      <c r="C120" s="93">
        <v>97856.828999999998</v>
      </c>
      <c r="D120" s="93" t="s">
        <v>532</v>
      </c>
      <c r="E120" s="93">
        <v>66738.464999999997</v>
      </c>
      <c r="F120" s="93">
        <v>10771.038</v>
      </c>
      <c r="G120" s="93">
        <v>16655.326000000001</v>
      </c>
      <c r="H120" s="93">
        <v>0</v>
      </c>
      <c r="I120" s="93">
        <v>0</v>
      </c>
      <c r="J120" s="93">
        <v>3692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128202000000</v>
      </c>
      <c r="C121" s="93">
        <v>116954.48699999999</v>
      </c>
      <c r="D121" s="93" t="s">
        <v>533</v>
      </c>
      <c r="E121" s="93">
        <v>66738.464999999997</v>
      </c>
      <c r="F121" s="93">
        <v>10771.038</v>
      </c>
      <c r="G121" s="93">
        <v>16655.326000000001</v>
      </c>
      <c r="H121" s="93">
        <v>0</v>
      </c>
      <c r="I121" s="93">
        <v>22789.657999999999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133811000000</v>
      </c>
      <c r="C122" s="93">
        <v>118883.667</v>
      </c>
      <c r="D122" s="93" t="s">
        <v>534</v>
      </c>
      <c r="E122" s="93">
        <v>66738.464999999997</v>
      </c>
      <c r="F122" s="93">
        <v>10771.038</v>
      </c>
      <c r="G122" s="93">
        <v>16655.326000000001</v>
      </c>
      <c r="H122" s="93">
        <v>0</v>
      </c>
      <c r="I122" s="93">
        <v>24718.838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131118000000</v>
      </c>
      <c r="C123" s="93">
        <v>120708.79300000001</v>
      </c>
      <c r="D123" s="93" t="s">
        <v>535</v>
      </c>
      <c r="E123" s="93">
        <v>66738.464999999997</v>
      </c>
      <c r="F123" s="93">
        <v>10771.038</v>
      </c>
      <c r="G123" s="93">
        <v>16655.326000000001</v>
      </c>
      <c r="H123" s="93">
        <v>0</v>
      </c>
      <c r="I123" s="93">
        <v>26543.964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134158000000</v>
      </c>
      <c r="C124" s="93">
        <v>129992.046</v>
      </c>
      <c r="D124" s="93" t="s">
        <v>536</v>
      </c>
      <c r="E124" s="93">
        <v>66738.464999999997</v>
      </c>
      <c r="F124" s="93">
        <v>10771.038</v>
      </c>
      <c r="G124" s="93">
        <v>16655.326000000001</v>
      </c>
      <c r="H124" s="93">
        <v>0</v>
      </c>
      <c r="I124" s="93">
        <v>35827.216999999997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138976000000</v>
      </c>
      <c r="C125" s="93">
        <v>126531.25</v>
      </c>
      <c r="D125" s="93" t="s">
        <v>537</v>
      </c>
      <c r="E125" s="93">
        <v>66738.464999999997</v>
      </c>
      <c r="F125" s="93">
        <v>10771.038</v>
      </c>
      <c r="G125" s="93">
        <v>16655.326000000001</v>
      </c>
      <c r="H125" s="93">
        <v>0</v>
      </c>
      <c r="I125" s="93">
        <v>32366.420999999998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135173000000</v>
      </c>
      <c r="C126" s="93">
        <v>141444.04399999999</v>
      </c>
      <c r="D126" s="93" t="s">
        <v>538</v>
      </c>
      <c r="E126" s="93">
        <v>66738.464999999997</v>
      </c>
      <c r="F126" s="93">
        <v>10771.038</v>
      </c>
      <c r="G126" s="93">
        <v>16655.326000000001</v>
      </c>
      <c r="H126" s="93">
        <v>0</v>
      </c>
      <c r="I126" s="93">
        <v>47279.214999999997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134096000000</v>
      </c>
      <c r="C127" s="93">
        <v>117795.86199999999</v>
      </c>
      <c r="D127" s="93" t="s">
        <v>539</v>
      </c>
      <c r="E127" s="93">
        <v>66738.464999999997</v>
      </c>
      <c r="F127" s="93">
        <v>10771.038</v>
      </c>
      <c r="G127" s="93">
        <v>16655.326000000001</v>
      </c>
      <c r="H127" s="93">
        <v>0</v>
      </c>
      <c r="I127" s="93">
        <v>23631.032999999999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126717000000</v>
      </c>
      <c r="C128" s="93">
        <v>98445.178</v>
      </c>
      <c r="D128" s="93" t="s">
        <v>540</v>
      </c>
      <c r="E128" s="93">
        <v>66738.464999999997</v>
      </c>
      <c r="F128" s="93">
        <v>10771.038</v>
      </c>
      <c r="G128" s="93">
        <v>16655.326000000001</v>
      </c>
      <c r="H128" s="93">
        <v>0</v>
      </c>
      <c r="I128" s="93">
        <v>588.35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131554000000</v>
      </c>
      <c r="C129" s="93">
        <v>98196.361999999994</v>
      </c>
      <c r="D129" s="93" t="s">
        <v>541</v>
      </c>
      <c r="E129" s="93">
        <v>66738.464999999997</v>
      </c>
      <c r="F129" s="93">
        <v>10771.038</v>
      </c>
      <c r="G129" s="93">
        <v>16660.769</v>
      </c>
      <c r="H129" s="93">
        <v>334.09100000000001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1579910000000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119382000000</v>
      </c>
      <c r="C132" s="93">
        <v>97856.828999999998</v>
      </c>
      <c r="D132" s="93"/>
      <c r="E132" s="93">
        <v>66738.464999999997</v>
      </c>
      <c r="F132" s="93">
        <v>10771.038</v>
      </c>
      <c r="G132" s="93">
        <v>16655.326000000001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138976000000</v>
      </c>
      <c r="C133" s="93">
        <v>141444.04399999999</v>
      </c>
      <c r="D133" s="93"/>
      <c r="E133" s="93">
        <v>66738.464999999997</v>
      </c>
      <c r="F133" s="93">
        <v>10771.038</v>
      </c>
      <c r="G133" s="93">
        <v>16660.769</v>
      </c>
      <c r="H133" s="93">
        <v>394.82499999999999</v>
      </c>
      <c r="I133" s="93">
        <v>47279.214999999997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65436.480000000003</v>
      </c>
      <c r="C136" s="93">
        <v>5004.75</v>
      </c>
      <c r="D136" s="93">
        <v>0</v>
      </c>
      <c r="E136" s="93">
        <v>70441.240000000005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28.53</v>
      </c>
      <c r="C137" s="93">
        <v>2.1800000000000002</v>
      </c>
      <c r="D137" s="93">
        <v>0</v>
      </c>
      <c r="E137" s="93">
        <v>30.71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28.53</v>
      </c>
      <c r="C138" s="93">
        <v>2.1800000000000002</v>
      </c>
      <c r="D138" s="93">
        <v>0</v>
      </c>
      <c r="E138" s="93">
        <v>30.71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3121.66</v>
      </c>
      <c r="C2" s="93">
        <v>1360.8</v>
      </c>
      <c r="D2" s="93">
        <v>1360.8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3121.66</v>
      </c>
      <c r="C3" s="93">
        <v>1360.8</v>
      </c>
      <c r="D3" s="93">
        <v>1360.8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8163.85</v>
      </c>
      <c r="C4" s="93">
        <v>3558.79</v>
      </c>
      <c r="D4" s="93">
        <v>3558.79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8163.85</v>
      </c>
      <c r="C5" s="93">
        <v>3558.79</v>
      </c>
      <c r="D5" s="93">
        <v>3558.79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6.1</v>
      </c>
      <c r="C13" s="93">
        <v>1207.4100000000001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251.89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57.99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428.37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1914.25</v>
      </c>
      <c r="C28" s="93">
        <v>1207.4100000000001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1.0109999999999999</v>
      </c>
      <c r="E41" s="93">
        <v>1.1910000000000001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1.0109999999999999</v>
      </c>
      <c r="E42" s="93">
        <v>1.1910000000000001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1.0109999999999999</v>
      </c>
      <c r="E43" s="93">
        <v>1.1910000000000001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0.48899999999999999</v>
      </c>
      <c r="E45" s="93">
        <v>0.53900000000000003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1.0109999999999999</v>
      </c>
      <c r="E46" s="93">
        <v>1.1910000000000001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1.0109999999999999</v>
      </c>
      <c r="E47" s="93">
        <v>1.1910000000000001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0.48899999999999999</v>
      </c>
      <c r="E49" s="93">
        <v>0.53900000000000003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1.0109999999999999</v>
      </c>
      <c r="E50" s="93">
        <v>1.1910000000000001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0.48899999999999999</v>
      </c>
      <c r="E52" s="93">
        <v>0.53900000000000003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1.0109999999999999</v>
      </c>
      <c r="E53" s="93">
        <v>1.1910000000000001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1.0109999999999999</v>
      </c>
      <c r="E54" s="93">
        <v>1.1910000000000001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0.48899999999999999</v>
      </c>
      <c r="E56" s="93">
        <v>0.53900000000000003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1.0109999999999999</v>
      </c>
      <c r="E57" s="93">
        <v>1.1910000000000001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1.0109999999999999</v>
      </c>
      <c r="E58" s="93">
        <v>1.1910000000000001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0.48899999999999999</v>
      </c>
      <c r="E60" s="93">
        <v>0.53900000000000003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5.835</v>
      </c>
      <c r="F63" s="93">
        <v>0.54</v>
      </c>
      <c r="G63" s="93">
        <v>0.38400000000000001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5.835</v>
      </c>
      <c r="F64" s="93">
        <v>0.54</v>
      </c>
      <c r="G64" s="93">
        <v>0.38400000000000001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5.835</v>
      </c>
      <c r="F65" s="93">
        <v>0.54</v>
      </c>
      <c r="G65" s="93">
        <v>0.38400000000000001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5.83</v>
      </c>
      <c r="F66" s="93">
        <v>0.54</v>
      </c>
      <c r="G66" s="93">
        <v>0.38400000000000001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5.83</v>
      </c>
      <c r="F68" s="93">
        <v>0.54</v>
      </c>
      <c r="G68" s="93">
        <v>0.38400000000000001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67312</v>
      </c>
      <c r="D74" s="93">
        <v>45855.41</v>
      </c>
      <c r="E74" s="93">
        <v>21456.59</v>
      </c>
      <c r="F74" s="93">
        <v>0.68</v>
      </c>
      <c r="G74" s="93">
        <v>3.11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201352.61</v>
      </c>
      <c r="D75" s="93">
        <v>136131.12</v>
      </c>
      <c r="E75" s="93">
        <v>65221.49</v>
      </c>
      <c r="F75" s="93">
        <v>0.68</v>
      </c>
      <c r="G75" s="93">
        <v>3.31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37636.85</v>
      </c>
      <c r="D76" s="93">
        <v>26897.51</v>
      </c>
      <c r="E76" s="93">
        <v>10739.34</v>
      </c>
      <c r="F76" s="93">
        <v>0.71</v>
      </c>
      <c r="G76" s="93">
        <v>3.38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34081.31</v>
      </c>
      <c r="D77" s="93">
        <v>23948.84</v>
      </c>
      <c r="E77" s="93">
        <v>10132.469999999999</v>
      </c>
      <c r="F77" s="93">
        <v>0.7</v>
      </c>
      <c r="G77" s="93">
        <v>3.36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2436.7399999999998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74295.62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225384.62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37401.230000000003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37403.14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0.1</v>
      </c>
      <c r="F87" s="93">
        <v>9.75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0.56999999999999995</v>
      </c>
      <c r="D88" s="93">
        <v>622</v>
      </c>
      <c r="E88" s="93">
        <v>2.77</v>
      </c>
      <c r="F88" s="93">
        <v>3026.78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8.11</v>
      </c>
      <c r="F89" s="93">
        <v>15211.41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0.55000000000000004</v>
      </c>
      <c r="D90" s="93">
        <v>622</v>
      </c>
      <c r="E90" s="93">
        <v>1.75</v>
      </c>
      <c r="F90" s="93">
        <v>1998.37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1.52</v>
      </c>
      <c r="F91" s="93">
        <v>1733.27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40676.2549</v>
      </c>
      <c r="C100" s="93">
        <v>63.401400000000002</v>
      </c>
      <c r="D100" s="93">
        <v>146.3794</v>
      </c>
      <c r="E100" s="93">
        <v>0</v>
      </c>
      <c r="F100" s="93">
        <v>5.9999999999999995E-4</v>
      </c>
      <c r="G100" s="93">
        <v>9098.8539000000001</v>
      </c>
      <c r="H100" s="93">
        <v>16499.336500000001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34410.305899999999</v>
      </c>
      <c r="C101" s="93">
        <v>55.063800000000001</v>
      </c>
      <c r="D101" s="93">
        <v>131.72120000000001</v>
      </c>
      <c r="E101" s="93">
        <v>0</v>
      </c>
      <c r="F101" s="93">
        <v>5.9999999999999995E-4</v>
      </c>
      <c r="G101" s="93">
        <v>8188.4081999999999</v>
      </c>
      <c r="H101" s="93">
        <v>14088.3758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32094.923999999999</v>
      </c>
      <c r="C102" s="93">
        <v>56.006500000000003</v>
      </c>
      <c r="D102" s="93">
        <v>148.52119999999999</v>
      </c>
      <c r="E102" s="93">
        <v>0</v>
      </c>
      <c r="F102" s="93">
        <v>5.9999999999999995E-4</v>
      </c>
      <c r="G102" s="93">
        <v>9234.9220000000005</v>
      </c>
      <c r="H102" s="93">
        <v>13565.3871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26581.404900000001</v>
      </c>
      <c r="C103" s="93">
        <v>49.5184</v>
      </c>
      <c r="D103" s="93">
        <v>140.30680000000001</v>
      </c>
      <c r="E103" s="93">
        <v>0</v>
      </c>
      <c r="F103" s="93">
        <v>5.9999999999999995E-4</v>
      </c>
      <c r="G103" s="93">
        <v>8725.3580000000002</v>
      </c>
      <c r="H103" s="93">
        <v>11521.502399999999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27413.7781</v>
      </c>
      <c r="C104" s="93">
        <v>53.726300000000002</v>
      </c>
      <c r="D104" s="93">
        <v>159.37280000000001</v>
      </c>
      <c r="E104" s="93">
        <v>0</v>
      </c>
      <c r="F104" s="93">
        <v>5.9999999999999995E-4</v>
      </c>
      <c r="G104" s="93">
        <v>9911.9158000000007</v>
      </c>
      <c r="H104" s="93">
        <v>12125.262500000001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31562.705099999999</v>
      </c>
      <c r="C105" s="93">
        <v>63.016199999999998</v>
      </c>
      <c r="D105" s="93">
        <v>189.89089999999999</v>
      </c>
      <c r="E105" s="93">
        <v>0</v>
      </c>
      <c r="F105" s="93">
        <v>8.0000000000000004E-4</v>
      </c>
      <c r="G105" s="93">
        <v>11810.288500000001</v>
      </c>
      <c r="H105" s="93">
        <v>14066.3043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34135.100299999998</v>
      </c>
      <c r="C106" s="93">
        <v>68.2333</v>
      </c>
      <c r="D106" s="93">
        <v>205.81530000000001</v>
      </c>
      <c r="E106" s="93">
        <v>0</v>
      </c>
      <c r="F106" s="93">
        <v>8.0000000000000004E-4</v>
      </c>
      <c r="G106" s="93">
        <v>12800.730299999999</v>
      </c>
      <c r="H106" s="93">
        <v>15220.1432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34957.54</v>
      </c>
      <c r="C107" s="93">
        <v>69.849299999999999</v>
      </c>
      <c r="D107" s="93">
        <v>210.6198</v>
      </c>
      <c r="E107" s="93">
        <v>0</v>
      </c>
      <c r="F107" s="93">
        <v>8.0000000000000004E-4</v>
      </c>
      <c r="G107" s="93">
        <v>13099.538699999999</v>
      </c>
      <c r="H107" s="93">
        <v>15584.296200000001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28366.083299999998</v>
      </c>
      <c r="C108" s="93">
        <v>56.409599999999998</v>
      </c>
      <c r="D108" s="93">
        <v>169.41970000000001</v>
      </c>
      <c r="E108" s="93">
        <v>0</v>
      </c>
      <c r="F108" s="93">
        <v>6.9999999999999999E-4</v>
      </c>
      <c r="G108" s="93">
        <v>10537.0108</v>
      </c>
      <c r="H108" s="93">
        <v>12621.166499999999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27856.225600000002</v>
      </c>
      <c r="C109" s="93">
        <v>53.0642</v>
      </c>
      <c r="D109" s="93">
        <v>153.50129999999999</v>
      </c>
      <c r="E109" s="93">
        <v>0</v>
      </c>
      <c r="F109" s="93">
        <v>5.9999999999999995E-4</v>
      </c>
      <c r="G109" s="93">
        <v>9546.2832999999991</v>
      </c>
      <c r="H109" s="93">
        <v>12181.131600000001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29164.706099999999</v>
      </c>
      <c r="C110" s="93">
        <v>51.955399999999997</v>
      </c>
      <c r="D110" s="93">
        <v>140.82650000000001</v>
      </c>
      <c r="E110" s="93">
        <v>0</v>
      </c>
      <c r="F110" s="93">
        <v>5.9999999999999995E-4</v>
      </c>
      <c r="G110" s="93">
        <v>8756.8803000000007</v>
      </c>
      <c r="H110" s="93">
        <v>12424.013800000001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37472.294300000001</v>
      </c>
      <c r="C111" s="93">
        <v>60.2453</v>
      </c>
      <c r="D111" s="93">
        <v>144.9973</v>
      </c>
      <c r="E111" s="93">
        <v>0</v>
      </c>
      <c r="F111" s="93">
        <v>5.9999999999999995E-4</v>
      </c>
      <c r="G111" s="93">
        <v>9013.8469000000005</v>
      </c>
      <c r="H111" s="93">
        <v>15367.7755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384691.32250000001</v>
      </c>
      <c r="C113" s="93">
        <v>700.4896</v>
      </c>
      <c r="D113" s="93">
        <v>1941.3722</v>
      </c>
      <c r="E113" s="93">
        <v>0</v>
      </c>
      <c r="F113" s="93">
        <v>7.9000000000000008E-3</v>
      </c>
      <c r="G113" s="93">
        <v>120724.03660000001</v>
      </c>
      <c r="H113" s="93">
        <v>165264.6955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26581.404900000001</v>
      </c>
      <c r="C114" s="93">
        <v>49.5184</v>
      </c>
      <c r="D114" s="93">
        <v>131.72120000000001</v>
      </c>
      <c r="E114" s="93">
        <v>0</v>
      </c>
      <c r="F114" s="93">
        <v>5.9999999999999995E-4</v>
      </c>
      <c r="G114" s="93">
        <v>8188.4081999999999</v>
      </c>
      <c r="H114" s="93">
        <v>11521.502399999999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40676.2549</v>
      </c>
      <c r="C115" s="93">
        <v>69.849299999999999</v>
      </c>
      <c r="D115" s="93">
        <v>210.6198</v>
      </c>
      <c r="E115" s="93">
        <v>0</v>
      </c>
      <c r="F115" s="93">
        <v>8.0000000000000004E-4</v>
      </c>
      <c r="G115" s="93">
        <v>13099.538699999999</v>
      </c>
      <c r="H115" s="93">
        <v>16499.336500000001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144275000000</v>
      </c>
      <c r="C118" s="93">
        <v>104466.76300000001</v>
      </c>
      <c r="D118" s="93" t="s">
        <v>630</v>
      </c>
      <c r="E118" s="93">
        <v>66738.464999999997</v>
      </c>
      <c r="F118" s="93">
        <v>10771.038</v>
      </c>
      <c r="G118" s="93">
        <v>21979.576000000001</v>
      </c>
      <c r="H118" s="93">
        <v>1285.6849999999999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129839000000</v>
      </c>
      <c r="C119" s="93">
        <v>104017.024</v>
      </c>
      <c r="D119" s="93" t="s">
        <v>631</v>
      </c>
      <c r="E119" s="93">
        <v>66738.464999999997</v>
      </c>
      <c r="F119" s="93">
        <v>10771.038</v>
      </c>
      <c r="G119" s="93">
        <v>21979.576000000001</v>
      </c>
      <c r="H119" s="93">
        <v>835.94500000000005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146433000000</v>
      </c>
      <c r="C120" s="93">
        <v>130204.524</v>
      </c>
      <c r="D120" s="93" t="s">
        <v>542</v>
      </c>
      <c r="E120" s="93">
        <v>66738.464999999997</v>
      </c>
      <c r="F120" s="93">
        <v>10771.038</v>
      </c>
      <c r="G120" s="93">
        <v>21969.827000000001</v>
      </c>
      <c r="H120" s="93">
        <v>0</v>
      </c>
      <c r="I120" s="93">
        <v>30725.194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138353000000</v>
      </c>
      <c r="C121" s="93">
        <v>132453.071</v>
      </c>
      <c r="D121" s="93" t="s">
        <v>543</v>
      </c>
      <c r="E121" s="93">
        <v>66738.464999999997</v>
      </c>
      <c r="F121" s="93">
        <v>10771.038</v>
      </c>
      <c r="G121" s="93">
        <v>21969.827000000001</v>
      </c>
      <c r="H121" s="93">
        <v>0</v>
      </c>
      <c r="I121" s="93">
        <v>32973.741999999998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157167000000</v>
      </c>
      <c r="C122" s="93">
        <v>153887.95699999999</v>
      </c>
      <c r="D122" s="93" t="s">
        <v>523</v>
      </c>
      <c r="E122" s="93">
        <v>66738.464999999997</v>
      </c>
      <c r="F122" s="93">
        <v>10771.038</v>
      </c>
      <c r="G122" s="93">
        <v>21969.827000000001</v>
      </c>
      <c r="H122" s="93">
        <v>0</v>
      </c>
      <c r="I122" s="93">
        <v>54408.627999999997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187269000000</v>
      </c>
      <c r="C123" s="93">
        <v>184721.40299999999</v>
      </c>
      <c r="D123" s="93" t="s">
        <v>544</v>
      </c>
      <c r="E123" s="93">
        <v>66738.464999999997</v>
      </c>
      <c r="F123" s="93">
        <v>10771.038</v>
      </c>
      <c r="G123" s="93">
        <v>21969.827000000001</v>
      </c>
      <c r="H123" s="93">
        <v>0</v>
      </c>
      <c r="I123" s="93">
        <v>85242.073999999993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202974000000</v>
      </c>
      <c r="C124" s="93">
        <v>191011.43</v>
      </c>
      <c r="D124" s="93" t="s">
        <v>545</v>
      </c>
      <c r="E124" s="93">
        <v>66738.464999999997</v>
      </c>
      <c r="F124" s="93">
        <v>10771.038</v>
      </c>
      <c r="G124" s="93">
        <v>21969.827000000001</v>
      </c>
      <c r="H124" s="93">
        <v>0</v>
      </c>
      <c r="I124" s="93">
        <v>91532.100999999995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207712000000</v>
      </c>
      <c r="C125" s="93">
        <v>192605.22</v>
      </c>
      <c r="D125" s="93" t="s">
        <v>546</v>
      </c>
      <c r="E125" s="93">
        <v>66738.464999999997</v>
      </c>
      <c r="F125" s="93">
        <v>10771.038</v>
      </c>
      <c r="G125" s="93">
        <v>21969.827000000001</v>
      </c>
      <c r="H125" s="93">
        <v>0</v>
      </c>
      <c r="I125" s="93">
        <v>93125.891000000003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167079000000</v>
      </c>
      <c r="C126" s="93">
        <v>168371.30300000001</v>
      </c>
      <c r="D126" s="93" t="s">
        <v>547</v>
      </c>
      <c r="E126" s="93">
        <v>66738.464999999997</v>
      </c>
      <c r="F126" s="93">
        <v>10771.038</v>
      </c>
      <c r="G126" s="93">
        <v>21969.827000000001</v>
      </c>
      <c r="H126" s="93">
        <v>0</v>
      </c>
      <c r="I126" s="93">
        <v>68891.974000000002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151370000000</v>
      </c>
      <c r="C127" s="93">
        <v>145929.886</v>
      </c>
      <c r="D127" s="93" t="s">
        <v>548</v>
      </c>
      <c r="E127" s="93">
        <v>66738.464999999997</v>
      </c>
      <c r="F127" s="93">
        <v>10771.038</v>
      </c>
      <c r="G127" s="93">
        <v>21969.827000000001</v>
      </c>
      <c r="H127" s="93">
        <v>0</v>
      </c>
      <c r="I127" s="93">
        <v>46450.557000000001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138853000000</v>
      </c>
      <c r="C128" s="93">
        <v>134845.99600000001</v>
      </c>
      <c r="D128" s="93" t="s">
        <v>549</v>
      </c>
      <c r="E128" s="93">
        <v>66738.464999999997</v>
      </c>
      <c r="F128" s="93">
        <v>10771.038</v>
      </c>
      <c r="G128" s="93">
        <v>21969.827000000001</v>
      </c>
      <c r="H128" s="93">
        <v>0</v>
      </c>
      <c r="I128" s="93">
        <v>35366.665999999997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142927000000</v>
      </c>
      <c r="C129" s="93">
        <v>104354.272</v>
      </c>
      <c r="D129" s="93" t="s">
        <v>632</v>
      </c>
      <c r="E129" s="93">
        <v>66738.464999999997</v>
      </c>
      <c r="F129" s="93">
        <v>10771.038</v>
      </c>
      <c r="G129" s="93">
        <v>21979.576000000001</v>
      </c>
      <c r="H129" s="93">
        <v>1173.194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1914250000000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129839000000</v>
      </c>
      <c r="C132" s="93">
        <v>104017.024</v>
      </c>
      <c r="D132" s="93"/>
      <c r="E132" s="93">
        <v>66738.464999999997</v>
      </c>
      <c r="F132" s="93">
        <v>10771.038</v>
      </c>
      <c r="G132" s="93">
        <v>21969.827000000001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207712000000</v>
      </c>
      <c r="C133" s="93">
        <v>192605.22</v>
      </c>
      <c r="D133" s="93"/>
      <c r="E133" s="93">
        <v>66738.464999999997</v>
      </c>
      <c r="F133" s="93">
        <v>10771.038</v>
      </c>
      <c r="G133" s="93">
        <v>21979.576000000001</v>
      </c>
      <c r="H133" s="93">
        <v>1285.6849999999999</v>
      </c>
      <c r="I133" s="93">
        <v>93125.891000000003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41068.5</v>
      </c>
      <c r="C136" s="93">
        <v>11658.39</v>
      </c>
      <c r="D136" s="93">
        <v>0</v>
      </c>
      <c r="E136" s="93">
        <v>52726.9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17.899999999999999</v>
      </c>
      <c r="C137" s="93">
        <v>5.08</v>
      </c>
      <c r="D137" s="93">
        <v>0</v>
      </c>
      <c r="E137" s="93">
        <v>22.98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17.899999999999999</v>
      </c>
      <c r="C138" s="93">
        <v>5.08</v>
      </c>
      <c r="D138" s="93">
        <v>0</v>
      </c>
      <c r="E138" s="93">
        <v>22.98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2718.7</v>
      </c>
      <c r="C2" s="93">
        <v>1185.1400000000001</v>
      </c>
      <c r="D2" s="93">
        <v>1185.1400000000001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2718.7</v>
      </c>
      <c r="C3" s="93">
        <v>1185.1400000000001</v>
      </c>
      <c r="D3" s="93">
        <v>1185.1400000000001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7074.33</v>
      </c>
      <c r="C4" s="93">
        <v>3083.85</v>
      </c>
      <c r="D4" s="93">
        <v>3083.85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7074.33</v>
      </c>
      <c r="C5" s="93">
        <v>3083.85</v>
      </c>
      <c r="D5" s="93">
        <v>3083.85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4.4400000000000004</v>
      </c>
      <c r="C13" s="93">
        <v>874.36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176.64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435.35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1844.34</v>
      </c>
      <c r="C28" s="93">
        <v>874.36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1.0449999999999999</v>
      </c>
      <c r="E41" s="93">
        <v>1.238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1.0449999999999999</v>
      </c>
      <c r="E42" s="93">
        <v>1.238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1.0449999999999999</v>
      </c>
      <c r="E43" s="93">
        <v>1.238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0.50600000000000001</v>
      </c>
      <c r="E45" s="93">
        <v>0.56000000000000005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1.0449999999999999</v>
      </c>
      <c r="E46" s="93">
        <v>1.238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1.0449999999999999</v>
      </c>
      <c r="E47" s="93">
        <v>1.238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0.50600000000000001</v>
      </c>
      <c r="E49" s="93">
        <v>0.56000000000000005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1.0449999999999999</v>
      </c>
      <c r="E50" s="93">
        <v>1.238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0.50600000000000001</v>
      </c>
      <c r="E52" s="93">
        <v>0.56000000000000005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1.0449999999999999</v>
      </c>
      <c r="E53" s="93">
        <v>1.238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1.0449999999999999</v>
      </c>
      <c r="E54" s="93">
        <v>1.238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0.50600000000000001</v>
      </c>
      <c r="E56" s="93">
        <v>0.56000000000000005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1.0449999999999999</v>
      </c>
      <c r="E57" s="93">
        <v>1.238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1.0449999999999999</v>
      </c>
      <c r="E58" s="93">
        <v>1.238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0.50600000000000001</v>
      </c>
      <c r="E60" s="93">
        <v>0.56000000000000005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5.835</v>
      </c>
      <c r="F63" s="93">
        <v>0.54</v>
      </c>
      <c r="G63" s="93">
        <v>0.38400000000000001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5.835</v>
      </c>
      <c r="F64" s="93">
        <v>0.54</v>
      </c>
      <c r="G64" s="93">
        <v>0.38400000000000001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5.835</v>
      </c>
      <c r="F65" s="93">
        <v>0.54</v>
      </c>
      <c r="G65" s="93">
        <v>0.38400000000000001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5.83</v>
      </c>
      <c r="F66" s="93">
        <v>0.54</v>
      </c>
      <c r="G66" s="93">
        <v>0.38400000000000001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5.83</v>
      </c>
      <c r="F68" s="93">
        <v>0.54</v>
      </c>
      <c r="G68" s="93">
        <v>0.38400000000000001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46384.02</v>
      </c>
      <c r="D74" s="93">
        <v>37044.839999999997</v>
      </c>
      <c r="E74" s="93">
        <v>9339.18</v>
      </c>
      <c r="F74" s="93">
        <v>0.8</v>
      </c>
      <c r="G74" s="93">
        <v>3.35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141506.56</v>
      </c>
      <c r="D75" s="93">
        <v>111970.02</v>
      </c>
      <c r="E75" s="93">
        <v>29536.55</v>
      </c>
      <c r="F75" s="93">
        <v>0.79</v>
      </c>
      <c r="G75" s="93">
        <v>3.85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28285.599999999999</v>
      </c>
      <c r="D76" s="93">
        <v>22590.44</v>
      </c>
      <c r="E76" s="93">
        <v>5695.16</v>
      </c>
      <c r="F76" s="93">
        <v>0.8</v>
      </c>
      <c r="G76" s="93">
        <v>3.6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23452.54</v>
      </c>
      <c r="D77" s="93">
        <v>18730.5</v>
      </c>
      <c r="E77" s="93">
        <v>4722.05</v>
      </c>
      <c r="F77" s="93">
        <v>0.8</v>
      </c>
      <c r="G77" s="93">
        <v>3.6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2137.0100000000002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61519.73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180725.06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30680.95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30680.95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0.11</v>
      </c>
      <c r="F87" s="93">
        <v>10.34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0.56999999999999995</v>
      </c>
      <c r="D88" s="93">
        <v>622</v>
      </c>
      <c r="E88" s="93">
        <v>2.8</v>
      </c>
      <c r="F88" s="93">
        <v>3064.41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8.3800000000000008</v>
      </c>
      <c r="F89" s="93">
        <v>15714.63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0.55000000000000004</v>
      </c>
      <c r="D90" s="93">
        <v>622</v>
      </c>
      <c r="E90" s="93">
        <v>1.71</v>
      </c>
      <c r="F90" s="93">
        <v>1946.58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1.42</v>
      </c>
      <c r="F91" s="93">
        <v>1613.97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48126.001199999999</v>
      </c>
      <c r="C100" s="93">
        <v>75.819000000000003</v>
      </c>
      <c r="D100" s="93">
        <v>174.13460000000001</v>
      </c>
      <c r="E100" s="93">
        <v>0</v>
      </c>
      <c r="F100" s="93">
        <v>6.9999999999999999E-4</v>
      </c>
      <c r="G100" s="93">
        <v>181018.71840000001</v>
      </c>
      <c r="H100" s="93">
        <v>19808.555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41370.2935</v>
      </c>
      <c r="C101" s="93">
        <v>66.566199999999995</v>
      </c>
      <c r="D101" s="93">
        <v>157.21530000000001</v>
      </c>
      <c r="E101" s="93">
        <v>0</v>
      </c>
      <c r="F101" s="93">
        <v>5.9999999999999995E-4</v>
      </c>
      <c r="G101" s="93">
        <v>163441.595</v>
      </c>
      <c r="H101" s="93">
        <v>17164.291399999998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44344.414499999999</v>
      </c>
      <c r="C102" s="93">
        <v>72.886200000000002</v>
      </c>
      <c r="D102" s="93">
        <v>176.82339999999999</v>
      </c>
      <c r="E102" s="93">
        <v>0</v>
      </c>
      <c r="F102" s="93">
        <v>6.9999999999999999E-4</v>
      </c>
      <c r="G102" s="93">
        <v>183838.02309999999</v>
      </c>
      <c r="H102" s="93">
        <v>18548.762699999999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39720.824000000001</v>
      </c>
      <c r="C103" s="93">
        <v>67.606300000000005</v>
      </c>
      <c r="D103" s="93">
        <v>170.9417</v>
      </c>
      <c r="E103" s="93">
        <v>0</v>
      </c>
      <c r="F103" s="93">
        <v>6.9999999999999999E-4</v>
      </c>
      <c r="G103" s="93">
        <v>177739.87539999999</v>
      </c>
      <c r="H103" s="93">
        <v>16842.2965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43280.339699999997</v>
      </c>
      <c r="C104" s="93">
        <v>75.322299999999998</v>
      </c>
      <c r="D104" s="93">
        <v>195.23179999999999</v>
      </c>
      <c r="E104" s="93">
        <v>0</v>
      </c>
      <c r="F104" s="93">
        <v>8.0000000000000004E-4</v>
      </c>
      <c r="G104" s="93">
        <v>203007.0828</v>
      </c>
      <c r="H104" s="93">
        <v>18514.177199999998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45317.305999999997</v>
      </c>
      <c r="C105" s="93">
        <v>79.430000000000007</v>
      </c>
      <c r="D105" s="93">
        <v>207.46600000000001</v>
      </c>
      <c r="E105" s="93">
        <v>0</v>
      </c>
      <c r="F105" s="93">
        <v>8.0000000000000004E-4</v>
      </c>
      <c r="G105" s="93">
        <v>215732.177</v>
      </c>
      <c r="H105" s="93">
        <v>19440.734700000001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48242.144800000002</v>
      </c>
      <c r="C106" s="93">
        <v>84.639799999999994</v>
      </c>
      <c r="D106" s="93">
        <v>221.30690000000001</v>
      </c>
      <c r="E106" s="93">
        <v>0</v>
      </c>
      <c r="F106" s="93">
        <v>8.9999999999999998E-4</v>
      </c>
      <c r="G106" s="93">
        <v>230125.02960000001</v>
      </c>
      <c r="H106" s="93">
        <v>20703.6338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48101.246500000001</v>
      </c>
      <c r="C107" s="93">
        <v>84.374799999999993</v>
      </c>
      <c r="D107" s="93">
        <v>220.56450000000001</v>
      </c>
      <c r="E107" s="93">
        <v>0</v>
      </c>
      <c r="F107" s="93">
        <v>8.9999999999999998E-4</v>
      </c>
      <c r="G107" s="93">
        <v>229352.96179999999</v>
      </c>
      <c r="H107" s="93">
        <v>20641.4257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42896.123599999999</v>
      </c>
      <c r="C108" s="93">
        <v>75.115499999999997</v>
      </c>
      <c r="D108" s="93">
        <v>195.99879999999999</v>
      </c>
      <c r="E108" s="93">
        <v>0</v>
      </c>
      <c r="F108" s="93">
        <v>8.0000000000000004E-4</v>
      </c>
      <c r="G108" s="93">
        <v>203807.57209999999</v>
      </c>
      <c r="H108" s="93">
        <v>18395.1289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40835.913200000003</v>
      </c>
      <c r="C109" s="93">
        <v>69.758499999999998</v>
      </c>
      <c r="D109" s="93">
        <v>177.11660000000001</v>
      </c>
      <c r="E109" s="93">
        <v>0</v>
      </c>
      <c r="F109" s="93">
        <v>6.9999999999999999E-4</v>
      </c>
      <c r="G109" s="93">
        <v>184162.04449999999</v>
      </c>
      <c r="H109" s="93">
        <v>17340.050200000001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42338.1783</v>
      </c>
      <c r="C110" s="93">
        <v>69.161299999999997</v>
      </c>
      <c r="D110" s="93">
        <v>166.51050000000001</v>
      </c>
      <c r="E110" s="93">
        <v>0</v>
      </c>
      <c r="F110" s="93">
        <v>6.9999999999999999E-4</v>
      </c>
      <c r="G110" s="93">
        <v>173112.85889999999</v>
      </c>
      <c r="H110" s="93">
        <v>17667.657800000001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48625.133399999999</v>
      </c>
      <c r="C111" s="93">
        <v>76.266999999999996</v>
      </c>
      <c r="D111" s="93">
        <v>174.10939999999999</v>
      </c>
      <c r="E111" s="93">
        <v>0</v>
      </c>
      <c r="F111" s="93">
        <v>6.9999999999999999E-4</v>
      </c>
      <c r="G111" s="93">
        <v>180989.80929999999</v>
      </c>
      <c r="H111" s="93">
        <v>19980.810099999999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533197.91879999998</v>
      </c>
      <c r="C113" s="93">
        <v>896.94690000000003</v>
      </c>
      <c r="D113" s="93">
        <v>2237.4196000000002</v>
      </c>
      <c r="E113" s="93">
        <v>0</v>
      </c>
      <c r="F113" s="93">
        <v>8.8000000000000005E-3</v>
      </c>
      <c r="G113" s="94">
        <v>2326330</v>
      </c>
      <c r="H113" s="93">
        <v>225047.5239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39720.824000000001</v>
      </c>
      <c r="C114" s="93">
        <v>66.566199999999995</v>
      </c>
      <c r="D114" s="93">
        <v>157.21530000000001</v>
      </c>
      <c r="E114" s="93">
        <v>0</v>
      </c>
      <c r="F114" s="93">
        <v>5.9999999999999995E-4</v>
      </c>
      <c r="G114" s="93">
        <v>163441.595</v>
      </c>
      <c r="H114" s="93">
        <v>16842.2965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48625.133399999999</v>
      </c>
      <c r="C115" s="93">
        <v>84.639799999999994</v>
      </c>
      <c r="D115" s="93">
        <v>221.30690000000001</v>
      </c>
      <c r="E115" s="93">
        <v>0</v>
      </c>
      <c r="F115" s="93">
        <v>8.9999999999999998E-4</v>
      </c>
      <c r="G115" s="93">
        <v>230125.02960000001</v>
      </c>
      <c r="H115" s="93">
        <v>20703.6338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143514000000</v>
      </c>
      <c r="C118" s="93">
        <v>104242.334</v>
      </c>
      <c r="D118" s="93" t="s">
        <v>633</v>
      </c>
      <c r="E118" s="93">
        <v>66738.464999999997</v>
      </c>
      <c r="F118" s="93">
        <v>10771.038</v>
      </c>
      <c r="G118" s="93">
        <v>22349.93</v>
      </c>
      <c r="H118" s="93">
        <v>690.90200000000004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129578000000</v>
      </c>
      <c r="C119" s="93">
        <v>112425.867</v>
      </c>
      <c r="D119" s="93" t="s">
        <v>550</v>
      </c>
      <c r="E119" s="93">
        <v>66738.464999999997</v>
      </c>
      <c r="F119" s="93">
        <v>10771.038</v>
      </c>
      <c r="G119" s="93">
        <v>22339.59</v>
      </c>
      <c r="H119" s="93">
        <v>0</v>
      </c>
      <c r="I119" s="93">
        <v>12576.775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145749000000</v>
      </c>
      <c r="C120" s="93">
        <v>113632.66</v>
      </c>
      <c r="D120" s="93" t="s">
        <v>551</v>
      </c>
      <c r="E120" s="93">
        <v>66738.464999999997</v>
      </c>
      <c r="F120" s="93">
        <v>10771.038</v>
      </c>
      <c r="G120" s="93">
        <v>22339.59</v>
      </c>
      <c r="H120" s="93">
        <v>0</v>
      </c>
      <c r="I120" s="93">
        <v>13783.566999999999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140914000000</v>
      </c>
      <c r="C121" s="93">
        <v>134794.016</v>
      </c>
      <c r="D121" s="93" t="s">
        <v>552</v>
      </c>
      <c r="E121" s="93">
        <v>66738.464999999997</v>
      </c>
      <c r="F121" s="93">
        <v>10771.038</v>
      </c>
      <c r="G121" s="93">
        <v>22339.59</v>
      </c>
      <c r="H121" s="93">
        <v>0</v>
      </c>
      <c r="I121" s="93">
        <v>34944.923000000003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160946000000</v>
      </c>
      <c r="C122" s="93">
        <v>141434.495</v>
      </c>
      <c r="D122" s="93" t="s">
        <v>523</v>
      </c>
      <c r="E122" s="93">
        <v>66738.464999999997</v>
      </c>
      <c r="F122" s="93">
        <v>10771.038</v>
      </c>
      <c r="G122" s="93">
        <v>22339.59</v>
      </c>
      <c r="H122" s="93">
        <v>0</v>
      </c>
      <c r="I122" s="93">
        <v>41585.402999999998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171035000000</v>
      </c>
      <c r="C123" s="93">
        <v>154438.97700000001</v>
      </c>
      <c r="D123" s="93" t="s">
        <v>553</v>
      </c>
      <c r="E123" s="93">
        <v>66738.464999999997</v>
      </c>
      <c r="F123" s="93">
        <v>10771.038</v>
      </c>
      <c r="G123" s="93">
        <v>22339.59</v>
      </c>
      <c r="H123" s="93">
        <v>0</v>
      </c>
      <c r="I123" s="93">
        <v>54589.885000000002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182446000000</v>
      </c>
      <c r="C124" s="93">
        <v>158800.451</v>
      </c>
      <c r="D124" s="93" t="s">
        <v>554</v>
      </c>
      <c r="E124" s="93">
        <v>66738.464999999997</v>
      </c>
      <c r="F124" s="93">
        <v>10771.038</v>
      </c>
      <c r="G124" s="93">
        <v>22339.59</v>
      </c>
      <c r="H124" s="93">
        <v>0</v>
      </c>
      <c r="I124" s="93">
        <v>58951.358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181834000000</v>
      </c>
      <c r="C125" s="93">
        <v>157272.56</v>
      </c>
      <c r="D125" s="93" t="s">
        <v>634</v>
      </c>
      <c r="E125" s="93">
        <v>66738.464999999997</v>
      </c>
      <c r="F125" s="93">
        <v>10771.038</v>
      </c>
      <c r="G125" s="93">
        <v>22339.59</v>
      </c>
      <c r="H125" s="93">
        <v>0</v>
      </c>
      <c r="I125" s="93">
        <v>57423.466999999997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161581000000</v>
      </c>
      <c r="C126" s="93">
        <v>144402.731</v>
      </c>
      <c r="D126" s="93" t="s">
        <v>555</v>
      </c>
      <c r="E126" s="93">
        <v>66738.464999999997</v>
      </c>
      <c r="F126" s="93">
        <v>10771.038</v>
      </c>
      <c r="G126" s="93">
        <v>22339.59</v>
      </c>
      <c r="H126" s="93">
        <v>0</v>
      </c>
      <c r="I126" s="93">
        <v>44553.637999999999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146006000000</v>
      </c>
      <c r="C127" s="93">
        <v>130389.685</v>
      </c>
      <c r="D127" s="93" t="s">
        <v>539</v>
      </c>
      <c r="E127" s="93">
        <v>66738.464999999997</v>
      </c>
      <c r="F127" s="93">
        <v>10771.038</v>
      </c>
      <c r="G127" s="93">
        <v>22339.59</v>
      </c>
      <c r="H127" s="93">
        <v>0</v>
      </c>
      <c r="I127" s="93">
        <v>30540.592000000001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137246000000</v>
      </c>
      <c r="C128" s="93">
        <v>108656.50599999999</v>
      </c>
      <c r="D128" s="93" t="s">
        <v>556</v>
      </c>
      <c r="E128" s="93">
        <v>66738.464999999997</v>
      </c>
      <c r="F128" s="93">
        <v>10771.038</v>
      </c>
      <c r="G128" s="93">
        <v>22339.59</v>
      </c>
      <c r="H128" s="93">
        <v>0</v>
      </c>
      <c r="I128" s="93">
        <v>5115.4139999999998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143491000000</v>
      </c>
      <c r="C129" s="93">
        <v>104464.527</v>
      </c>
      <c r="D129" s="93" t="s">
        <v>557</v>
      </c>
      <c r="E129" s="93">
        <v>66738.464999999997</v>
      </c>
      <c r="F129" s="93">
        <v>10771.038</v>
      </c>
      <c r="G129" s="93">
        <v>22349.93</v>
      </c>
      <c r="H129" s="93">
        <v>913.09500000000003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1844340000000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129578000000</v>
      </c>
      <c r="C132" s="93">
        <v>104242.334</v>
      </c>
      <c r="D132" s="93"/>
      <c r="E132" s="93">
        <v>66738.464999999997</v>
      </c>
      <c r="F132" s="93">
        <v>10771.038</v>
      </c>
      <c r="G132" s="93">
        <v>22339.59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182446000000</v>
      </c>
      <c r="C133" s="93">
        <v>158800.451</v>
      </c>
      <c r="D133" s="93"/>
      <c r="E133" s="93">
        <v>66738.464999999997</v>
      </c>
      <c r="F133" s="93">
        <v>10771.038</v>
      </c>
      <c r="G133" s="93">
        <v>22349.93</v>
      </c>
      <c r="H133" s="93">
        <v>913.09500000000003</v>
      </c>
      <c r="I133" s="93">
        <v>58951.358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19111.310000000001</v>
      </c>
      <c r="C136" s="93">
        <v>6003.52</v>
      </c>
      <c r="D136" s="93">
        <v>0</v>
      </c>
      <c r="E136" s="93">
        <v>25114.83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8.33</v>
      </c>
      <c r="C137" s="93">
        <v>2.62</v>
      </c>
      <c r="D137" s="93">
        <v>0</v>
      </c>
      <c r="E137" s="93">
        <v>10.95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8.33</v>
      </c>
      <c r="C138" s="93">
        <v>2.62</v>
      </c>
      <c r="D138" s="93">
        <v>0</v>
      </c>
      <c r="E138" s="93">
        <v>10.95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2715.73</v>
      </c>
      <c r="C2" s="93">
        <v>1183.8399999999999</v>
      </c>
      <c r="D2" s="93">
        <v>1183.8399999999999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2715.73</v>
      </c>
      <c r="C3" s="93">
        <v>1183.8399999999999</v>
      </c>
      <c r="D3" s="93">
        <v>1183.8399999999999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4024.8</v>
      </c>
      <c r="C4" s="93">
        <v>1754.5</v>
      </c>
      <c r="D4" s="93">
        <v>1754.5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4024.8</v>
      </c>
      <c r="C5" s="93">
        <v>1754.5</v>
      </c>
      <c r="D5" s="93">
        <v>1754.5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6.73</v>
      </c>
      <c r="C13" s="93">
        <v>1086.1400000000001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38.17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356.88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1629.59</v>
      </c>
      <c r="C28" s="93">
        <v>1086.1400000000001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0.99399999999999999</v>
      </c>
      <c r="E41" s="93">
        <v>1.167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0.99399999999999999</v>
      </c>
      <c r="E42" s="93">
        <v>1.167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0.99399999999999999</v>
      </c>
      <c r="E43" s="93">
        <v>1.167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0.48299999999999998</v>
      </c>
      <c r="E45" s="93">
        <v>0.53200000000000003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0.99399999999999999</v>
      </c>
      <c r="E46" s="93">
        <v>1.167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0.99399999999999999</v>
      </c>
      <c r="E47" s="93">
        <v>1.167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0.48299999999999998</v>
      </c>
      <c r="E49" s="93">
        <v>0.53200000000000003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0.99399999999999999</v>
      </c>
      <c r="E50" s="93">
        <v>1.167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0.48299999999999998</v>
      </c>
      <c r="E52" s="93">
        <v>0.53200000000000003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0.99399999999999999</v>
      </c>
      <c r="E53" s="93">
        <v>1.167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0.99399999999999999</v>
      </c>
      <c r="E54" s="93">
        <v>1.167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0.48299999999999998</v>
      </c>
      <c r="E56" s="93">
        <v>0.53200000000000003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0.99399999999999999</v>
      </c>
      <c r="E57" s="93">
        <v>1.167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0.99399999999999999</v>
      </c>
      <c r="E58" s="93">
        <v>1.167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0.48299999999999998</v>
      </c>
      <c r="E60" s="93">
        <v>0.53200000000000003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5.835</v>
      </c>
      <c r="F63" s="93">
        <v>0.54</v>
      </c>
      <c r="G63" s="93">
        <v>0.38400000000000001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5.835</v>
      </c>
      <c r="F64" s="93">
        <v>0.54</v>
      </c>
      <c r="G64" s="93">
        <v>0.38400000000000001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5.835</v>
      </c>
      <c r="F65" s="93">
        <v>0.54</v>
      </c>
      <c r="G65" s="93">
        <v>0.38400000000000001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5.83</v>
      </c>
      <c r="F66" s="93">
        <v>0.54</v>
      </c>
      <c r="G66" s="93">
        <v>0.38400000000000001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5.83</v>
      </c>
      <c r="F68" s="93">
        <v>0.54</v>
      </c>
      <c r="G68" s="93">
        <v>0.38400000000000001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37334.68</v>
      </c>
      <c r="D74" s="93">
        <v>29282.48</v>
      </c>
      <c r="E74" s="93">
        <v>8052.2</v>
      </c>
      <c r="F74" s="93">
        <v>0.78</v>
      </c>
      <c r="G74" s="93">
        <v>3.52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120110.98</v>
      </c>
      <c r="D75" s="93">
        <v>91593.52</v>
      </c>
      <c r="E75" s="93">
        <v>28517.46</v>
      </c>
      <c r="F75" s="93">
        <v>0.76</v>
      </c>
      <c r="G75" s="93">
        <v>3.69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30494.83</v>
      </c>
      <c r="D76" s="93">
        <v>24354.85</v>
      </c>
      <c r="E76" s="93">
        <v>6139.97</v>
      </c>
      <c r="F76" s="93">
        <v>0.8</v>
      </c>
      <c r="G76" s="93">
        <v>3.56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26605.08</v>
      </c>
      <c r="D77" s="93">
        <v>21248.29</v>
      </c>
      <c r="E77" s="93">
        <v>5356.79</v>
      </c>
      <c r="F77" s="93">
        <v>0.8</v>
      </c>
      <c r="G77" s="93">
        <v>3.6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1895.19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57808.92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172495.27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28911.03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28910.62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0.08</v>
      </c>
      <c r="F87" s="93">
        <v>7.65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0.56999999999999995</v>
      </c>
      <c r="D88" s="93">
        <v>622</v>
      </c>
      <c r="E88" s="93">
        <v>2.17</v>
      </c>
      <c r="F88" s="93">
        <v>2370.4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6.54</v>
      </c>
      <c r="F89" s="93">
        <v>12276.14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0.56999999999999995</v>
      </c>
      <c r="D90" s="93">
        <v>622</v>
      </c>
      <c r="E90" s="93">
        <v>1.84</v>
      </c>
      <c r="F90" s="93">
        <v>2014.67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1.61</v>
      </c>
      <c r="F91" s="93">
        <v>1830.93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16997.466199999999</v>
      </c>
      <c r="C100" s="93">
        <v>20.022200000000002</v>
      </c>
      <c r="D100" s="93">
        <v>29.398399999999999</v>
      </c>
      <c r="E100" s="93">
        <v>0</v>
      </c>
      <c r="F100" s="93">
        <v>1E-4</v>
      </c>
      <c r="G100" s="93">
        <v>387892.37880000001</v>
      </c>
      <c r="H100" s="93">
        <v>6374.7896000000001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12944.3282</v>
      </c>
      <c r="C101" s="93">
        <v>15.8787</v>
      </c>
      <c r="D101" s="93">
        <v>26.416399999999999</v>
      </c>
      <c r="E101" s="93">
        <v>0</v>
      </c>
      <c r="F101" s="93">
        <v>1E-4</v>
      </c>
      <c r="G101" s="93">
        <v>348704.77230000001</v>
      </c>
      <c r="H101" s="93">
        <v>4922.2560000000003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13907.3406</v>
      </c>
      <c r="C102" s="93">
        <v>17.284700000000001</v>
      </c>
      <c r="D102" s="93">
        <v>29.816299999999998</v>
      </c>
      <c r="E102" s="93">
        <v>0</v>
      </c>
      <c r="F102" s="93">
        <v>1E-4</v>
      </c>
      <c r="G102" s="93">
        <v>393633.34340000001</v>
      </c>
      <c r="H102" s="93">
        <v>5312.5203000000001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10863.9745</v>
      </c>
      <c r="C103" s="93">
        <v>14.2386</v>
      </c>
      <c r="D103" s="93">
        <v>27.993300000000001</v>
      </c>
      <c r="E103" s="93">
        <v>0</v>
      </c>
      <c r="F103" s="93">
        <v>1E-4</v>
      </c>
      <c r="G103" s="93">
        <v>369714.39559999999</v>
      </c>
      <c r="H103" s="93">
        <v>4228.8401000000003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8875.9439000000002</v>
      </c>
      <c r="C104" s="93">
        <v>12.642799999999999</v>
      </c>
      <c r="D104" s="93">
        <v>29.317299999999999</v>
      </c>
      <c r="E104" s="93">
        <v>0</v>
      </c>
      <c r="F104" s="93">
        <v>1E-4</v>
      </c>
      <c r="G104" s="93">
        <v>387371.96590000001</v>
      </c>
      <c r="H104" s="93">
        <v>3563.1298999999999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7761.0823</v>
      </c>
      <c r="C105" s="93">
        <v>11.5825</v>
      </c>
      <c r="D105" s="93">
        <v>29.0044</v>
      </c>
      <c r="E105" s="93">
        <v>0</v>
      </c>
      <c r="F105" s="93">
        <v>1E-4</v>
      </c>
      <c r="G105" s="93">
        <v>383306.79810000001</v>
      </c>
      <c r="H105" s="93">
        <v>3172.1041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7519.6548000000003</v>
      </c>
      <c r="C106" s="93">
        <v>11.6259</v>
      </c>
      <c r="D106" s="93">
        <v>30.6799</v>
      </c>
      <c r="E106" s="93">
        <v>0</v>
      </c>
      <c r="F106" s="93">
        <v>1E-4</v>
      </c>
      <c r="G106" s="93">
        <v>405496.68119999999</v>
      </c>
      <c r="H106" s="93">
        <v>3116.6686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7629.4794000000002</v>
      </c>
      <c r="C107" s="93">
        <v>11.882300000000001</v>
      </c>
      <c r="D107" s="93">
        <v>31.680700000000002</v>
      </c>
      <c r="E107" s="93">
        <v>0</v>
      </c>
      <c r="F107" s="93">
        <v>1E-4</v>
      </c>
      <c r="G107" s="93">
        <v>418732.30209999997</v>
      </c>
      <c r="H107" s="93">
        <v>3171.4575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8119.9777999999997</v>
      </c>
      <c r="C108" s="93">
        <v>11.985799999999999</v>
      </c>
      <c r="D108" s="93">
        <v>29.501100000000001</v>
      </c>
      <c r="E108" s="93">
        <v>0</v>
      </c>
      <c r="F108" s="93">
        <v>1E-4</v>
      </c>
      <c r="G108" s="93">
        <v>389855.68160000001</v>
      </c>
      <c r="H108" s="93">
        <v>3304.6251000000002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9812.0728999999992</v>
      </c>
      <c r="C109" s="93">
        <v>13.4162</v>
      </c>
      <c r="D109" s="93">
        <v>28.8339</v>
      </c>
      <c r="E109" s="93">
        <v>0</v>
      </c>
      <c r="F109" s="93">
        <v>1E-4</v>
      </c>
      <c r="G109" s="93">
        <v>380911.13870000001</v>
      </c>
      <c r="H109" s="93">
        <v>3878.951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13550.9985</v>
      </c>
      <c r="C110" s="93">
        <v>16.704599999999999</v>
      </c>
      <c r="D110" s="93">
        <v>28.176100000000002</v>
      </c>
      <c r="E110" s="93">
        <v>0</v>
      </c>
      <c r="F110" s="93">
        <v>1E-4</v>
      </c>
      <c r="G110" s="93">
        <v>371951.53700000001</v>
      </c>
      <c r="H110" s="93">
        <v>5161.7015000000001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16923.441599999998</v>
      </c>
      <c r="C111" s="93">
        <v>19.9468</v>
      </c>
      <c r="D111" s="93">
        <v>29.345700000000001</v>
      </c>
      <c r="E111" s="93">
        <v>0</v>
      </c>
      <c r="F111" s="93">
        <v>1E-4</v>
      </c>
      <c r="G111" s="93">
        <v>387199.74219999998</v>
      </c>
      <c r="H111" s="93">
        <v>6348.2903999999999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134905.7605</v>
      </c>
      <c r="C113" s="93">
        <v>177.21109999999999</v>
      </c>
      <c r="D113" s="93">
        <v>350.16359999999997</v>
      </c>
      <c r="E113" s="93">
        <v>0</v>
      </c>
      <c r="F113" s="93">
        <v>1.5E-3</v>
      </c>
      <c r="G113" s="94">
        <v>4624770</v>
      </c>
      <c r="H113" s="93">
        <v>52555.3341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7519.6548000000003</v>
      </c>
      <c r="C114" s="93">
        <v>11.5825</v>
      </c>
      <c r="D114" s="93">
        <v>26.416399999999999</v>
      </c>
      <c r="E114" s="93">
        <v>0</v>
      </c>
      <c r="F114" s="93">
        <v>1E-4</v>
      </c>
      <c r="G114" s="93">
        <v>348704.77230000001</v>
      </c>
      <c r="H114" s="93">
        <v>3116.6686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16997.466199999999</v>
      </c>
      <c r="C115" s="93">
        <v>20.022200000000002</v>
      </c>
      <c r="D115" s="93">
        <v>31.680700000000002</v>
      </c>
      <c r="E115" s="93">
        <v>0</v>
      </c>
      <c r="F115" s="93">
        <v>1E-4</v>
      </c>
      <c r="G115" s="93">
        <v>418732.30209999997</v>
      </c>
      <c r="H115" s="93">
        <v>6374.7896000000001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136678000000</v>
      </c>
      <c r="C118" s="93">
        <v>100501.514</v>
      </c>
      <c r="D118" s="93" t="s">
        <v>558</v>
      </c>
      <c r="E118" s="93">
        <v>66738.464999999997</v>
      </c>
      <c r="F118" s="93">
        <v>10771.038</v>
      </c>
      <c r="G118" s="93">
        <v>18499.793000000001</v>
      </c>
      <c r="H118" s="93">
        <v>800.21799999999996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122870000000</v>
      </c>
      <c r="C119" s="93">
        <v>100605.761</v>
      </c>
      <c r="D119" s="93" t="s">
        <v>559</v>
      </c>
      <c r="E119" s="93">
        <v>66738.464999999997</v>
      </c>
      <c r="F119" s="93">
        <v>10771.038</v>
      </c>
      <c r="G119" s="93">
        <v>18499.793000000001</v>
      </c>
      <c r="H119" s="93">
        <v>904.46600000000001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138701000000</v>
      </c>
      <c r="C120" s="93">
        <v>102166.96</v>
      </c>
      <c r="D120" s="93" t="s">
        <v>560</v>
      </c>
      <c r="E120" s="93">
        <v>66738.464999999997</v>
      </c>
      <c r="F120" s="93">
        <v>10771.038</v>
      </c>
      <c r="G120" s="93">
        <v>18492.142</v>
      </c>
      <c r="H120" s="93">
        <v>0</v>
      </c>
      <c r="I120" s="93">
        <v>6165.3149999999996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130273000000</v>
      </c>
      <c r="C121" s="93">
        <v>109119.85400000001</v>
      </c>
      <c r="D121" s="93" t="s">
        <v>561</v>
      </c>
      <c r="E121" s="93">
        <v>66738.464999999997</v>
      </c>
      <c r="F121" s="93">
        <v>10771.038</v>
      </c>
      <c r="G121" s="93">
        <v>18492.142</v>
      </c>
      <c r="H121" s="93">
        <v>0</v>
      </c>
      <c r="I121" s="93">
        <v>13118.21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136495000000</v>
      </c>
      <c r="C122" s="93">
        <v>120266.401</v>
      </c>
      <c r="D122" s="93" t="s">
        <v>562</v>
      </c>
      <c r="E122" s="93">
        <v>66738.464999999997</v>
      </c>
      <c r="F122" s="93">
        <v>10771.038</v>
      </c>
      <c r="G122" s="93">
        <v>18492.142</v>
      </c>
      <c r="H122" s="93">
        <v>0</v>
      </c>
      <c r="I122" s="93">
        <v>24264.757000000001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135062000000</v>
      </c>
      <c r="C123" s="93">
        <v>125938.86199999999</v>
      </c>
      <c r="D123" s="93" t="s">
        <v>635</v>
      </c>
      <c r="E123" s="93">
        <v>66738.464999999997</v>
      </c>
      <c r="F123" s="93">
        <v>10771.038</v>
      </c>
      <c r="G123" s="93">
        <v>18492.142</v>
      </c>
      <c r="H123" s="93">
        <v>0</v>
      </c>
      <c r="I123" s="93">
        <v>29937.217000000001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142881000000</v>
      </c>
      <c r="C124" s="93">
        <v>136936.86600000001</v>
      </c>
      <c r="D124" s="93" t="s">
        <v>563</v>
      </c>
      <c r="E124" s="93">
        <v>66738.464999999997</v>
      </c>
      <c r="F124" s="93">
        <v>10771.038</v>
      </c>
      <c r="G124" s="93">
        <v>18492.142</v>
      </c>
      <c r="H124" s="93">
        <v>0</v>
      </c>
      <c r="I124" s="93">
        <v>40935.220999999998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147545000000</v>
      </c>
      <c r="C125" s="93">
        <v>132546.65400000001</v>
      </c>
      <c r="D125" s="93" t="s">
        <v>564</v>
      </c>
      <c r="E125" s="93">
        <v>66738.464999999997</v>
      </c>
      <c r="F125" s="93">
        <v>10771.038</v>
      </c>
      <c r="G125" s="93">
        <v>18492.142</v>
      </c>
      <c r="H125" s="93">
        <v>0</v>
      </c>
      <c r="I125" s="93">
        <v>36545.01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137370000000</v>
      </c>
      <c r="C126" s="93">
        <v>149906.128</v>
      </c>
      <c r="D126" s="93" t="s">
        <v>636</v>
      </c>
      <c r="E126" s="93">
        <v>66738.464999999997</v>
      </c>
      <c r="F126" s="93">
        <v>10771.038</v>
      </c>
      <c r="G126" s="93">
        <v>18492.142</v>
      </c>
      <c r="H126" s="93">
        <v>0</v>
      </c>
      <c r="I126" s="93">
        <v>53904.483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134218000000</v>
      </c>
      <c r="C127" s="93">
        <v>108074.728</v>
      </c>
      <c r="D127" s="93" t="s">
        <v>637</v>
      </c>
      <c r="E127" s="93">
        <v>66738.464999999997</v>
      </c>
      <c r="F127" s="93">
        <v>10771.038</v>
      </c>
      <c r="G127" s="93">
        <v>18492.142</v>
      </c>
      <c r="H127" s="93">
        <v>0</v>
      </c>
      <c r="I127" s="93">
        <v>12073.083000000001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131061000000</v>
      </c>
      <c r="C128" s="93">
        <v>100563.577</v>
      </c>
      <c r="D128" s="93" t="s">
        <v>638</v>
      </c>
      <c r="E128" s="93">
        <v>66738.464999999997</v>
      </c>
      <c r="F128" s="93">
        <v>10771.038</v>
      </c>
      <c r="G128" s="93">
        <v>18499.793000000001</v>
      </c>
      <c r="H128" s="93">
        <v>862.28200000000004</v>
      </c>
      <c r="I128" s="93">
        <v>0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136434000000</v>
      </c>
      <c r="C129" s="93">
        <v>100810.17600000001</v>
      </c>
      <c r="D129" s="93" t="s">
        <v>565</v>
      </c>
      <c r="E129" s="93">
        <v>66738.464999999997</v>
      </c>
      <c r="F129" s="93">
        <v>10771.038</v>
      </c>
      <c r="G129" s="93">
        <v>18499.793000000001</v>
      </c>
      <c r="H129" s="93">
        <v>1108.8800000000001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1629590000000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122870000000</v>
      </c>
      <c r="C132" s="93">
        <v>100501.514</v>
      </c>
      <c r="D132" s="93"/>
      <c r="E132" s="93">
        <v>66738.464999999997</v>
      </c>
      <c r="F132" s="93">
        <v>10771.038</v>
      </c>
      <c r="G132" s="93">
        <v>18492.142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147545000000</v>
      </c>
      <c r="C133" s="93">
        <v>149906.128</v>
      </c>
      <c r="D133" s="93"/>
      <c r="E133" s="93">
        <v>66738.464999999997</v>
      </c>
      <c r="F133" s="93">
        <v>10771.038</v>
      </c>
      <c r="G133" s="93">
        <v>18499.793000000001</v>
      </c>
      <c r="H133" s="93">
        <v>1108.8800000000001</v>
      </c>
      <c r="I133" s="93">
        <v>53904.483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34204.68</v>
      </c>
      <c r="C136" s="93">
        <v>9143.1299999999992</v>
      </c>
      <c r="D136" s="93">
        <v>0</v>
      </c>
      <c r="E136" s="93">
        <v>43347.81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14.91</v>
      </c>
      <c r="C137" s="93">
        <v>3.99</v>
      </c>
      <c r="D137" s="93">
        <v>0</v>
      </c>
      <c r="E137" s="93">
        <v>18.899999999999999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14.91</v>
      </c>
      <c r="C138" s="93">
        <v>3.99</v>
      </c>
      <c r="D138" s="93">
        <v>0</v>
      </c>
      <c r="E138" s="93">
        <v>18.899999999999999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3521.16</v>
      </c>
      <c r="C2" s="93">
        <v>1534.95</v>
      </c>
      <c r="D2" s="93">
        <v>1534.95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3521.16</v>
      </c>
      <c r="C3" s="93">
        <v>1534.95</v>
      </c>
      <c r="D3" s="93">
        <v>1534.95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8501.5499999999993</v>
      </c>
      <c r="C4" s="93">
        <v>3706</v>
      </c>
      <c r="D4" s="93">
        <v>3706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8501.5499999999993</v>
      </c>
      <c r="C5" s="93">
        <v>3706</v>
      </c>
      <c r="D5" s="93">
        <v>3706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7.6</v>
      </c>
      <c r="C13" s="93">
        <v>1623.68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172.09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489.9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1897.49</v>
      </c>
      <c r="C28" s="93">
        <v>1623.68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0.88600000000000001</v>
      </c>
      <c r="E41" s="93">
        <v>1.0209999999999999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0.88600000000000001</v>
      </c>
      <c r="E42" s="93">
        <v>1.0209999999999999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0.88600000000000001</v>
      </c>
      <c r="E43" s="93">
        <v>1.0209999999999999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0.4</v>
      </c>
      <c r="E45" s="93">
        <v>0.433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0.88600000000000001</v>
      </c>
      <c r="E46" s="93">
        <v>1.0209999999999999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0.88600000000000001</v>
      </c>
      <c r="E47" s="93">
        <v>1.0209999999999999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0.4</v>
      </c>
      <c r="E49" s="93">
        <v>0.433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0.88600000000000001</v>
      </c>
      <c r="E50" s="93">
        <v>1.0209999999999999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0.4</v>
      </c>
      <c r="E52" s="93">
        <v>0.433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0.88600000000000001</v>
      </c>
      <c r="E53" s="93">
        <v>1.0209999999999999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0.88600000000000001</v>
      </c>
      <c r="E54" s="93">
        <v>1.0209999999999999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0.4</v>
      </c>
      <c r="E56" s="93">
        <v>0.433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0.88600000000000001</v>
      </c>
      <c r="E57" s="93">
        <v>1.0209999999999999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0.88600000000000001</v>
      </c>
      <c r="E58" s="93">
        <v>1.0209999999999999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0.4</v>
      </c>
      <c r="E60" s="93">
        <v>0.433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3.5249999999999999</v>
      </c>
      <c r="F63" s="93">
        <v>0.40699999999999997</v>
      </c>
      <c r="G63" s="93">
        <v>0.316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3.5249999999999999</v>
      </c>
      <c r="F64" s="93">
        <v>0.40699999999999997</v>
      </c>
      <c r="G64" s="93">
        <v>0.316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3.5249999999999999</v>
      </c>
      <c r="F65" s="93">
        <v>0.40699999999999997</v>
      </c>
      <c r="G65" s="93">
        <v>0.316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3.52</v>
      </c>
      <c r="F66" s="93">
        <v>0.40699999999999997</v>
      </c>
      <c r="G66" s="93">
        <v>0.316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3.52</v>
      </c>
      <c r="F68" s="93">
        <v>0.40699999999999997</v>
      </c>
      <c r="G68" s="93">
        <v>0.316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88809.600000000006</v>
      </c>
      <c r="D74" s="93">
        <v>60042.68</v>
      </c>
      <c r="E74" s="93">
        <v>28766.92</v>
      </c>
      <c r="F74" s="93">
        <v>0.68</v>
      </c>
      <c r="G74" s="93">
        <v>3.33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191116.51</v>
      </c>
      <c r="D75" s="93">
        <v>129210.66</v>
      </c>
      <c r="E75" s="93">
        <v>61905.84</v>
      </c>
      <c r="F75" s="93">
        <v>0.68</v>
      </c>
      <c r="G75" s="93">
        <v>3.31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35896.239999999998</v>
      </c>
      <c r="D76" s="93">
        <v>25099.91</v>
      </c>
      <c r="E76" s="93">
        <v>10796.32</v>
      </c>
      <c r="F76" s="93">
        <v>0.7</v>
      </c>
      <c r="G76" s="93">
        <v>3.35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38444.43</v>
      </c>
      <c r="D77" s="93">
        <v>26198.65</v>
      </c>
      <c r="E77" s="93">
        <v>12245.78</v>
      </c>
      <c r="F77" s="93">
        <v>0.68</v>
      </c>
      <c r="G77" s="93">
        <v>3.31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2812.27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94484.45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291229.25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46725.09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46726.8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0.12</v>
      </c>
      <c r="F87" s="93">
        <v>11.44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0.57999999999999996</v>
      </c>
      <c r="D88" s="93">
        <v>1109.6500000000001</v>
      </c>
      <c r="E88" s="93">
        <v>3.58</v>
      </c>
      <c r="F88" s="93">
        <v>6821.67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7.7</v>
      </c>
      <c r="F89" s="93">
        <v>14438.11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0.55000000000000004</v>
      </c>
      <c r="D90" s="93">
        <v>622</v>
      </c>
      <c r="E90" s="93">
        <v>1.58</v>
      </c>
      <c r="F90" s="93">
        <v>1802.31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1.58</v>
      </c>
      <c r="F91" s="93">
        <v>1802.4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71903.686100000006</v>
      </c>
      <c r="C100" s="93">
        <v>112.3043</v>
      </c>
      <c r="D100" s="93">
        <v>282.27300000000002</v>
      </c>
      <c r="E100" s="93">
        <v>0</v>
      </c>
      <c r="F100" s="93">
        <v>8.9999999999999998E-4</v>
      </c>
      <c r="G100" s="93">
        <v>64958.292500000003</v>
      </c>
      <c r="H100" s="93">
        <v>29383.221000000001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61381.754500000003</v>
      </c>
      <c r="C101" s="93">
        <v>97.893199999999993</v>
      </c>
      <c r="D101" s="93">
        <v>253.0932</v>
      </c>
      <c r="E101" s="93">
        <v>0</v>
      </c>
      <c r="F101" s="93">
        <v>8.0000000000000004E-4</v>
      </c>
      <c r="G101" s="93">
        <v>58246.919000000002</v>
      </c>
      <c r="H101" s="93">
        <v>25276.8681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63661.396999999997</v>
      </c>
      <c r="C102" s="93">
        <v>104.88079999999999</v>
      </c>
      <c r="D102" s="93">
        <v>282.58690000000001</v>
      </c>
      <c r="E102" s="93">
        <v>0</v>
      </c>
      <c r="F102" s="93">
        <v>8.9999999999999998E-4</v>
      </c>
      <c r="G102" s="93">
        <v>65040.388700000003</v>
      </c>
      <c r="H102" s="93">
        <v>26536.103800000001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53061.400900000001</v>
      </c>
      <c r="C103" s="93">
        <v>92.18</v>
      </c>
      <c r="D103" s="93">
        <v>264.08409999999998</v>
      </c>
      <c r="E103" s="93">
        <v>0</v>
      </c>
      <c r="F103" s="93">
        <v>8.0000000000000004E-4</v>
      </c>
      <c r="G103" s="93">
        <v>60789.387699999999</v>
      </c>
      <c r="H103" s="93">
        <v>22573.026699999999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54880.193200000002</v>
      </c>
      <c r="C104" s="93">
        <v>98.650099999999995</v>
      </c>
      <c r="D104" s="93">
        <v>292.98110000000003</v>
      </c>
      <c r="E104" s="93">
        <v>0</v>
      </c>
      <c r="F104" s="93">
        <v>8.9999999999999998E-4</v>
      </c>
      <c r="G104" s="93">
        <v>67445.906799999997</v>
      </c>
      <c r="H104" s="93">
        <v>23663.275099999999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60850.445899999999</v>
      </c>
      <c r="C105" s="93">
        <v>110.66670000000001</v>
      </c>
      <c r="D105" s="93">
        <v>332.55579999999998</v>
      </c>
      <c r="E105" s="93">
        <v>0</v>
      </c>
      <c r="F105" s="93">
        <v>1E-3</v>
      </c>
      <c r="G105" s="93">
        <v>76557.929999999993</v>
      </c>
      <c r="H105" s="93">
        <v>26360.374400000001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66898.963799999998</v>
      </c>
      <c r="C106" s="93">
        <v>121.78959999999999</v>
      </c>
      <c r="D106" s="93">
        <v>366.34719999999999</v>
      </c>
      <c r="E106" s="93">
        <v>0</v>
      </c>
      <c r="F106" s="93">
        <v>1.1000000000000001E-3</v>
      </c>
      <c r="G106" s="93">
        <v>84337.235199999996</v>
      </c>
      <c r="H106" s="93">
        <v>28992.318299999999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65455.143100000001</v>
      </c>
      <c r="C107" s="93">
        <v>119.13509999999999</v>
      </c>
      <c r="D107" s="93">
        <v>358.2842</v>
      </c>
      <c r="E107" s="93">
        <v>0</v>
      </c>
      <c r="F107" s="93">
        <v>1.1000000000000001E-3</v>
      </c>
      <c r="G107" s="93">
        <v>82481.009999999995</v>
      </c>
      <c r="H107" s="93">
        <v>28364.1077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54748.582499999997</v>
      </c>
      <c r="C108" s="93">
        <v>99.281099999999995</v>
      </c>
      <c r="D108" s="93">
        <v>297.47949999999997</v>
      </c>
      <c r="E108" s="93">
        <v>0</v>
      </c>
      <c r="F108" s="93">
        <v>8.9999999999999998E-4</v>
      </c>
      <c r="G108" s="93">
        <v>68482.614799999996</v>
      </c>
      <c r="H108" s="93">
        <v>23689.4784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53688.396000000001</v>
      </c>
      <c r="C109" s="93">
        <v>94.867000000000004</v>
      </c>
      <c r="D109" s="93">
        <v>276.78269999999998</v>
      </c>
      <c r="E109" s="93">
        <v>0</v>
      </c>
      <c r="F109" s="93">
        <v>8.0000000000000004E-4</v>
      </c>
      <c r="G109" s="93">
        <v>63714.769399999997</v>
      </c>
      <c r="H109" s="93">
        <v>22992.521700000001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57662.479399999997</v>
      </c>
      <c r="C110" s="93">
        <v>96.713200000000001</v>
      </c>
      <c r="D110" s="93">
        <v>266.2423</v>
      </c>
      <c r="E110" s="93">
        <v>0</v>
      </c>
      <c r="F110" s="93">
        <v>8.0000000000000004E-4</v>
      </c>
      <c r="G110" s="93">
        <v>61281.250800000002</v>
      </c>
      <c r="H110" s="93">
        <v>24199.5844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68772.941099999996</v>
      </c>
      <c r="C111" s="93">
        <v>109.0562</v>
      </c>
      <c r="D111" s="93">
        <v>279.82409999999999</v>
      </c>
      <c r="E111" s="93">
        <v>0</v>
      </c>
      <c r="F111" s="93">
        <v>8.9999999999999998E-4</v>
      </c>
      <c r="G111" s="93">
        <v>64397.702499999999</v>
      </c>
      <c r="H111" s="93">
        <v>28260.814299999998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732965.38359999994</v>
      </c>
      <c r="C113" s="93">
        <v>1257.4173000000001</v>
      </c>
      <c r="D113" s="93">
        <v>3552.5340999999999</v>
      </c>
      <c r="E113" s="93">
        <v>0</v>
      </c>
      <c r="F113" s="93">
        <v>1.09E-2</v>
      </c>
      <c r="G113" s="93">
        <v>817733.40740000003</v>
      </c>
      <c r="H113" s="93">
        <v>310291.69380000001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53061.400900000001</v>
      </c>
      <c r="C114" s="93">
        <v>92.18</v>
      </c>
      <c r="D114" s="93">
        <v>253.0932</v>
      </c>
      <c r="E114" s="93">
        <v>0</v>
      </c>
      <c r="F114" s="93">
        <v>8.0000000000000004E-4</v>
      </c>
      <c r="G114" s="93">
        <v>58246.919000000002</v>
      </c>
      <c r="H114" s="93">
        <v>22573.026699999999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71903.686100000006</v>
      </c>
      <c r="C115" s="93">
        <v>121.78959999999999</v>
      </c>
      <c r="D115" s="93">
        <v>366.34719999999999</v>
      </c>
      <c r="E115" s="93">
        <v>0</v>
      </c>
      <c r="F115" s="93">
        <v>1.1000000000000001E-3</v>
      </c>
      <c r="G115" s="93">
        <v>84337.235199999996</v>
      </c>
      <c r="H115" s="93">
        <v>29383.221000000001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150731000000</v>
      </c>
      <c r="C118" s="93">
        <v>107604.31600000001</v>
      </c>
      <c r="D118" s="93" t="s">
        <v>566</v>
      </c>
      <c r="E118" s="93">
        <v>66738.464999999997</v>
      </c>
      <c r="F118" s="93">
        <v>10771.038</v>
      </c>
      <c r="G118" s="93">
        <v>24875.933000000001</v>
      </c>
      <c r="H118" s="93">
        <v>1526.8810000000001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135158000000</v>
      </c>
      <c r="C119" s="93">
        <v>107120.83500000001</v>
      </c>
      <c r="D119" s="93" t="s">
        <v>567</v>
      </c>
      <c r="E119" s="93">
        <v>66738.464999999997</v>
      </c>
      <c r="F119" s="93">
        <v>10771.038</v>
      </c>
      <c r="G119" s="93">
        <v>24875.933000000001</v>
      </c>
      <c r="H119" s="93">
        <v>1043.4000000000001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150921000000</v>
      </c>
      <c r="C120" s="93">
        <v>115270.28200000001</v>
      </c>
      <c r="D120" s="93" t="s">
        <v>521</v>
      </c>
      <c r="E120" s="93">
        <v>66738.464999999997</v>
      </c>
      <c r="F120" s="93">
        <v>10771.038</v>
      </c>
      <c r="G120" s="93">
        <v>24864.49</v>
      </c>
      <c r="H120" s="93">
        <v>0</v>
      </c>
      <c r="I120" s="93">
        <v>12896.290999999999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141057000000</v>
      </c>
      <c r="C121" s="93">
        <v>117837.33900000001</v>
      </c>
      <c r="D121" s="93" t="s">
        <v>568</v>
      </c>
      <c r="E121" s="93">
        <v>66738.464999999997</v>
      </c>
      <c r="F121" s="93">
        <v>10771.038</v>
      </c>
      <c r="G121" s="93">
        <v>24864.49</v>
      </c>
      <c r="H121" s="93">
        <v>0</v>
      </c>
      <c r="I121" s="93">
        <v>15463.347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156503000000</v>
      </c>
      <c r="C122" s="93">
        <v>151537.446</v>
      </c>
      <c r="D122" s="93" t="s">
        <v>569</v>
      </c>
      <c r="E122" s="93">
        <v>66738.464999999997</v>
      </c>
      <c r="F122" s="93">
        <v>10771.038</v>
      </c>
      <c r="G122" s="93">
        <v>24864.49</v>
      </c>
      <c r="H122" s="93">
        <v>0</v>
      </c>
      <c r="I122" s="93">
        <v>49163.455000000002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177647000000</v>
      </c>
      <c r="C123" s="93">
        <v>179382.99299999999</v>
      </c>
      <c r="D123" s="93" t="s">
        <v>570</v>
      </c>
      <c r="E123" s="93">
        <v>66738.464999999997</v>
      </c>
      <c r="F123" s="93">
        <v>10771.038</v>
      </c>
      <c r="G123" s="93">
        <v>24864.49</v>
      </c>
      <c r="H123" s="93">
        <v>0</v>
      </c>
      <c r="I123" s="93">
        <v>77009.001000000004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195698000000</v>
      </c>
      <c r="C124" s="93">
        <v>182565.97500000001</v>
      </c>
      <c r="D124" s="93" t="s">
        <v>466</v>
      </c>
      <c r="E124" s="93">
        <v>66738.464999999997</v>
      </c>
      <c r="F124" s="93">
        <v>10771.038</v>
      </c>
      <c r="G124" s="93">
        <v>24864.49</v>
      </c>
      <c r="H124" s="93">
        <v>0</v>
      </c>
      <c r="I124" s="93">
        <v>80191.982999999993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191391000000</v>
      </c>
      <c r="C125" s="93">
        <v>180320.44099999999</v>
      </c>
      <c r="D125" s="93" t="s">
        <v>571</v>
      </c>
      <c r="E125" s="93">
        <v>66738.464999999997</v>
      </c>
      <c r="F125" s="93">
        <v>10771.038</v>
      </c>
      <c r="G125" s="93">
        <v>24864.49</v>
      </c>
      <c r="H125" s="93">
        <v>0</v>
      </c>
      <c r="I125" s="93">
        <v>77946.45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158909000000</v>
      </c>
      <c r="C126" s="93">
        <v>156310.55100000001</v>
      </c>
      <c r="D126" s="93" t="s">
        <v>572</v>
      </c>
      <c r="E126" s="93">
        <v>66738.464999999997</v>
      </c>
      <c r="F126" s="93">
        <v>10771.038</v>
      </c>
      <c r="G126" s="93">
        <v>24864.49</v>
      </c>
      <c r="H126" s="93">
        <v>0</v>
      </c>
      <c r="I126" s="93">
        <v>53936.56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147845000000</v>
      </c>
      <c r="C127" s="93">
        <v>131345.22200000001</v>
      </c>
      <c r="D127" s="93" t="s">
        <v>639</v>
      </c>
      <c r="E127" s="93">
        <v>66738.464999999997</v>
      </c>
      <c r="F127" s="93">
        <v>10771.038</v>
      </c>
      <c r="G127" s="93">
        <v>24864.49</v>
      </c>
      <c r="H127" s="93">
        <v>0</v>
      </c>
      <c r="I127" s="93">
        <v>28971.23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142199000000</v>
      </c>
      <c r="C128" s="93">
        <v>130982.503</v>
      </c>
      <c r="D128" s="93" t="s">
        <v>573</v>
      </c>
      <c r="E128" s="93">
        <v>66738.464999999997</v>
      </c>
      <c r="F128" s="93">
        <v>10771.038</v>
      </c>
      <c r="G128" s="93">
        <v>24864.49</v>
      </c>
      <c r="H128" s="93">
        <v>0</v>
      </c>
      <c r="I128" s="93">
        <v>28608.510999999999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149430000000</v>
      </c>
      <c r="C129" s="93">
        <v>107175.946</v>
      </c>
      <c r="D129" s="93" t="s">
        <v>565</v>
      </c>
      <c r="E129" s="93">
        <v>66738.464999999997</v>
      </c>
      <c r="F129" s="93">
        <v>10771.038</v>
      </c>
      <c r="G129" s="93">
        <v>24875.933000000001</v>
      </c>
      <c r="H129" s="93">
        <v>1098.511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1897490000000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135158000000</v>
      </c>
      <c r="C132" s="93">
        <v>107120.83500000001</v>
      </c>
      <c r="D132" s="93"/>
      <c r="E132" s="93">
        <v>66738.464999999997</v>
      </c>
      <c r="F132" s="93">
        <v>10771.038</v>
      </c>
      <c r="G132" s="93">
        <v>24864.49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195698000000</v>
      </c>
      <c r="C133" s="93">
        <v>182565.97500000001</v>
      </c>
      <c r="D133" s="93"/>
      <c r="E133" s="93">
        <v>66738.464999999997</v>
      </c>
      <c r="F133" s="93">
        <v>10771.038</v>
      </c>
      <c r="G133" s="93">
        <v>24875.933000000001</v>
      </c>
      <c r="H133" s="93">
        <v>1526.8810000000001</v>
      </c>
      <c r="I133" s="93">
        <v>80191.982999999993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48068.58</v>
      </c>
      <c r="C136" s="93">
        <v>13470.81</v>
      </c>
      <c r="D136" s="93">
        <v>0</v>
      </c>
      <c r="E136" s="93">
        <v>61539.39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20.95</v>
      </c>
      <c r="C137" s="93">
        <v>5.87</v>
      </c>
      <c r="D137" s="93">
        <v>0</v>
      </c>
      <c r="E137" s="93">
        <v>26.83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20.95</v>
      </c>
      <c r="C138" s="93">
        <v>5.87</v>
      </c>
      <c r="D138" s="93">
        <v>0</v>
      </c>
      <c r="E138" s="93">
        <v>26.83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3052.51</v>
      </c>
      <c r="C2" s="93">
        <v>1330.65</v>
      </c>
      <c r="D2" s="93">
        <v>1330.65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3052.51</v>
      </c>
      <c r="C3" s="93">
        <v>1330.65</v>
      </c>
      <c r="D3" s="93">
        <v>1330.65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7409.09</v>
      </c>
      <c r="C4" s="93">
        <v>3229.78</v>
      </c>
      <c r="D4" s="93">
        <v>3229.78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7409.09</v>
      </c>
      <c r="C5" s="93">
        <v>3229.78</v>
      </c>
      <c r="D5" s="93">
        <v>3229.78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6.12</v>
      </c>
      <c r="C13" s="93">
        <v>1221.53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107.55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489.45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1830.98</v>
      </c>
      <c r="C28" s="93">
        <v>1221.53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0.91400000000000003</v>
      </c>
      <c r="E41" s="93">
        <v>1.0589999999999999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0.91400000000000003</v>
      </c>
      <c r="E42" s="93">
        <v>1.0589999999999999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0.91400000000000003</v>
      </c>
      <c r="E43" s="93">
        <v>1.0589999999999999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0.42199999999999999</v>
      </c>
      <c r="E45" s="93">
        <v>0.45900000000000002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0.91400000000000003</v>
      </c>
      <c r="E46" s="93">
        <v>1.0589999999999999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0.91400000000000003</v>
      </c>
      <c r="E47" s="93">
        <v>1.0589999999999999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0.42199999999999999</v>
      </c>
      <c r="E49" s="93">
        <v>0.45900000000000002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0.91400000000000003</v>
      </c>
      <c r="E50" s="93">
        <v>1.0589999999999999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0.42199999999999999</v>
      </c>
      <c r="E52" s="93">
        <v>0.45900000000000002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0.91400000000000003</v>
      </c>
      <c r="E53" s="93">
        <v>1.0589999999999999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0.91400000000000003</v>
      </c>
      <c r="E54" s="93">
        <v>1.0589999999999999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0.42199999999999999</v>
      </c>
      <c r="E56" s="93">
        <v>0.45900000000000002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0.91400000000000003</v>
      </c>
      <c r="E57" s="93">
        <v>1.0589999999999999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0.91400000000000003</v>
      </c>
      <c r="E58" s="93">
        <v>1.0589999999999999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0.42199999999999999</v>
      </c>
      <c r="E60" s="93">
        <v>0.45900000000000002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3.5249999999999999</v>
      </c>
      <c r="F63" s="93">
        <v>0.40699999999999997</v>
      </c>
      <c r="G63" s="93">
        <v>0.316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3.5249999999999999</v>
      </c>
      <c r="F64" s="93">
        <v>0.40699999999999997</v>
      </c>
      <c r="G64" s="93">
        <v>0.316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3.5249999999999999</v>
      </c>
      <c r="F65" s="93">
        <v>0.40699999999999997</v>
      </c>
      <c r="G65" s="93">
        <v>0.316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3.52</v>
      </c>
      <c r="F66" s="93">
        <v>0.40699999999999997</v>
      </c>
      <c r="G66" s="93">
        <v>0.316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3.52</v>
      </c>
      <c r="F68" s="93">
        <v>0.40699999999999997</v>
      </c>
      <c r="G68" s="93">
        <v>0.316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60747.68</v>
      </c>
      <c r="D74" s="93">
        <v>48159.33</v>
      </c>
      <c r="E74" s="93">
        <v>12588.35</v>
      </c>
      <c r="F74" s="93">
        <v>0.79</v>
      </c>
      <c r="G74" s="93">
        <v>4.13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132863.82999999999</v>
      </c>
      <c r="D75" s="93">
        <v>103789.19</v>
      </c>
      <c r="E75" s="93">
        <v>29074.639999999999</v>
      </c>
      <c r="F75" s="93">
        <v>0.78</v>
      </c>
      <c r="G75" s="93">
        <v>3.79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26278.66</v>
      </c>
      <c r="D76" s="93">
        <v>20987.59</v>
      </c>
      <c r="E76" s="93">
        <v>5291.07</v>
      </c>
      <c r="F76" s="93">
        <v>0.8</v>
      </c>
      <c r="G76" s="93">
        <v>3.6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26275.41</v>
      </c>
      <c r="D77" s="93">
        <v>20985</v>
      </c>
      <c r="E77" s="93">
        <v>5290.42</v>
      </c>
      <c r="F77" s="93">
        <v>0.8</v>
      </c>
      <c r="G77" s="93">
        <v>3.6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2468.08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79414.710000000006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238767.53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38880.879999999997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38877.18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0.13</v>
      </c>
      <c r="F87" s="93">
        <v>11.96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0.57999999999999996</v>
      </c>
      <c r="D88" s="93">
        <v>1109.6500000000001</v>
      </c>
      <c r="E88" s="93">
        <v>3.61</v>
      </c>
      <c r="F88" s="93">
        <v>6887.9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7.64</v>
      </c>
      <c r="F89" s="93">
        <v>14341.14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0.55000000000000004</v>
      </c>
      <c r="D90" s="93">
        <v>622</v>
      </c>
      <c r="E90" s="93">
        <v>1.59</v>
      </c>
      <c r="F90" s="93">
        <v>1808.46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1.59</v>
      </c>
      <c r="F91" s="93">
        <v>1808.24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52409.589699999997</v>
      </c>
      <c r="C100" s="93">
        <v>80.985100000000003</v>
      </c>
      <c r="D100" s="93">
        <v>181.06890000000001</v>
      </c>
      <c r="E100" s="93">
        <v>0</v>
      </c>
      <c r="F100" s="93">
        <v>6.9999999999999999E-4</v>
      </c>
      <c r="G100" s="93">
        <v>188214.41149999999</v>
      </c>
      <c r="H100" s="93">
        <v>21416.447499999998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45529.5098</v>
      </c>
      <c r="C101" s="93">
        <v>71.400300000000001</v>
      </c>
      <c r="D101" s="93">
        <v>162.96379999999999</v>
      </c>
      <c r="E101" s="93">
        <v>0</v>
      </c>
      <c r="F101" s="93">
        <v>6.9999999999999999E-4</v>
      </c>
      <c r="G101" s="93">
        <v>169403.59779999999</v>
      </c>
      <c r="H101" s="93">
        <v>18707.659500000002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48056.039299999997</v>
      </c>
      <c r="C102" s="93">
        <v>77.466300000000004</v>
      </c>
      <c r="D102" s="93">
        <v>183.3938</v>
      </c>
      <c r="E102" s="93">
        <v>0</v>
      </c>
      <c r="F102" s="93">
        <v>6.9999999999999999E-4</v>
      </c>
      <c r="G102" s="93">
        <v>190657.9737</v>
      </c>
      <c r="H102" s="93">
        <v>19952.147400000002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41579.982900000003</v>
      </c>
      <c r="C103" s="93">
        <v>69.630200000000002</v>
      </c>
      <c r="D103" s="93">
        <v>172.77019999999999</v>
      </c>
      <c r="E103" s="93">
        <v>0</v>
      </c>
      <c r="F103" s="93">
        <v>6.9999999999999999E-4</v>
      </c>
      <c r="G103" s="93">
        <v>179633.34479999999</v>
      </c>
      <c r="H103" s="93">
        <v>17518.7467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42098.378199999999</v>
      </c>
      <c r="C104" s="93">
        <v>72.125500000000002</v>
      </c>
      <c r="D104" s="93">
        <v>183.7312</v>
      </c>
      <c r="E104" s="93">
        <v>0</v>
      </c>
      <c r="F104" s="93">
        <v>6.9999999999999999E-4</v>
      </c>
      <c r="G104" s="93">
        <v>191041.1464</v>
      </c>
      <c r="H104" s="93">
        <v>17896.767800000001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42459.988599999997</v>
      </c>
      <c r="C105" s="93">
        <v>73.977900000000005</v>
      </c>
      <c r="D105" s="93">
        <v>191.98249999999999</v>
      </c>
      <c r="E105" s="93">
        <v>0</v>
      </c>
      <c r="F105" s="93">
        <v>6.9999999999999999E-4</v>
      </c>
      <c r="G105" s="93">
        <v>199628.9013</v>
      </c>
      <c r="H105" s="93">
        <v>18171.429599999999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46049.169399999999</v>
      </c>
      <c r="C106" s="93">
        <v>80.770899999999997</v>
      </c>
      <c r="D106" s="93">
        <v>211.13140000000001</v>
      </c>
      <c r="E106" s="93">
        <v>0</v>
      </c>
      <c r="F106" s="93">
        <v>8.0000000000000004E-4</v>
      </c>
      <c r="G106" s="93">
        <v>219543.94070000001</v>
      </c>
      <c r="H106" s="93">
        <v>19760.403300000002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46602.063300000002</v>
      </c>
      <c r="C107" s="93">
        <v>81.673900000000003</v>
      </c>
      <c r="D107" s="93">
        <v>213.3049</v>
      </c>
      <c r="E107" s="93">
        <v>0</v>
      </c>
      <c r="F107" s="93">
        <v>8.0000000000000004E-4</v>
      </c>
      <c r="G107" s="93">
        <v>221803.6697</v>
      </c>
      <c r="H107" s="93">
        <v>19991.1086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41844.912199999999</v>
      </c>
      <c r="C108" s="93">
        <v>72.511600000000001</v>
      </c>
      <c r="D108" s="93">
        <v>187.06530000000001</v>
      </c>
      <c r="E108" s="93">
        <v>0</v>
      </c>
      <c r="F108" s="93">
        <v>6.9999999999999999E-4</v>
      </c>
      <c r="G108" s="93">
        <v>194513.30220000001</v>
      </c>
      <c r="H108" s="93">
        <v>17869.484799999998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42759.074800000002</v>
      </c>
      <c r="C109" s="93">
        <v>72.146199999999993</v>
      </c>
      <c r="D109" s="93">
        <v>180.6</v>
      </c>
      <c r="E109" s="93">
        <v>0</v>
      </c>
      <c r="F109" s="93">
        <v>6.9999999999999999E-4</v>
      </c>
      <c r="G109" s="93">
        <v>187778.01579999999</v>
      </c>
      <c r="H109" s="93">
        <v>18068.6394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45526.597500000003</v>
      </c>
      <c r="C110" s="93">
        <v>73.164900000000003</v>
      </c>
      <c r="D110" s="93">
        <v>172.52869999999999</v>
      </c>
      <c r="E110" s="93">
        <v>0</v>
      </c>
      <c r="F110" s="93">
        <v>6.9999999999999999E-4</v>
      </c>
      <c r="G110" s="93">
        <v>179360.8444</v>
      </c>
      <c r="H110" s="93">
        <v>18879.994699999999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52836.527300000002</v>
      </c>
      <c r="C111" s="93">
        <v>81.315200000000004</v>
      </c>
      <c r="D111" s="93">
        <v>180.75989999999999</v>
      </c>
      <c r="E111" s="93">
        <v>0</v>
      </c>
      <c r="F111" s="93">
        <v>6.9999999999999999E-4</v>
      </c>
      <c r="G111" s="93">
        <v>187890.44020000001</v>
      </c>
      <c r="H111" s="93">
        <v>21558.578000000001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547751.83310000005</v>
      </c>
      <c r="C113" s="93">
        <v>907.16800000000001</v>
      </c>
      <c r="D113" s="93">
        <v>2221.3004000000001</v>
      </c>
      <c r="E113" s="93">
        <v>0</v>
      </c>
      <c r="F113" s="93">
        <v>8.8000000000000005E-3</v>
      </c>
      <c r="G113" s="94">
        <v>2309470</v>
      </c>
      <c r="H113" s="93">
        <v>229791.40719999999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41579.982900000003</v>
      </c>
      <c r="C114" s="93">
        <v>69.630200000000002</v>
      </c>
      <c r="D114" s="93">
        <v>162.96379999999999</v>
      </c>
      <c r="E114" s="93">
        <v>0</v>
      </c>
      <c r="F114" s="93">
        <v>6.9999999999999999E-4</v>
      </c>
      <c r="G114" s="93">
        <v>169403.59779999999</v>
      </c>
      <c r="H114" s="93">
        <v>17518.7467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52836.527300000002</v>
      </c>
      <c r="C115" s="93">
        <v>81.673900000000003</v>
      </c>
      <c r="D115" s="93">
        <v>213.3049</v>
      </c>
      <c r="E115" s="93">
        <v>0</v>
      </c>
      <c r="F115" s="93">
        <v>8.0000000000000004E-4</v>
      </c>
      <c r="G115" s="93">
        <v>221803.6697</v>
      </c>
      <c r="H115" s="93">
        <v>21558.578000000001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149219000000</v>
      </c>
      <c r="C118" s="93">
        <v>107113.394</v>
      </c>
      <c r="D118" s="93" t="s">
        <v>574</v>
      </c>
      <c r="E118" s="93">
        <v>66738.464999999997</v>
      </c>
      <c r="F118" s="93">
        <v>10771.038</v>
      </c>
      <c r="G118" s="93">
        <v>24857.71</v>
      </c>
      <c r="H118" s="93">
        <v>1054.182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134305000000</v>
      </c>
      <c r="C119" s="93">
        <v>107209.617</v>
      </c>
      <c r="D119" s="93" t="s">
        <v>575</v>
      </c>
      <c r="E119" s="93">
        <v>66738.464999999997</v>
      </c>
      <c r="F119" s="93">
        <v>10771.038</v>
      </c>
      <c r="G119" s="93">
        <v>24857.71</v>
      </c>
      <c r="H119" s="93">
        <v>1150.405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151156000000</v>
      </c>
      <c r="C120" s="93">
        <v>119291.659</v>
      </c>
      <c r="D120" s="93" t="s">
        <v>576</v>
      </c>
      <c r="E120" s="93">
        <v>66738.464999999997</v>
      </c>
      <c r="F120" s="93">
        <v>10771.038</v>
      </c>
      <c r="G120" s="93">
        <v>24845.748</v>
      </c>
      <c r="H120" s="93">
        <v>0</v>
      </c>
      <c r="I120" s="93">
        <v>16936.409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142415000000</v>
      </c>
      <c r="C121" s="93">
        <v>126257.88400000001</v>
      </c>
      <c r="D121" s="93" t="s">
        <v>577</v>
      </c>
      <c r="E121" s="93">
        <v>66738.464999999997</v>
      </c>
      <c r="F121" s="93">
        <v>10771.038</v>
      </c>
      <c r="G121" s="93">
        <v>24845.748</v>
      </c>
      <c r="H121" s="93">
        <v>0</v>
      </c>
      <c r="I121" s="93">
        <v>23902.633999999998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151460000000</v>
      </c>
      <c r="C122" s="93">
        <v>134368.166</v>
      </c>
      <c r="D122" s="93" t="s">
        <v>578</v>
      </c>
      <c r="E122" s="93">
        <v>66738.464999999997</v>
      </c>
      <c r="F122" s="93">
        <v>10771.038</v>
      </c>
      <c r="G122" s="93">
        <v>24845.748</v>
      </c>
      <c r="H122" s="93">
        <v>0</v>
      </c>
      <c r="I122" s="93">
        <v>32012.916000000001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158268000000</v>
      </c>
      <c r="C123" s="93">
        <v>145981.35200000001</v>
      </c>
      <c r="D123" s="93" t="s">
        <v>524</v>
      </c>
      <c r="E123" s="93">
        <v>66738.464999999997</v>
      </c>
      <c r="F123" s="93">
        <v>10771.038</v>
      </c>
      <c r="G123" s="93">
        <v>24845.748</v>
      </c>
      <c r="H123" s="93">
        <v>0</v>
      </c>
      <c r="I123" s="93">
        <v>43626.101999999999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174057000000</v>
      </c>
      <c r="C124" s="93">
        <v>152498.774</v>
      </c>
      <c r="D124" s="93" t="s">
        <v>579</v>
      </c>
      <c r="E124" s="93">
        <v>66738.464999999997</v>
      </c>
      <c r="F124" s="93">
        <v>10771.038</v>
      </c>
      <c r="G124" s="93">
        <v>24845.748</v>
      </c>
      <c r="H124" s="93">
        <v>0</v>
      </c>
      <c r="I124" s="93">
        <v>50143.523999999998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175849000000</v>
      </c>
      <c r="C125" s="93">
        <v>154245.31400000001</v>
      </c>
      <c r="D125" s="93" t="s">
        <v>580</v>
      </c>
      <c r="E125" s="93">
        <v>66738.464999999997</v>
      </c>
      <c r="F125" s="93">
        <v>10771.038</v>
      </c>
      <c r="G125" s="93">
        <v>24845.748</v>
      </c>
      <c r="H125" s="93">
        <v>0</v>
      </c>
      <c r="I125" s="93">
        <v>51890.063999999998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154212000000</v>
      </c>
      <c r="C126" s="93">
        <v>144572.261</v>
      </c>
      <c r="D126" s="93" t="s">
        <v>555</v>
      </c>
      <c r="E126" s="93">
        <v>66738.464999999997</v>
      </c>
      <c r="F126" s="93">
        <v>10771.038</v>
      </c>
      <c r="G126" s="93">
        <v>24845.748</v>
      </c>
      <c r="H126" s="93">
        <v>0</v>
      </c>
      <c r="I126" s="93">
        <v>42217.010999999999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148873000000</v>
      </c>
      <c r="C127" s="93">
        <v>133241.122</v>
      </c>
      <c r="D127" s="93" t="s">
        <v>581</v>
      </c>
      <c r="E127" s="93">
        <v>66738.464999999997</v>
      </c>
      <c r="F127" s="93">
        <v>10771.038</v>
      </c>
      <c r="G127" s="93">
        <v>24845.748</v>
      </c>
      <c r="H127" s="93">
        <v>0</v>
      </c>
      <c r="I127" s="93">
        <v>30885.871999999999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142199000000</v>
      </c>
      <c r="C128" s="93">
        <v>111876.63800000001</v>
      </c>
      <c r="D128" s="93" t="s">
        <v>582</v>
      </c>
      <c r="E128" s="93">
        <v>66738.464999999997</v>
      </c>
      <c r="F128" s="93">
        <v>10771.038</v>
      </c>
      <c r="G128" s="93">
        <v>24845.748</v>
      </c>
      <c r="H128" s="93">
        <v>0</v>
      </c>
      <c r="I128" s="93">
        <v>9521.3880000000008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148962000000</v>
      </c>
      <c r="C129" s="93">
        <v>107440.11199999999</v>
      </c>
      <c r="D129" s="93" t="s">
        <v>583</v>
      </c>
      <c r="E129" s="93">
        <v>66738.464999999997</v>
      </c>
      <c r="F129" s="93">
        <v>10771.038</v>
      </c>
      <c r="G129" s="93">
        <v>24857.71</v>
      </c>
      <c r="H129" s="93">
        <v>1380.9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1830980000000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134305000000</v>
      </c>
      <c r="C132" s="93">
        <v>107113.394</v>
      </c>
      <c r="D132" s="93"/>
      <c r="E132" s="93">
        <v>66738.464999999997</v>
      </c>
      <c r="F132" s="93">
        <v>10771.038</v>
      </c>
      <c r="G132" s="93">
        <v>24845.748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175849000000</v>
      </c>
      <c r="C133" s="93">
        <v>154245.31400000001</v>
      </c>
      <c r="D133" s="93"/>
      <c r="E133" s="93">
        <v>66738.464999999997</v>
      </c>
      <c r="F133" s="93">
        <v>10771.038</v>
      </c>
      <c r="G133" s="93">
        <v>24857.71</v>
      </c>
      <c r="H133" s="93">
        <v>1380.9</v>
      </c>
      <c r="I133" s="93">
        <v>51890.063999999998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18974.21</v>
      </c>
      <c r="C136" s="93">
        <v>8429.31</v>
      </c>
      <c r="D136" s="93">
        <v>0</v>
      </c>
      <c r="E136" s="93">
        <v>27403.52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8.27</v>
      </c>
      <c r="C137" s="93">
        <v>3.67</v>
      </c>
      <c r="D137" s="93">
        <v>0</v>
      </c>
      <c r="E137" s="93">
        <v>11.95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8.27</v>
      </c>
      <c r="C138" s="93">
        <v>3.67</v>
      </c>
      <c r="D138" s="93">
        <v>0</v>
      </c>
      <c r="E138" s="93">
        <v>11.95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4065.06</v>
      </c>
      <c r="C2" s="93">
        <v>1772.05</v>
      </c>
      <c r="D2" s="93">
        <v>1772.05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4065.06</v>
      </c>
      <c r="C3" s="93">
        <v>1772.05</v>
      </c>
      <c r="D3" s="93">
        <v>1772.05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8980.9500000000007</v>
      </c>
      <c r="C4" s="93">
        <v>3914.99</v>
      </c>
      <c r="D4" s="93">
        <v>3914.99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8980.9500000000007</v>
      </c>
      <c r="C5" s="93">
        <v>3914.99</v>
      </c>
      <c r="D5" s="93">
        <v>3914.99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9.6300000000000008</v>
      </c>
      <c r="C13" s="93">
        <v>2128.21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141.62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57.96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557.73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1936.85</v>
      </c>
      <c r="C28" s="93">
        <v>2128.21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0.82299999999999995</v>
      </c>
      <c r="E41" s="93">
        <v>0.93899999999999995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0.82299999999999995</v>
      </c>
      <c r="E42" s="93">
        <v>0.93899999999999995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0.82299999999999995</v>
      </c>
      <c r="E43" s="93">
        <v>0.93899999999999995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0.33500000000000002</v>
      </c>
      <c r="E45" s="93">
        <v>0.35699999999999998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0.82299999999999995</v>
      </c>
      <c r="E46" s="93">
        <v>0.93899999999999995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0.82299999999999995</v>
      </c>
      <c r="E47" s="93">
        <v>0.93899999999999995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0.33500000000000002</v>
      </c>
      <c r="E49" s="93">
        <v>0.35699999999999998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0.82299999999999995</v>
      </c>
      <c r="E50" s="93">
        <v>0.93899999999999995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0.33500000000000002</v>
      </c>
      <c r="E52" s="93">
        <v>0.35699999999999998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0.82299999999999995</v>
      </c>
      <c r="E53" s="93">
        <v>0.93899999999999995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0.82299999999999995</v>
      </c>
      <c r="E54" s="93">
        <v>0.93899999999999995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0.33500000000000002</v>
      </c>
      <c r="E56" s="93">
        <v>0.35699999999999998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0.82299999999999995</v>
      </c>
      <c r="E57" s="93">
        <v>0.93899999999999995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0.82299999999999995</v>
      </c>
      <c r="E58" s="93">
        <v>0.93899999999999995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0.33500000000000002</v>
      </c>
      <c r="E60" s="93">
        <v>0.35699999999999998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3.5249999999999999</v>
      </c>
      <c r="F63" s="93">
        <v>0.40699999999999997</v>
      </c>
      <c r="G63" s="93">
        <v>0.316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3.5249999999999999</v>
      </c>
      <c r="F64" s="93">
        <v>0.40699999999999997</v>
      </c>
      <c r="G64" s="93">
        <v>0.316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3.5249999999999999</v>
      </c>
      <c r="F65" s="93">
        <v>0.40699999999999997</v>
      </c>
      <c r="G65" s="93">
        <v>0.316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3.52</v>
      </c>
      <c r="F66" s="93">
        <v>0.40699999999999997</v>
      </c>
      <c r="G66" s="93">
        <v>0.316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3.52</v>
      </c>
      <c r="F68" s="93">
        <v>0.40699999999999997</v>
      </c>
      <c r="G68" s="93">
        <v>0.316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100047.35</v>
      </c>
      <c r="D74" s="93">
        <v>67640.33</v>
      </c>
      <c r="E74" s="93">
        <v>32407.01</v>
      </c>
      <c r="F74" s="93">
        <v>0.68</v>
      </c>
      <c r="G74" s="93">
        <v>3.33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217402.08</v>
      </c>
      <c r="D75" s="93">
        <v>146981.9</v>
      </c>
      <c r="E75" s="93">
        <v>70420.179999999993</v>
      </c>
      <c r="F75" s="93">
        <v>0.68</v>
      </c>
      <c r="G75" s="93">
        <v>3.31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40001.71</v>
      </c>
      <c r="D76" s="93">
        <v>28173.02</v>
      </c>
      <c r="E76" s="93">
        <v>11828.69</v>
      </c>
      <c r="F76" s="93">
        <v>0.7</v>
      </c>
      <c r="G76" s="93">
        <v>3.16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42512.57</v>
      </c>
      <c r="D77" s="93">
        <v>29256.09</v>
      </c>
      <c r="E77" s="93">
        <v>13256.49</v>
      </c>
      <c r="F77" s="93">
        <v>0.69</v>
      </c>
      <c r="G77" s="93">
        <v>3.12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3139.48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105670.92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327831.84999999998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52583.26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52586.5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0.14000000000000001</v>
      </c>
      <c r="F87" s="93">
        <v>12.87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0.57999999999999996</v>
      </c>
      <c r="D88" s="93">
        <v>1109.6500000000001</v>
      </c>
      <c r="E88" s="93">
        <v>4.03</v>
      </c>
      <c r="F88" s="93">
        <v>7684.86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8.75</v>
      </c>
      <c r="F89" s="93">
        <v>16423.88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0.56999999999999995</v>
      </c>
      <c r="D90" s="93">
        <v>622</v>
      </c>
      <c r="E90" s="93">
        <v>1.8</v>
      </c>
      <c r="F90" s="93">
        <v>1964.48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0.56999999999999995</v>
      </c>
      <c r="D91" s="93">
        <v>622</v>
      </c>
      <c r="E91" s="93">
        <v>1.8</v>
      </c>
      <c r="F91" s="93">
        <v>1964.64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63615.612699999998</v>
      </c>
      <c r="C100" s="93">
        <v>89.755600000000001</v>
      </c>
      <c r="D100" s="93">
        <v>104.52760000000001</v>
      </c>
      <c r="E100" s="93">
        <v>0</v>
      </c>
      <c r="F100" s="93">
        <v>8.0000000000000004E-4</v>
      </c>
      <c r="G100" s="93">
        <v>68613.621499999994</v>
      </c>
      <c r="H100" s="93">
        <v>25077.335999999999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52117.144200000002</v>
      </c>
      <c r="C101" s="93">
        <v>75.840500000000006</v>
      </c>
      <c r="D101" s="93">
        <v>93.149799999999999</v>
      </c>
      <c r="E101" s="93">
        <v>0</v>
      </c>
      <c r="F101" s="93">
        <v>6.9999999999999999E-4</v>
      </c>
      <c r="G101" s="93">
        <v>61160.538399999998</v>
      </c>
      <c r="H101" s="93">
        <v>20765.25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47470.173000000003</v>
      </c>
      <c r="C102" s="93">
        <v>74.550899999999999</v>
      </c>
      <c r="D102" s="93">
        <v>102.664</v>
      </c>
      <c r="E102" s="93">
        <v>0</v>
      </c>
      <c r="F102" s="93">
        <v>8.0000000000000004E-4</v>
      </c>
      <c r="G102" s="93">
        <v>67441.182000000001</v>
      </c>
      <c r="H102" s="93">
        <v>19436.850200000001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36908.295299999998</v>
      </c>
      <c r="C103" s="93">
        <v>62.9026</v>
      </c>
      <c r="D103" s="93">
        <v>95.903700000000001</v>
      </c>
      <c r="E103" s="93">
        <v>0</v>
      </c>
      <c r="F103" s="93">
        <v>6.9999999999999999E-4</v>
      </c>
      <c r="G103" s="93">
        <v>63025.416400000002</v>
      </c>
      <c r="H103" s="93">
        <v>15584.341200000001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36918.677900000002</v>
      </c>
      <c r="C104" s="93">
        <v>66.222700000000003</v>
      </c>
      <c r="D104" s="93">
        <v>106.68389999999999</v>
      </c>
      <c r="E104" s="93">
        <v>0</v>
      </c>
      <c r="F104" s="93">
        <v>8.0000000000000004E-4</v>
      </c>
      <c r="G104" s="93">
        <v>70123.945800000001</v>
      </c>
      <c r="H104" s="93">
        <v>15904.394700000001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39150.666299999997</v>
      </c>
      <c r="C105" s="93">
        <v>71.284599999999998</v>
      </c>
      <c r="D105" s="93">
        <v>116.5797</v>
      </c>
      <c r="E105" s="93">
        <v>0</v>
      </c>
      <c r="F105" s="93">
        <v>8.0000000000000004E-4</v>
      </c>
      <c r="G105" s="93">
        <v>76632.509999999995</v>
      </c>
      <c r="H105" s="93">
        <v>16967.083200000001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41813.312599999997</v>
      </c>
      <c r="C106" s="93">
        <v>76.254000000000005</v>
      </c>
      <c r="D106" s="93">
        <v>124.90309999999999</v>
      </c>
      <c r="E106" s="93">
        <v>0</v>
      </c>
      <c r="F106" s="93">
        <v>8.9999999999999998E-4</v>
      </c>
      <c r="G106" s="93">
        <v>82104.300199999998</v>
      </c>
      <c r="H106" s="93">
        <v>18132.609499999999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42507.253400000001</v>
      </c>
      <c r="C107" s="93">
        <v>77.538700000000006</v>
      </c>
      <c r="D107" s="93">
        <v>127.0385</v>
      </c>
      <c r="E107" s="93">
        <v>0</v>
      </c>
      <c r="F107" s="93">
        <v>8.9999999999999998E-4</v>
      </c>
      <c r="G107" s="93">
        <v>83508.046799999996</v>
      </c>
      <c r="H107" s="93">
        <v>18435.375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34264.310299999997</v>
      </c>
      <c r="C108" s="93">
        <v>61.781599999999997</v>
      </c>
      <c r="D108" s="93">
        <v>100.05589999999999</v>
      </c>
      <c r="E108" s="93">
        <v>0</v>
      </c>
      <c r="F108" s="93">
        <v>6.9999999999999999E-4</v>
      </c>
      <c r="G108" s="93">
        <v>65768.545299999998</v>
      </c>
      <c r="H108" s="93">
        <v>14791.5036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37834.623399999997</v>
      </c>
      <c r="C109" s="93">
        <v>64.717200000000005</v>
      </c>
      <c r="D109" s="93">
        <v>99.078699999999998</v>
      </c>
      <c r="E109" s="93">
        <v>0</v>
      </c>
      <c r="F109" s="93">
        <v>6.9999999999999999E-4</v>
      </c>
      <c r="G109" s="93">
        <v>65112.967700000001</v>
      </c>
      <c r="H109" s="93">
        <v>15998.0247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44694.710299999999</v>
      </c>
      <c r="C110" s="93">
        <v>70.253200000000007</v>
      </c>
      <c r="D110" s="93">
        <v>96.860699999999994</v>
      </c>
      <c r="E110" s="93">
        <v>0</v>
      </c>
      <c r="F110" s="93">
        <v>6.9999999999999999E-4</v>
      </c>
      <c r="G110" s="93">
        <v>63629.214899999999</v>
      </c>
      <c r="H110" s="93">
        <v>18306.272799999999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58142.006699999998</v>
      </c>
      <c r="C111" s="93">
        <v>84.3018</v>
      </c>
      <c r="D111" s="93">
        <v>102.9216</v>
      </c>
      <c r="E111" s="93">
        <v>0</v>
      </c>
      <c r="F111" s="93">
        <v>8.0000000000000004E-4</v>
      </c>
      <c r="G111" s="93">
        <v>67574.658800000005</v>
      </c>
      <c r="H111" s="93">
        <v>23136.507799999999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535436.78610000003</v>
      </c>
      <c r="C113" s="93">
        <v>875.40319999999997</v>
      </c>
      <c r="D113" s="93">
        <v>1270.3670999999999</v>
      </c>
      <c r="E113" s="93">
        <v>0</v>
      </c>
      <c r="F113" s="93">
        <v>9.4999999999999998E-3</v>
      </c>
      <c r="G113" s="93">
        <v>834694.94779999997</v>
      </c>
      <c r="H113" s="93">
        <v>222535.54879999999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34264.310299999997</v>
      </c>
      <c r="C114" s="93">
        <v>61.781599999999997</v>
      </c>
      <c r="D114" s="93">
        <v>93.149799999999999</v>
      </c>
      <c r="E114" s="93">
        <v>0</v>
      </c>
      <c r="F114" s="93">
        <v>6.9999999999999999E-4</v>
      </c>
      <c r="G114" s="93">
        <v>61160.538399999998</v>
      </c>
      <c r="H114" s="93">
        <v>14791.5036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63615.612699999998</v>
      </c>
      <c r="C115" s="93">
        <v>89.755600000000001</v>
      </c>
      <c r="D115" s="93">
        <v>127.0385</v>
      </c>
      <c r="E115" s="93">
        <v>0</v>
      </c>
      <c r="F115" s="93">
        <v>8.9999999999999998E-4</v>
      </c>
      <c r="G115" s="93">
        <v>83508.046799999996</v>
      </c>
      <c r="H115" s="93">
        <v>25077.335999999999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159213000000</v>
      </c>
      <c r="C118" s="93">
        <v>111151.87699999999</v>
      </c>
      <c r="D118" s="93" t="s">
        <v>530</v>
      </c>
      <c r="E118" s="93">
        <v>66738.464999999997</v>
      </c>
      <c r="F118" s="93">
        <v>10771.038</v>
      </c>
      <c r="G118" s="93">
        <v>28050.738000000001</v>
      </c>
      <c r="H118" s="93">
        <v>1899.636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141918000000</v>
      </c>
      <c r="C119" s="93">
        <v>110679.523</v>
      </c>
      <c r="D119" s="93" t="s">
        <v>584</v>
      </c>
      <c r="E119" s="93">
        <v>66738.464999999997</v>
      </c>
      <c r="F119" s="93">
        <v>10771.038</v>
      </c>
      <c r="G119" s="93">
        <v>28050.738000000001</v>
      </c>
      <c r="H119" s="93">
        <v>1427.2819999999999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156492000000</v>
      </c>
      <c r="C120" s="93">
        <v>110316.977</v>
      </c>
      <c r="D120" s="93" t="s">
        <v>532</v>
      </c>
      <c r="E120" s="93">
        <v>66738.464999999997</v>
      </c>
      <c r="F120" s="93">
        <v>10771.038</v>
      </c>
      <c r="G120" s="93">
        <v>28050.738000000001</v>
      </c>
      <c r="H120" s="93">
        <v>1064.7360000000001</v>
      </c>
      <c r="I120" s="93">
        <v>0</v>
      </c>
      <c r="J120" s="93">
        <v>3692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146246000000</v>
      </c>
      <c r="C121" s="93">
        <v>127070.14200000001</v>
      </c>
      <c r="D121" s="93" t="s">
        <v>585</v>
      </c>
      <c r="E121" s="93">
        <v>66738.464999999997</v>
      </c>
      <c r="F121" s="93">
        <v>10771.038</v>
      </c>
      <c r="G121" s="93">
        <v>28037.865000000002</v>
      </c>
      <c r="H121" s="93">
        <v>0</v>
      </c>
      <c r="I121" s="93">
        <v>21522.775000000001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162717000000</v>
      </c>
      <c r="C122" s="93">
        <v>181383.973</v>
      </c>
      <c r="D122" s="93" t="s">
        <v>586</v>
      </c>
      <c r="E122" s="93">
        <v>66738.464999999997</v>
      </c>
      <c r="F122" s="93">
        <v>10771.038</v>
      </c>
      <c r="G122" s="93">
        <v>28037.865000000002</v>
      </c>
      <c r="H122" s="93">
        <v>0</v>
      </c>
      <c r="I122" s="93">
        <v>75836.606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177820000000</v>
      </c>
      <c r="C123" s="93">
        <v>180511.72200000001</v>
      </c>
      <c r="D123" s="93" t="s">
        <v>587</v>
      </c>
      <c r="E123" s="93">
        <v>66738.464999999997</v>
      </c>
      <c r="F123" s="93">
        <v>10771.038</v>
      </c>
      <c r="G123" s="93">
        <v>28037.865000000002</v>
      </c>
      <c r="H123" s="93">
        <v>0</v>
      </c>
      <c r="I123" s="93">
        <v>74964.354000000007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190517000000</v>
      </c>
      <c r="C124" s="93">
        <v>187668.98800000001</v>
      </c>
      <c r="D124" s="93" t="s">
        <v>588</v>
      </c>
      <c r="E124" s="93">
        <v>66738.464999999997</v>
      </c>
      <c r="F124" s="93">
        <v>10771.038</v>
      </c>
      <c r="G124" s="93">
        <v>28037.865000000002</v>
      </c>
      <c r="H124" s="93">
        <v>0</v>
      </c>
      <c r="I124" s="93">
        <v>82121.620999999999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193774000000</v>
      </c>
      <c r="C125" s="93">
        <v>179245.97099999999</v>
      </c>
      <c r="D125" s="93" t="s">
        <v>589</v>
      </c>
      <c r="E125" s="93">
        <v>66738.464999999997</v>
      </c>
      <c r="F125" s="93">
        <v>10771.038</v>
      </c>
      <c r="G125" s="93">
        <v>28037.865000000002</v>
      </c>
      <c r="H125" s="93">
        <v>0</v>
      </c>
      <c r="I125" s="93">
        <v>73698.604000000007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152611000000</v>
      </c>
      <c r="C126" s="93">
        <v>155799.693</v>
      </c>
      <c r="D126" s="93" t="s">
        <v>590</v>
      </c>
      <c r="E126" s="93">
        <v>66738.464999999997</v>
      </c>
      <c r="F126" s="93">
        <v>10771.038</v>
      </c>
      <c r="G126" s="93">
        <v>28037.865000000002</v>
      </c>
      <c r="H126" s="93">
        <v>0</v>
      </c>
      <c r="I126" s="93">
        <v>50252.326000000001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151090000000</v>
      </c>
      <c r="C127" s="93">
        <v>139131.83499999999</v>
      </c>
      <c r="D127" s="93" t="s">
        <v>591</v>
      </c>
      <c r="E127" s="93">
        <v>66738.464999999997</v>
      </c>
      <c r="F127" s="93">
        <v>10771.038</v>
      </c>
      <c r="G127" s="93">
        <v>28037.865000000002</v>
      </c>
      <c r="H127" s="93">
        <v>0</v>
      </c>
      <c r="I127" s="93">
        <v>33584.468000000001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147647000000</v>
      </c>
      <c r="C128" s="93">
        <v>110361.431</v>
      </c>
      <c r="D128" s="93" t="s">
        <v>600</v>
      </c>
      <c r="E128" s="93">
        <v>66738.464999999997</v>
      </c>
      <c r="F128" s="93">
        <v>10771.038</v>
      </c>
      <c r="G128" s="93">
        <v>28050.738000000001</v>
      </c>
      <c r="H128" s="93">
        <v>1109.191</v>
      </c>
      <c r="I128" s="93">
        <v>0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156802000000</v>
      </c>
      <c r="C129" s="93">
        <v>110890.38800000001</v>
      </c>
      <c r="D129" s="93" t="s">
        <v>592</v>
      </c>
      <c r="E129" s="93">
        <v>66738.464999999997</v>
      </c>
      <c r="F129" s="93">
        <v>10771.038</v>
      </c>
      <c r="G129" s="93">
        <v>28050.738000000001</v>
      </c>
      <c r="H129" s="93">
        <v>1638.1479999999999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1936850000000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141918000000</v>
      </c>
      <c r="C132" s="93">
        <v>110316.977</v>
      </c>
      <c r="D132" s="93"/>
      <c r="E132" s="93">
        <v>66738.464999999997</v>
      </c>
      <c r="F132" s="93">
        <v>10771.038</v>
      </c>
      <c r="G132" s="93">
        <v>28037.865000000002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193774000000</v>
      </c>
      <c r="C133" s="93">
        <v>187668.98800000001</v>
      </c>
      <c r="D133" s="93"/>
      <c r="E133" s="93">
        <v>66738.464999999997</v>
      </c>
      <c r="F133" s="93">
        <v>10771.038</v>
      </c>
      <c r="G133" s="93">
        <v>28050.738000000001</v>
      </c>
      <c r="H133" s="93">
        <v>1899.636</v>
      </c>
      <c r="I133" s="93">
        <v>82121.620999999999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33019.43</v>
      </c>
      <c r="C136" s="93">
        <v>16763.13</v>
      </c>
      <c r="D136" s="93">
        <v>0</v>
      </c>
      <c r="E136" s="93">
        <v>49782.55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14.39</v>
      </c>
      <c r="C137" s="93">
        <v>7.31</v>
      </c>
      <c r="D137" s="93">
        <v>0</v>
      </c>
      <c r="E137" s="93">
        <v>21.7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14.39</v>
      </c>
      <c r="C138" s="93">
        <v>7.31</v>
      </c>
      <c r="D138" s="93">
        <v>0</v>
      </c>
      <c r="E138" s="93">
        <v>21.7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3598.07</v>
      </c>
      <c r="C2" s="93">
        <v>1568.47</v>
      </c>
      <c r="D2" s="93">
        <v>1568.47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3598.07</v>
      </c>
      <c r="C3" s="93">
        <v>1568.47</v>
      </c>
      <c r="D3" s="93">
        <v>1568.47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8426.24</v>
      </c>
      <c r="C4" s="93">
        <v>3673.18</v>
      </c>
      <c r="D4" s="93">
        <v>3673.18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8426.24</v>
      </c>
      <c r="C5" s="93">
        <v>3673.18</v>
      </c>
      <c r="D5" s="93">
        <v>3673.18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8.76</v>
      </c>
      <c r="C13" s="93">
        <v>1711.68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62.03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57.95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587.75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1886.39</v>
      </c>
      <c r="C28" s="93">
        <v>1711.68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0.82299999999999995</v>
      </c>
      <c r="E41" s="93">
        <v>0.93899999999999995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0.82299999999999995</v>
      </c>
      <c r="E42" s="93">
        <v>0.93899999999999995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0.82299999999999995</v>
      </c>
      <c r="E43" s="93">
        <v>0.93899999999999995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0.33500000000000002</v>
      </c>
      <c r="E45" s="93">
        <v>0.35699999999999998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0.82299999999999995</v>
      </c>
      <c r="E46" s="93">
        <v>0.93899999999999995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0.82299999999999995</v>
      </c>
      <c r="E47" s="93">
        <v>0.93899999999999995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0.33500000000000002</v>
      </c>
      <c r="E49" s="93">
        <v>0.35699999999999998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0.82299999999999995</v>
      </c>
      <c r="E50" s="93">
        <v>0.93899999999999995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0.33500000000000002</v>
      </c>
      <c r="E52" s="93">
        <v>0.35699999999999998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0.82299999999999995</v>
      </c>
      <c r="E53" s="93">
        <v>0.93899999999999995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0.82299999999999995</v>
      </c>
      <c r="E54" s="93">
        <v>0.93899999999999995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0.33500000000000002</v>
      </c>
      <c r="E56" s="93">
        <v>0.35699999999999998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0.82299999999999995</v>
      </c>
      <c r="E57" s="93">
        <v>0.93899999999999995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0.82299999999999995</v>
      </c>
      <c r="E58" s="93">
        <v>0.93899999999999995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0.33500000000000002</v>
      </c>
      <c r="E60" s="93">
        <v>0.35699999999999998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3.5249999999999999</v>
      </c>
      <c r="F63" s="93">
        <v>0.40699999999999997</v>
      </c>
      <c r="G63" s="93">
        <v>0.316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3.5249999999999999</v>
      </c>
      <c r="F64" s="93">
        <v>0.40699999999999997</v>
      </c>
      <c r="G64" s="93">
        <v>0.316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3.5249999999999999</v>
      </c>
      <c r="F65" s="93">
        <v>0.40699999999999997</v>
      </c>
      <c r="G65" s="93">
        <v>0.316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3.52</v>
      </c>
      <c r="F66" s="93">
        <v>0.40699999999999997</v>
      </c>
      <c r="G66" s="93">
        <v>0.316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3.52</v>
      </c>
      <c r="F68" s="93">
        <v>0.40699999999999997</v>
      </c>
      <c r="G68" s="93">
        <v>0.316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70989.11</v>
      </c>
      <c r="D74" s="93">
        <v>56695.82</v>
      </c>
      <c r="E74" s="93">
        <v>14293.28</v>
      </c>
      <c r="F74" s="93">
        <v>0.8</v>
      </c>
      <c r="G74" s="93">
        <v>3.93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153824.15</v>
      </c>
      <c r="D75" s="93">
        <v>122852.47</v>
      </c>
      <c r="E75" s="93">
        <v>30971.68</v>
      </c>
      <c r="F75" s="93">
        <v>0.8</v>
      </c>
      <c r="G75" s="93">
        <v>3.89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31639.17</v>
      </c>
      <c r="D76" s="93">
        <v>25268.79</v>
      </c>
      <c r="E76" s="93">
        <v>6370.38</v>
      </c>
      <c r="F76" s="93">
        <v>0.8</v>
      </c>
      <c r="G76" s="93">
        <v>3.56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31643.26</v>
      </c>
      <c r="D77" s="93">
        <v>25272.06</v>
      </c>
      <c r="E77" s="93">
        <v>6371.2</v>
      </c>
      <c r="F77" s="93">
        <v>0.8</v>
      </c>
      <c r="G77" s="93">
        <v>3.56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3046.17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99997.25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306960.34999999998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49592.94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49597.87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0.15</v>
      </c>
      <c r="F87" s="93">
        <v>13.98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0.57999999999999996</v>
      </c>
      <c r="D88" s="93">
        <v>1109.6500000000001</v>
      </c>
      <c r="E88" s="93">
        <v>4.29</v>
      </c>
      <c r="F88" s="93">
        <v>8179.93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9.2899999999999991</v>
      </c>
      <c r="F89" s="93">
        <v>17432.669999999998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0.56999999999999995</v>
      </c>
      <c r="D90" s="93">
        <v>622</v>
      </c>
      <c r="E90" s="93">
        <v>1.91</v>
      </c>
      <c r="F90" s="93">
        <v>2090.27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0.56999999999999995</v>
      </c>
      <c r="D91" s="93">
        <v>622</v>
      </c>
      <c r="E91" s="93">
        <v>1.91</v>
      </c>
      <c r="F91" s="93">
        <v>2090.54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58051.462200000002</v>
      </c>
      <c r="C100" s="93">
        <v>85.430199999999999</v>
      </c>
      <c r="D100" s="93">
        <v>118.6559</v>
      </c>
      <c r="E100" s="93">
        <v>0</v>
      </c>
      <c r="F100" s="93">
        <v>8.9999999999999998E-4</v>
      </c>
      <c r="G100" s="94">
        <v>2812440</v>
      </c>
      <c r="H100" s="93">
        <v>23256.1378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49144.291799999999</v>
      </c>
      <c r="C101" s="93">
        <v>73.962800000000001</v>
      </c>
      <c r="D101" s="93">
        <v>106.38330000000001</v>
      </c>
      <c r="E101" s="93">
        <v>0</v>
      </c>
      <c r="F101" s="93">
        <v>8.0000000000000004E-4</v>
      </c>
      <c r="G101" s="94">
        <v>2521900</v>
      </c>
      <c r="H101" s="93">
        <v>19846.406900000002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47127.375399999997</v>
      </c>
      <c r="C102" s="93">
        <v>75.304199999999994</v>
      </c>
      <c r="D102" s="93">
        <v>117.8464</v>
      </c>
      <c r="E102" s="93">
        <v>0</v>
      </c>
      <c r="F102" s="93">
        <v>8.0000000000000004E-4</v>
      </c>
      <c r="G102" s="94">
        <v>2794540</v>
      </c>
      <c r="H102" s="93">
        <v>19454.986199999999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40802.770799999998</v>
      </c>
      <c r="C103" s="93">
        <v>67.4726</v>
      </c>
      <c r="D103" s="93">
        <v>110.2565</v>
      </c>
      <c r="E103" s="93">
        <v>0</v>
      </c>
      <c r="F103" s="93">
        <v>8.0000000000000004E-4</v>
      </c>
      <c r="G103" s="94">
        <v>2614950</v>
      </c>
      <c r="H103" s="93">
        <v>17063.932100000002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39129.241600000001</v>
      </c>
      <c r="C104" s="93">
        <v>67.123999999999995</v>
      </c>
      <c r="D104" s="93">
        <v>114.4819</v>
      </c>
      <c r="E104" s="93">
        <v>0</v>
      </c>
      <c r="F104" s="93">
        <v>8.0000000000000004E-4</v>
      </c>
      <c r="G104" s="94">
        <v>2715570</v>
      </c>
      <c r="H104" s="93">
        <v>16597.8655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39043.555</v>
      </c>
      <c r="C105" s="93">
        <v>68.483999999999995</v>
      </c>
      <c r="D105" s="93">
        <v>119.6811</v>
      </c>
      <c r="E105" s="93">
        <v>0</v>
      </c>
      <c r="F105" s="93">
        <v>8.0000000000000004E-4</v>
      </c>
      <c r="G105" s="94">
        <v>2839120</v>
      </c>
      <c r="H105" s="93">
        <v>16707.186099999999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41026.255899999996</v>
      </c>
      <c r="C106" s="93">
        <v>72.678100000000001</v>
      </c>
      <c r="D106" s="93">
        <v>128.3493</v>
      </c>
      <c r="E106" s="93">
        <v>0</v>
      </c>
      <c r="F106" s="93">
        <v>8.9999999999999998E-4</v>
      </c>
      <c r="G106" s="94">
        <v>3044850</v>
      </c>
      <c r="H106" s="93">
        <v>17624.849399999999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40855.0173</v>
      </c>
      <c r="C107" s="93">
        <v>72.199200000000005</v>
      </c>
      <c r="D107" s="93">
        <v>127.17870000000001</v>
      </c>
      <c r="E107" s="93">
        <v>0</v>
      </c>
      <c r="F107" s="93">
        <v>8.9999999999999998E-4</v>
      </c>
      <c r="G107" s="94">
        <v>3017060</v>
      </c>
      <c r="H107" s="93">
        <v>17534.315900000001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37910.514499999997</v>
      </c>
      <c r="C108" s="93">
        <v>65.948999999999998</v>
      </c>
      <c r="D108" s="93">
        <v>114.22750000000001</v>
      </c>
      <c r="E108" s="93">
        <v>0</v>
      </c>
      <c r="F108" s="93">
        <v>8.0000000000000004E-4</v>
      </c>
      <c r="G108" s="94">
        <v>2709670</v>
      </c>
      <c r="H108" s="93">
        <v>16169.4092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40763.886400000003</v>
      </c>
      <c r="C109" s="93">
        <v>68.338899999999995</v>
      </c>
      <c r="D109" s="93">
        <v>113.51690000000001</v>
      </c>
      <c r="E109" s="93">
        <v>0</v>
      </c>
      <c r="F109" s="93">
        <v>8.0000000000000004E-4</v>
      </c>
      <c r="G109" s="94">
        <v>2692430</v>
      </c>
      <c r="H109" s="93">
        <v>17137.625400000001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45247.923600000002</v>
      </c>
      <c r="C110" s="93">
        <v>71.819000000000003</v>
      </c>
      <c r="D110" s="93">
        <v>111.4032</v>
      </c>
      <c r="E110" s="93">
        <v>0</v>
      </c>
      <c r="F110" s="93">
        <v>8.0000000000000004E-4</v>
      </c>
      <c r="G110" s="94">
        <v>2641660</v>
      </c>
      <c r="H110" s="93">
        <v>18632.516100000001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55452.763800000001</v>
      </c>
      <c r="C111" s="93">
        <v>82.786199999999994</v>
      </c>
      <c r="D111" s="93">
        <v>117.6131</v>
      </c>
      <c r="E111" s="93">
        <v>0</v>
      </c>
      <c r="F111" s="93">
        <v>8.9999999999999998E-4</v>
      </c>
      <c r="G111" s="94">
        <v>2787970</v>
      </c>
      <c r="H111" s="93">
        <v>22329.1659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534555.05819999997</v>
      </c>
      <c r="C113" s="93">
        <v>871.54830000000004</v>
      </c>
      <c r="D113" s="93">
        <v>1399.5939000000001</v>
      </c>
      <c r="E113" s="93">
        <v>0</v>
      </c>
      <c r="F113" s="93">
        <v>9.9000000000000008E-3</v>
      </c>
      <c r="G113" s="94">
        <v>33192200</v>
      </c>
      <c r="H113" s="93">
        <v>222354.3964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37910.514499999997</v>
      </c>
      <c r="C114" s="93">
        <v>65.948999999999998</v>
      </c>
      <c r="D114" s="93">
        <v>106.38330000000001</v>
      </c>
      <c r="E114" s="93">
        <v>0</v>
      </c>
      <c r="F114" s="93">
        <v>8.0000000000000004E-4</v>
      </c>
      <c r="G114" s="94">
        <v>2521900</v>
      </c>
      <c r="H114" s="93">
        <v>16169.4092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58051.462200000002</v>
      </c>
      <c r="C115" s="93">
        <v>85.430199999999999</v>
      </c>
      <c r="D115" s="93">
        <v>128.3493</v>
      </c>
      <c r="E115" s="93">
        <v>0</v>
      </c>
      <c r="F115" s="93">
        <v>8.9999999999999998E-4</v>
      </c>
      <c r="G115" s="94">
        <v>3044850</v>
      </c>
      <c r="H115" s="93">
        <v>23256.1378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159837000000</v>
      </c>
      <c r="C118" s="93">
        <v>112547.504</v>
      </c>
      <c r="D118" s="93" t="s">
        <v>593</v>
      </c>
      <c r="E118" s="93">
        <v>66738.464999999997</v>
      </c>
      <c r="F118" s="93">
        <v>10771.038</v>
      </c>
      <c r="G118" s="93">
        <v>29807.386999999999</v>
      </c>
      <c r="H118" s="93">
        <v>1538.614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143326000000</v>
      </c>
      <c r="C119" s="93">
        <v>112233.71400000001</v>
      </c>
      <c r="D119" s="93" t="s">
        <v>594</v>
      </c>
      <c r="E119" s="93">
        <v>66738.464999999997</v>
      </c>
      <c r="F119" s="93">
        <v>10771.038</v>
      </c>
      <c r="G119" s="93">
        <v>29807.386999999999</v>
      </c>
      <c r="H119" s="93">
        <v>1224.825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158820000000</v>
      </c>
      <c r="C120" s="93">
        <v>113076.965</v>
      </c>
      <c r="D120" s="93" t="s">
        <v>595</v>
      </c>
      <c r="E120" s="93">
        <v>66738.464999999997</v>
      </c>
      <c r="F120" s="93">
        <v>10771.038</v>
      </c>
      <c r="G120" s="93">
        <v>29793.409</v>
      </c>
      <c r="H120" s="93">
        <v>0</v>
      </c>
      <c r="I120" s="93">
        <v>5774.0529999999999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148614000000</v>
      </c>
      <c r="C121" s="93">
        <v>108381.69100000001</v>
      </c>
      <c r="D121" s="93" t="s">
        <v>640</v>
      </c>
      <c r="E121" s="93">
        <v>66738.464999999997</v>
      </c>
      <c r="F121" s="93">
        <v>10771.038</v>
      </c>
      <c r="G121" s="93">
        <v>29807.386999999999</v>
      </c>
      <c r="H121" s="93">
        <v>1064.8019999999999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154332000000</v>
      </c>
      <c r="C122" s="93">
        <v>130546.037</v>
      </c>
      <c r="D122" s="93" t="s">
        <v>596</v>
      </c>
      <c r="E122" s="93">
        <v>66738.464999999997</v>
      </c>
      <c r="F122" s="93">
        <v>10771.038</v>
      </c>
      <c r="G122" s="93">
        <v>29793.409</v>
      </c>
      <c r="H122" s="93">
        <v>0</v>
      </c>
      <c r="I122" s="93">
        <v>23243.125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161354000000</v>
      </c>
      <c r="C123" s="93">
        <v>154174.68700000001</v>
      </c>
      <c r="D123" s="93" t="s">
        <v>544</v>
      </c>
      <c r="E123" s="93">
        <v>66738.464999999997</v>
      </c>
      <c r="F123" s="93">
        <v>10771.038</v>
      </c>
      <c r="G123" s="93">
        <v>29793.409</v>
      </c>
      <c r="H123" s="93">
        <v>0</v>
      </c>
      <c r="I123" s="93">
        <v>46871.775000000001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173046000000</v>
      </c>
      <c r="C124" s="93">
        <v>155060.098</v>
      </c>
      <c r="D124" s="93" t="s">
        <v>597</v>
      </c>
      <c r="E124" s="93">
        <v>66738.464999999997</v>
      </c>
      <c r="F124" s="93">
        <v>10771.038</v>
      </c>
      <c r="G124" s="93">
        <v>29793.409</v>
      </c>
      <c r="H124" s="93">
        <v>0</v>
      </c>
      <c r="I124" s="93">
        <v>47757.186999999998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171467000000</v>
      </c>
      <c r="C125" s="93">
        <v>149738.14799999999</v>
      </c>
      <c r="D125" s="93" t="s">
        <v>598</v>
      </c>
      <c r="E125" s="93">
        <v>66738.464999999997</v>
      </c>
      <c r="F125" s="93">
        <v>10771.038</v>
      </c>
      <c r="G125" s="93">
        <v>29793.409</v>
      </c>
      <c r="H125" s="93">
        <v>0</v>
      </c>
      <c r="I125" s="93">
        <v>42435.235999999997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153997000000</v>
      </c>
      <c r="C126" s="93">
        <v>142380.478</v>
      </c>
      <c r="D126" s="93" t="s">
        <v>599</v>
      </c>
      <c r="E126" s="93">
        <v>66738.464999999997</v>
      </c>
      <c r="F126" s="93">
        <v>10771.038</v>
      </c>
      <c r="G126" s="93">
        <v>29793.409</v>
      </c>
      <c r="H126" s="93">
        <v>0</v>
      </c>
      <c r="I126" s="93">
        <v>35077.567000000003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153017000000</v>
      </c>
      <c r="C127" s="93">
        <v>125156.24800000001</v>
      </c>
      <c r="D127" s="93" t="s">
        <v>486</v>
      </c>
      <c r="E127" s="93">
        <v>66738.464999999997</v>
      </c>
      <c r="F127" s="93">
        <v>10771.038</v>
      </c>
      <c r="G127" s="93">
        <v>29793.409</v>
      </c>
      <c r="H127" s="93">
        <v>0</v>
      </c>
      <c r="I127" s="93">
        <v>17853.335999999999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150132000000</v>
      </c>
      <c r="C128" s="93">
        <v>111655.492</v>
      </c>
      <c r="D128" s="93" t="s">
        <v>600</v>
      </c>
      <c r="E128" s="93">
        <v>66738.464999999997</v>
      </c>
      <c r="F128" s="93">
        <v>10771.038</v>
      </c>
      <c r="G128" s="93">
        <v>29807.386999999999</v>
      </c>
      <c r="H128" s="93">
        <v>646.60299999999995</v>
      </c>
      <c r="I128" s="93">
        <v>0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158447000000</v>
      </c>
      <c r="C129" s="93">
        <v>112560.452</v>
      </c>
      <c r="D129" s="93" t="s">
        <v>601</v>
      </c>
      <c r="E129" s="93">
        <v>66738.464999999997</v>
      </c>
      <c r="F129" s="93">
        <v>10771.038</v>
      </c>
      <c r="G129" s="93">
        <v>29807.386999999999</v>
      </c>
      <c r="H129" s="93">
        <v>1551.5619999999999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1886390000000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143326000000</v>
      </c>
      <c r="C132" s="93">
        <v>108381.69100000001</v>
      </c>
      <c r="D132" s="93"/>
      <c r="E132" s="93">
        <v>66738.464999999997</v>
      </c>
      <c r="F132" s="93">
        <v>10771.038</v>
      </c>
      <c r="G132" s="93">
        <v>29793.409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173046000000</v>
      </c>
      <c r="C133" s="93">
        <v>155060.098</v>
      </c>
      <c r="D133" s="93"/>
      <c r="E133" s="93">
        <v>66738.464999999997</v>
      </c>
      <c r="F133" s="93">
        <v>10771.038</v>
      </c>
      <c r="G133" s="93">
        <v>29807.386999999999</v>
      </c>
      <c r="H133" s="93">
        <v>1551.5619999999999</v>
      </c>
      <c r="I133" s="93">
        <v>47757.186999999998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39404.78</v>
      </c>
      <c r="C136" s="93">
        <v>13803.89</v>
      </c>
      <c r="D136" s="93">
        <v>0</v>
      </c>
      <c r="E136" s="93">
        <v>53208.67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17.18</v>
      </c>
      <c r="C137" s="93">
        <v>6.02</v>
      </c>
      <c r="D137" s="93">
        <v>0</v>
      </c>
      <c r="E137" s="93">
        <v>23.19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17.18</v>
      </c>
      <c r="C138" s="93">
        <v>6.02</v>
      </c>
      <c r="D138" s="93">
        <v>0</v>
      </c>
      <c r="E138" s="93">
        <v>23.19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4553.95</v>
      </c>
      <c r="C2" s="93">
        <v>1985.16</v>
      </c>
      <c r="D2" s="93">
        <v>1985.16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4553.95</v>
      </c>
      <c r="C3" s="93">
        <v>1985.16</v>
      </c>
      <c r="D3" s="93">
        <v>1985.16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9357.23</v>
      </c>
      <c r="C4" s="93">
        <v>4079.01</v>
      </c>
      <c r="D4" s="93">
        <v>4079.01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9357.23</v>
      </c>
      <c r="C5" s="93">
        <v>4079.01</v>
      </c>
      <c r="D5" s="93">
        <v>4079.01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12.51</v>
      </c>
      <c r="C13" s="93">
        <v>2684.31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49.87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57.92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579.45000000000005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1869.64</v>
      </c>
      <c r="C28" s="93">
        <v>2684.31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0.77200000000000002</v>
      </c>
      <c r="E41" s="93">
        <v>0.873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0.77200000000000002</v>
      </c>
      <c r="E42" s="93">
        <v>0.873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0.77200000000000002</v>
      </c>
      <c r="E43" s="93">
        <v>0.873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0.34100000000000003</v>
      </c>
      <c r="E45" s="93">
        <v>0.36499999999999999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0.77200000000000002</v>
      </c>
      <c r="E46" s="93">
        <v>0.873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0.77200000000000002</v>
      </c>
      <c r="E47" s="93">
        <v>0.873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0.34100000000000003</v>
      </c>
      <c r="E49" s="93">
        <v>0.36499999999999999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0.77200000000000002</v>
      </c>
      <c r="E50" s="93">
        <v>0.873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0.34100000000000003</v>
      </c>
      <c r="E52" s="93">
        <v>0.36499999999999999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0.77200000000000002</v>
      </c>
      <c r="E53" s="93">
        <v>0.873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0.77200000000000002</v>
      </c>
      <c r="E54" s="93">
        <v>0.873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0.34100000000000003</v>
      </c>
      <c r="E56" s="93">
        <v>0.36499999999999999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0.77200000000000002</v>
      </c>
      <c r="E57" s="93">
        <v>0.873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0.77200000000000002</v>
      </c>
      <c r="E58" s="93">
        <v>0.873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0.34100000000000003</v>
      </c>
      <c r="E60" s="93">
        <v>0.36499999999999999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3.5249999999999999</v>
      </c>
      <c r="F63" s="93">
        <v>0.40699999999999997</v>
      </c>
      <c r="G63" s="93">
        <v>0.316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3.5249999999999999</v>
      </c>
      <c r="F64" s="93">
        <v>0.40699999999999997</v>
      </c>
      <c r="G64" s="93">
        <v>0.316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3.5249999999999999</v>
      </c>
      <c r="F65" s="93">
        <v>0.40699999999999997</v>
      </c>
      <c r="G65" s="93">
        <v>0.316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3.52</v>
      </c>
      <c r="F66" s="93">
        <v>0.40699999999999997</v>
      </c>
      <c r="G66" s="93">
        <v>0.316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3.52</v>
      </c>
      <c r="F68" s="93">
        <v>0.40699999999999997</v>
      </c>
      <c r="G68" s="93">
        <v>0.316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104425.22</v>
      </c>
      <c r="D74" s="93">
        <v>71313.17</v>
      </c>
      <c r="E74" s="93">
        <v>33112.050000000003</v>
      </c>
      <c r="F74" s="93">
        <v>0.68</v>
      </c>
      <c r="G74" s="93">
        <v>3.35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230543.12</v>
      </c>
      <c r="D75" s="93">
        <v>157146.15</v>
      </c>
      <c r="E75" s="93">
        <v>73396.98</v>
      </c>
      <c r="F75" s="93">
        <v>0.68</v>
      </c>
      <c r="G75" s="93">
        <v>3.12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39495.06</v>
      </c>
      <c r="D76" s="93">
        <v>28798.33</v>
      </c>
      <c r="E76" s="93">
        <v>10696.73</v>
      </c>
      <c r="F76" s="93">
        <v>0.73</v>
      </c>
      <c r="G76" s="93">
        <v>3.39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42117.37</v>
      </c>
      <c r="D77" s="93">
        <v>29929.29</v>
      </c>
      <c r="E77" s="93">
        <v>12188.08</v>
      </c>
      <c r="F77" s="93">
        <v>0.71</v>
      </c>
      <c r="G77" s="93">
        <v>3.17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3308.93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110859.36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345410.93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55294.11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55296.800000000003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0.15</v>
      </c>
      <c r="F87" s="93">
        <v>13.86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0.57999999999999996</v>
      </c>
      <c r="D88" s="93">
        <v>1109.6500000000001</v>
      </c>
      <c r="E88" s="93">
        <v>4.32</v>
      </c>
      <c r="F88" s="93">
        <v>8244.61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1017.59</v>
      </c>
      <c r="E89" s="93">
        <v>9.49</v>
      </c>
      <c r="F89" s="93">
        <v>16333.53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0.56999999999999995</v>
      </c>
      <c r="D90" s="93">
        <v>622</v>
      </c>
      <c r="E90" s="93">
        <v>1.93</v>
      </c>
      <c r="F90" s="93">
        <v>2116.09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0.56999999999999995</v>
      </c>
      <c r="D91" s="93">
        <v>622</v>
      </c>
      <c r="E91" s="93">
        <v>1.94</v>
      </c>
      <c r="F91" s="93">
        <v>2116.2199999999998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65003.361499999999</v>
      </c>
      <c r="C100" s="93">
        <v>91.329800000000006</v>
      </c>
      <c r="D100" s="93">
        <v>105.5581</v>
      </c>
      <c r="E100" s="93">
        <v>0</v>
      </c>
      <c r="F100" s="93">
        <v>8.0000000000000004E-4</v>
      </c>
      <c r="G100" s="93">
        <v>69287.501699999993</v>
      </c>
      <c r="H100" s="93">
        <v>25587.702300000001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56034.934800000003</v>
      </c>
      <c r="C101" s="93">
        <v>79.957599999999999</v>
      </c>
      <c r="D101" s="93">
        <v>94.994399999999999</v>
      </c>
      <c r="E101" s="93">
        <v>0</v>
      </c>
      <c r="F101" s="93">
        <v>6.9999999999999999E-4</v>
      </c>
      <c r="G101" s="93">
        <v>62361.927199999998</v>
      </c>
      <c r="H101" s="93">
        <v>22174.8246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54094.773000000001</v>
      </c>
      <c r="C102" s="93">
        <v>81.238600000000005</v>
      </c>
      <c r="D102" s="93">
        <v>104.8909</v>
      </c>
      <c r="E102" s="93">
        <v>0</v>
      </c>
      <c r="F102" s="93">
        <v>8.0000000000000004E-4</v>
      </c>
      <c r="G102" s="93">
        <v>68885.127500000002</v>
      </c>
      <c r="H102" s="93">
        <v>21794.112000000001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41689.879500000003</v>
      </c>
      <c r="C103" s="93">
        <v>67.583799999999997</v>
      </c>
      <c r="D103" s="93">
        <v>97.036000000000001</v>
      </c>
      <c r="E103" s="93">
        <v>0</v>
      </c>
      <c r="F103" s="93">
        <v>6.9999999999999999E-4</v>
      </c>
      <c r="G103" s="93">
        <v>63754.839</v>
      </c>
      <c r="H103" s="93">
        <v>17271.849099999999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37334.992100000003</v>
      </c>
      <c r="C104" s="93">
        <v>64.490099999999998</v>
      </c>
      <c r="D104" s="93">
        <v>99.813599999999994</v>
      </c>
      <c r="E104" s="93">
        <v>0</v>
      </c>
      <c r="F104" s="93">
        <v>6.9999999999999999E-4</v>
      </c>
      <c r="G104" s="93">
        <v>65598.589300000007</v>
      </c>
      <c r="H104" s="93">
        <v>15846.743200000001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34933.500899999999</v>
      </c>
      <c r="C105" s="93">
        <v>62.910899999999998</v>
      </c>
      <c r="D105" s="93">
        <v>101.7585</v>
      </c>
      <c r="E105" s="93">
        <v>0</v>
      </c>
      <c r="F105" s="93">
        <v>6.9999999999999999E-4</v>
      </c>
      <c r="G105" s="93">
        <v>66887.383499999996</v>
      </c>
      <c r="H105" s="93">
        <v>15073.001099999999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37721.111499999999</v>
      </c>
      <c r="C106" s="93">
        <v>68.523799999999994</v>
      </c>
      <c r="D106" s="93">
        <v>111.8085</v>
      </c>
      <c r="E106" s="93">
        <v>0</v>
      </c>
      <c r="F106" s="93">
        <v>8.0000000000000004E-4</v>
      </c>
      <c r="G106" s="93">
        <v>73495.681200000006</v>
      </c>
      <c r="H106" s="93">
        <v>16332.446400000001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37671.994299999998</v>
      </c>
      <c r="C107" s="93">
        <v>68.038700000000006</v>
      </c>
      <c r="D107" s="93">
        <v>110.3741</v>
      </c>
      <c r="E107" s="93">
        <v>0</v>
      </c>
      <c r="F107" s="93">
        <v>8.0000000000000004E-4</v>
      </c>
      <c r="G107" s="93">
        <v>72551.297000000006</v>
      </c>
      <c r="H107" s="93">
        <v>16273.3444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34930.165099999998</v>
      </c>
      <c r="C108" s="93">
        <v>61.512099999999997</v>
      </c>
      <c r="D108" s="93">
        <v>97.213499999999996</v>
      </c>
      <c r="E108" s="93">
        <v>0</v>
      </c>
      <c r="F108" s="93">
        <v>6.9999999999999999E-4</v>
      </c>
      <c r="G108" s="93">
        <v>63894.634700000002</v>
      </c>
      <c r="H108" s="93">
        <v>14938.4267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40116.043100000003</v>
      </c>
      <c r="C109" s="93">
        <v>66.973600000000005</v>
      </c>
      <c r="D109" s="93">
        <v>99.693299999999994</v>
      </c>
      <c r="E109" s="93">
        <v>0</v>
      </c>
      <c r="F109" s="93">
        <v>6.9999999999999999E-4</v>
      </c>
      <c r="G109" s="93">
        <v>65509.933299999997</v>
      </c>
      <c r="H109" s="93">
        <v>16805.3609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48376.571499999998</v>
      </c>
      <c r="C110" s="93">
        <v>74.120999999999995</v>
      </c>
      <c r="D110" s="93">
        <v>98.589399999999998</v>
      </c>
      <c r="E110" s="93">
        <v>0</v>
      </c>
      <c r="F110" s="93">
        <v>8.0000000000000004E-4</v>
      </c>
      <c r="G110" s="93">
        <v>64755.061800000003</v>
      </c>
      <c r="H110" s="93">
        <v>19630.820400000001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61770.8874</v>
      </c>
      <c r="C111" s="93">
        <v>88.145099999999999</v>
      </c>
      <c r="D111" s="93">
        <v>104.7272</v>
      </c>
      <c r="E111" s="93">
        <v>0</v>
      </c>
      <c r="F111" s="93">
        <v>8.0000000000000004E-4</v>
      </c>
      <c r="G111" s="93">
        <v>68751.315600000002</v>
      </c>
      <c r="H111" s="93">
        <v>24444.983100000001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549678.21479999996</v>
      </c>
      <c r="C113" s="93">
        <v>874.82510000000002</v>
      </c>
      <c r="D113" s="93">
        <v>1226.4576</v>
      </c>
      <c r="E113" s="93">
        <v>0</v>
      </c>
      <c r="F113" s="93">
        <v>9.1999999999999998E-3</v>
      </c>
      <c r="G113" s="93">
        <v>805733.29189999995</v>
      </c>
      <c r="H113" s="93">
        <v>226173.614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34930.165099999998</v>
      </c>
      <c r="C114" s="93">
        <v>61.512099999999997</v>
      </c>
      <c r="D114" s="93">
        <v>94.994399999999999</v>
      </c>
      <c r="E114" s="93">
        <v>0</v>
      </c>
      <c r="F114" s="93">
        <v>6.9999999999999999E-4</v>
      </c>
      <c r="G114" s="93">
        <v>62361.927199999998</v>
      </c>
      <c r="H114" s="93">
        <v>14938.4267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65003.361499999999</v>
      </c>
      <c r="C115" s="93">
        <v>91.329800000000006</v>
      </c>
      <c r="D115" s="93">
        <v>111.8085</v>
      </c>
      <c r="E115" s="93">
        <v>0</v>
      </c>
      <c r="F115" s="93">
        <v>8.0000000000000004E-4</v>
      </c>
      <c r="G115" s="93">
        <v>73495.681200000006</v>
      </c>
      <c r="H115" s="93">
        <v>25587.702300000001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160776000000</v>
      </c>
      <c r="C118" s="93">
        <v>111869.63</v>
      </c>
      <c r="D118" s="93" t="s">
        <v>602</v>
      </c>
      <c r="E118" s="93">
        <v>66738.464999999997</v>
      </c>
      <c r="F118" s="93">
        <v>10771.038</v>
      </c>
      <c r="G118" s="93">
        <v>28824.304</v>
      </c>
      <c r="H118" s="93">
        <v>1843.825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144706000000</v>
      </c>
      <c r="C119" s="93">
        <v>111809.875</v>
      </c>
      <c r="D119" s="93" t="s">
        <v>584</v>
      </c>
      <c r="E119" s="93">
        <v>66738.464999999997</v>
      </c>
      <c r="F119" s="93">
        <v>10771.038</v>
      </c>
      <c r="G119" s="93">
        <v>28824.304</v>
      </c>
      <c r="H119" s="93">
        <v>1784.069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159843000000</v>
      </c>
      <c r="C120" s="93">
        <v>111163.96799999999</v>
      </c>
      <c r="D120" s="93" t="s">
        <v>603</v>
      </c>
      <c r="E120" s="93">
        <v>66738.464999999997</v>
      </c>
      <c r="F120" s="93">
        <v>10771.038</v>
      </c>
      <c r="G120" s="93">
        <v>28824.304</v>
      </c>
      <c r="H120" s="93">
        <v>1138.162</v>
      </c>
      <c r="I120" s="93">
        <v>0</v>
      </c>
      <c r="J120" s="93">
        <v>3692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147938000000</v>
      </c>
      <c r="C121" s="93">
        <v>108020.99</v>
      </c>
      <c r="D121" s="93" t="s">
        <v>604</v>
      </c>
      <c r="E121" s="93">
        <v>66738.464999999997</v>
      </c>
      <c r="F121" s="93">
        <v>10771.038</v>
      </c>
      <c r="G121" s="93">
        <v>28810.446</v>
      </c>
      <c r="H121" s="93">
        <v>0</v>
      </c>
      <c r="I121" s="93">
        <v>1701.0419999999999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152217000000</v>
      </c>
      <c r="C122" s="93">
        <v>129786.083</v>
      </c>
      <c r="D122" s="93" t="s">
        <v>523</v>
      </c>
      <c r="E122" s="93">
        <v>66738.464999999997</v>
      </c>
      <c r="F122" s="93">
        <v>10771.038</v>
      </c>
      <c r="G122" s="93">
        <v>28810.446</v>
      </c>
      <c r="H122" s="93">
        <v>0</v>
      </c>
      <c r="I122" s="93">
        <v>23466.135999999999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155207000000</v>
      </c>
      <c r="C123" s="93">
        <v>155984.554</v>
      </c>
      <c r="D123" s="93" t="s">
        <v>641</v>
      </c>
      <c r="E123" s="93">
        <v>66738.464999999997</v>
      </c>
      <c r="F123" s="93">
        <v>10771.038</v>
      </c>
      <c r="G123" s="93">
        <v>28810.446</v>
      </c>
      <c r="H123" s="93">
        <v>0</v>
      </c>
      <c r="I123" s="93">
        <v>49664.607000000004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170541000000</v>
      </c>
      <c r="C124" s="93">
        <v>173133.16200000001</v>
      </c>
      <c r="D124" s="93" t="s">
        <v>605</v>
      </c>
      <c r="E124" s="93">
        <v>66738.464999999997</v>
      </c>
      <c r="F124" s="93">
        <v>10771.038</v>
      </c>
      <c r="G124" s="93">
        <v>28810.446</v>
      </c>
      <c r="H124" s="93">
        <v>0</v>
      </c>
      <c r="I124" s="93">
        <v>66813.214000000007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168350000000</v>
      </c>
      <c r="C125" s="93">
        <v>171541.766</v>
      </c>
      <c r="D125" s="93" t="s">
        <v>606</v>
      </c>
      <c r="E125" s="93">
        <v>66738.464999999997</v>
      </c>
      <c r="F125" s="93">
        <v>10771.038</v>
      </c>
      <c r="G125" s="93">
        <v>28810.446</v>
      </c>
      <c r="H125" s="93">
        <v>0</v>
      </c>
      <c r="I125" s="93">
        <v>65221.817999999999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148263000000</v>
      </c>
      <c r="C126" s="93">
        <v>144476.28599999999</v>
      </c>
      <c r="D126" s="93" t="s">
        <v>607</v>
      </c>
      <c r="E126" s="93">
        <v>66738.464999999997</v>
      </c>
      <c r="F126" s="93">
        <v>10771.038</v>
      </c>
      <c r="G126" s="93">
        <v>28810.446</v>
      </c>
      <c r="H126" s="93">
        <v>0</v>
      </c>
      <c r="I126" s="93">
        <v>38156.339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152011000000</v>
      </c>
      <c r="C127" s="93">
        <v>135466.04300000001</v>
      </c>
      <c r="D127" s="93" t="s">
        <v>591</v>
      </c>
      <c r="E127" s="93">
        <v>66738.464999999997</v>
      </c>
      <c r="F127" s="93">
        <v>10771.038</v>
      </c>
      <c r="G127" s="93">
        <v>28810.446</v>
      </c>
      <c r="H127" s="93">
        <v>0</v>
      </c>
      <c r="I127" s="93">
        <v>29146.095000000001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150259000000</v>
      </c>
      <c r="C128" s="93">
        <v>111512.897</v>
      </c>
      <c r="D128" s="93" t="s">
        <v>608</v>
      </c>
      <c r="E128" s="93">
        <v>66738.464999999997</v>
      </c>
      <c r="F128" s="93">
        <v>10771.038</v>
      </c>
      <c r="G128" s="93">
        <v>28824.304</v>
      </c>
      <c r="H128" s="93">
        <v>1487.0909999999999</v>
      </c>
      <c r="I128" s="93">
        <v>0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159532000000</v>
      </c>
      <c r="C129" s="93">
        <v>111733.614</v>
      </c>
      <c r="D129" s="93" t="s">
        <v>592</v>
      </c>
      <c r="E129" s="93">
        <v>66738.464999999997</v>
      </c>
      <c r="F129" s="93">
        <v>10771.038</v>
      </c>
      <c r="G129" s="93">
        <v>28824.304</v>
      </c>
      <c r="H129" s="93">
        <v>1707.808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1869640000000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144706000000</v>
      </c>
      <c r="C132" s="93">
        <v>108020.99</v>
      </c>
      <c r="D132" s="93"/>
      <c r="E132" s="93">
        <v>66738.464999999997</v>
      </c>
      <c r="F132" s="93">
        <v>10771.038</v>
      </c>
      <c r="G132" s="93">
        <v>28810.446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170541000000</v>
      </c>
      <c r="C133" s="93">
        <v>173133.16200000001</v>
      </c>
      <c r="D133" s="93"/>
      <c r="E133" s="93">
        <v>66738.464999999997</v>
      </c>
      <c r="F133" s="93">
        <v>10771.038</v>
      </c>
      <c r="G133" s="93">
        <v>28824.304</v>
      </c>
      <c r="H133" s="93">
        <v>1843.825</v>
      </c>
      <c r="I133" s="93">
        <v>66813.214000000007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31323.08</v>
      </c>
      <c r="C136" s="93">
        <v>21109.25</v>
      </c>
      <c r="D136" s="93">
        <v>0</v>
      </c>
      <c r="E136" s="93">
        <v>52432.34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13.65</v>
      </c>
      <c r="C137" s="93">
        <v>9.1999999999999993</v>
      </c>
      <c r="D137" s="93">
        <v>0</v>
      </c>
      <c r="E137" s="93">
        <v>22.86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13.65</v>
      </c>
      <c r="C138" s="93">
        <v>9.1999999999999993</v>
      </c>
      <c r="D138" s="93">
        <v>0</v>
      </c>
      <c r="E138" s="93">
        <v>22.86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6571.1</v>
      </c>
      <c r="C2" s="93">
        <v>2864.48</v>
      </c>
      <c r="D2" s="93">
        <v>2864.48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6571.1</v>
      </c>
      <c r="C3" s="93">
        <v>2864.48</v>
      </c>
      <c r="D3" s="93">
        <v>2864.48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12252.38</v>
      </c>
      <c r="C4" s="93">
        <v>5341.07</v>
      </c>
      <c r="D4" s="93">
        <v>5341.07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12252.38</v>
      </c>
      <c r="C5" s="93">
        <v>5341.07</v>
      </c>
      <c r="D5" s="93">
        <v>5341.07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22.89</v>
      </c>
      <c r="C13" s="93">
        <v>4524.0200000000004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13.43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57.56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783.29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2047.07</v>
      </c>
      <c r="C28" s="93">
        <v>4524.0200000000004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0.71</v>
      </c>
      <c r="E41" s="93">
        <v>0.79400000000000004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0.71</v>
      </c>
      <c r="E42" s="93">
        <v>0.79400000000000004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0.71</v>
      </c>
      <c r="E43" s="93">
        <v>0.79400000000000004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0.33500000000000002</v>
      </c>
      <c r="E45" s="93">
        <v>0.35699999999999998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0.71</v>
      </c>
      <c r="E46" s="93">
        <v>0.79400000000000004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0.71</v>
      </c>
      <c r="E47" s="93">
        <v>0.79400000000000004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0.33500000000000002</v>
      </c>
      <c r="E49" s="93">
        <v>0.35699999999999998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0.71</v>
      </c>
      <c r="E50" s="93">
        <v>0.79400000000000004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0.33500000000000002</v>
      </c>
      <c r="E52" s="93">
        <v>0.35699999999999998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0.71</v>
      </c>
      <c r="E53" s="93">
        <v>0.79400000000000004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0.71</v>
      </c>
      <c r="E54" s="93">
        <v>0.79400000000000004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0.33500000000000002</v>
      </c>
      <c r="E56" s="93">
        <v>0.35699999999999998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0.71</v>
      </c>
      <c r="E57" s="93">
        <v>0.79400000000000004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0.71</v>
      </c>
      <c r="E58" s="93">
        <v>0.79400000000000004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0.33500000000000002</v>
      </c>
      <c r="E60" s="93">
        <v>0.35699999999999998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3.5249999999999999</v>
      </c>
      <c r="F63" s="93">
        <v>0.40699999999999997</v>
      </c>
      <c r="G63" s="93">
        <v>0.316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3.5249999999999999</v>
      </c>
      <c r="F64" s="93">
        <v>0.40699999999999997</v>
      </c>
      <c r="G64" s="93">
        <v>0.316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3.5249999999999999</v>
      </c>
      <c r="F65" s="93">
        <v>0.40699999999999997</v>
      </c>
      <c r="G65" s="93">
        <v>0.316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3.52</v>
      </c>
      <c r="F66" s="93">
        <v>0.40699999999999997</v>
      </c>
      <c r="G66" s="93">
        <v>0.316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3.52</v>
      </c>
      <c r="F68" s="93">
        <v>0.40699999999999997</v>
      </c>
      <c r="G68" s="93">
        <v>0.316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93998.92</v>
      </c>
      <c r="D74" s="93">
        <v>75072.73</v>
      </c>
      <c r="E74" s="93">
        <v>18926.189999999999</v>
      </c>
      <c r="F74" s="93">
        <v>0.8</v>
      </c>
      <c r="G74" s="93">
        <v>3.89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214171.69</v>
      </c>
      <c r="D75" s="93">
        <v>171049.35</v>
      </c>
      <c r="E75" s="93">
        <v>43122.34</v>
      </c>
      <c r="F75" s="93">
        <v>0.8</v>
      </c>
      <c r="G75" s="93">
        <v>3.7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42160.1</v>
      </c>
      <c r="D76" s="93">
        <v>33671.379999999997</v>
      </c>
      <c r="E76" s="93">
        <v>8488.7099999999991</v>
      </c>
      <c r="F76" s="93">
        <v>0.8</v>
      </c>
      <c r="G76" s="93">
        <v>3.35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42160.1</v>
      </c>
      <c r="D77" s="93">
        <v>33671.379999999997</v>
      </c>
      <c r="E77" s="93">
        <v>8488.7099999999991</v>
      </c>
      <c r="F77" s="93">
        <v>0.8</v>
      </c>
      <c r="G77" s="93">
        <v>3.35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4379.3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150116.23000000001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474289.12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74766.009999999995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74766.009999999995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0.19</v>
      </c>
      <c r="F87" s="93">
        <v>17.71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0.59</v>
      </c>
      <c r="D88" s="93">
        <v>1109.6500000000001</v>
      </c>
      <c r="E88" s="93">
        <v>5.68</v>
      </c>
      <c r="F88" s="93">
        <v>10652.76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0.6</v>
      </c>
      <c r="D89" s="93">
        <v>1017.59</v>
      </c>
      <c r="E89" s="93">
        <v>12.94</v>
      </c>
      <c r="F89" s="93">
        <v>21920.94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0.56999999999999995</v>
      </c>
      <c r="D90" s="93">
        <v>622</v>
      </c>
      <c r="E90" s="93">
        <v>2.5499999999999998</v>
      </c>
      <c r="F90" s="93">
        <v>2785.35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0.56999999999999995</v>
      </c>
      <c r="D91" s="93">
        <v>622</v>
      </c>
      <c r="E91" s="93">
        <v>2.5499999999999998</v>
      </c>
      <c r="F91" s="93">
        <v>2785.35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82300.582599999994</v>
      </c>
      <c r="C100" s="93">
        <v>87.154300000000006</v>
      </c>
      <c r="D100" s="93">
        <v>260.60079999999999</v>
      </c>
      <c r="E100" s="93">
        <v>0</v>
      </c>
      <c r="F100" s="93">
        <v>1E-3</v>
      </c>
      <c r="G100" s="93">
        <v>52256.713600000003</v>
      </c>
      <c r="H100" s="93">
        <v>30399.413400000001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71250.000199999995</v>
      </c>
      <c r="C101" s="93">
        <v>75.825199999999995</v>
      </c>
      <c r="D101" s="93">
        <v>233.41720000000001</v>
      </c>
      <c r="E101" s="93">
        <v>0</v>
      </c>
      <c r="F101" s="93">
        <v>8.9999999999999998E-4</v>
      </c>
      <c r="G101" s="93">
        <v>46808.2889</v>
      </c>
      <c r="H101" s="93">
        <v>26375.081999999999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64948.507700000002</v>
      </c>
      <c r="C102" s="93">
        <v>71.092200000000005</v>
      </c>
      <c r="D102" s="93">
        <v>254.05260000000001</v>
      </c>
      <c r="E102" s="93">
        <v>0</v>
      </c>
      <c r="F102" s="93">
        <v>8.9999999999999998E-4</v>
      </c>
      <c r="G102" s="93">
        <v>50959.437700000002</v>
      </c>
      <c r="H102" s="93">
        <v>24346.0497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47111.896699999998</v>
      </c>
      <c r="C103" s="93">
        <v>53.844000000000001</v>
      </c>
      <c r="D103" s="93">
        <v>231.8913</v>
      </c>
      <c r="E103" s="93">
        <v>0</v>
      </c>
      <c r="F103" s="93">
        <v>8.0000000000000004E-4</v>
      </c>
      <c r="G103" s="93">
        <v>46526.757100000003</v>
      </c>
      <c r="H103" s="93">
        <v>18010.154399999999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36248.4107</v>
      </c>
      <c r="C104" s="93">
        <v>44.0565</v>
      </c>
      <c r="D104" s="93">
        <v>233.40860000000001</v>
      </c>
      <c r="E104" s="93">
        <v>0</v>
      </c>
      <c r="F104" s="93">
        <v>8.0000000000000004E-4</v>
      </c>
      <c r="G104" s="93">
        <v>46842.726799999997</v>
      </c>
      <c r="H104" s="93">
        <v>14261.684600000001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33333.124000000003</v>
      </c>
      <c r="C105" s="93">
        <v>41.334600000000002</v>
      </c>
      <c r="D105" s="93">
        <v>231.81989999999999</v>
      </c>
      <c r="E105" s="93">
        <v>0</v>
      </c>
      <c r="F105" s="93">
        <v>8.0000000000000004E-4</v>
      </c>
      <c r="G105" s="93">
        <v>46526.6463</v>
      </c>
      <c r="H105" s="93">
        <v>13241.0777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33795.732199999999</v>
      </c>
      <c r="C106" s="93">
        <v>42.068899999999999</v>
      </c>
      <c r="D106" s="93">
        <v>238.3981</v>
      </c>
      <c r="E106" s="93">
        <v>0</v>
      </c>
      <c r="F106" s="93">
        <v>8.0000000000000004E-4</v>
      </c>
      <c r="G106" s="93">
        <v>47847.405899999998</v>
      </c>
      <c r="H106" s="93">
        <v>13449.563399999999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34981.670899999997</v>
      </c>
      <c r="C107" s="93">
        <v>43.196100000000001</v>
      </c>
      <c r="D107" s="93">
        <v>239.4605</v>
      </c>
      <c r="E107" s="93">
        <v>0</v>
      </c>
      <c r="F107" s="93">
        <v>8.0000000000000004E-4</v>
      </c>
      <c r="G107" s="93">
        <v>48059.571600000003</v>
      </c>
      <c r="H107" s="93">
        <v>13867.8073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37447.520499999999</v>
      </c>
      <c r="C108" s="93">
        <v>44.910899999999998</v>
      </c>
      <c r="D108" s="93">
        <v>228.51339999999999</v>
      </c>
      <c r="E108" s="93">
        <v>0</v>
      </c>
      <c r="F108" s="93">
        <v>8.0000000000000004E-4</v>
      </c>
      <c r="G108" s="93">
        <v>45858.2952</v>
      </c>
      <c r="H108" s="93">
        <v>14640.6654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50791.603600000002</v>
      </c>
      <c r="C109" s="93">
        <v>57.643799999999999</v>
      </c>
      <c r="D109" s="93">
        <v>241.51519999999999</v>
      </c>
      <c r="E109" s="93">
        <v>0</v>
      </c>
      <c r="F109" s="93">
        <v>8.9999999999999998E-4</v>
      </c>
      <c r="G109" s="93">
        <v>48455.926200000002</v>
      </c>
      <c r="H109" s="93">
        <v>19354.415199999999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67380.537500000006</v>
      </c>
      <c r="C110" s="93">
        <v>72.855900000000005</v>
      </c>
      <c r="D110" s="93">
        <v>244.77070000000001</v>
      </c>
      <c r="E110" s="93">
        <v>0</v>
      </c>
      <c r="F110" s="93">
        <v>8.9999999999999998E-4</v>
      </c>
      <c r="G110" s="93">
        <v>49092.6512</v>
      </c>
      <c r="H110" s="93">
        <v>25119.451799999999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76929.069300000003</v>
      </c>
      <c r="C111" s="93">
        <v>82.151200000000003</v>
      </c>
      <c r="D111" s="93">
        <v>257.92669999999998</v>
      </c>
      <c r="E111" s="93">
        <v>0</v>
      </c>
      <c r="F111" s="93">
        <v>1E-3</v>
      </c>
      <c r="G111" s="93">
        <v>51725.175300000003</v>
      </c>
      <c r="H111" s="93">
        <v>28520.7732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636518.65610000002</v>
      </c>
      <c r="C113" s="93">
        <v>716.13350000000003</v>
      </c>
      <c r="D113" s="93">
        <v>2895.7750000000001</v>
      </c>
      <c r="E113" s="93">
        <v>0</v>
      </c>
      <c r="F113" s="93">
        <v>1.03E-2</v>
      </c>
      <c r="G113" s="93">
        <v>580959.59569999995</v>
      </c>
      <c r="H113" s="93">
        <v>241586.13829999999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33333.124000000003</v>
      </c>
      <c r="C114" s="93">
        <v>41.334600000000002</v>
      </c>
      <c r="D114" s="93">
        <v>228.51339999999999</v>
      </c>
      <c r="E114" s="93">
        <v>0</v>
      </c>
      <c r="F114" s="93">
        <v>8.0000000000000004E-4</v>
      </c>
      <c r="G114" s="93">
        <v>45858.2952</v>
      </c>
      <c r="H114" s="93">
        <v>13241.0777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82300.582599999994</v>
      </c>
      <c r="C115" s="93">
        <v>87.154300000000006</v>
      </c>
      <c r="D115" s="93">
        <v>260.60079999999999</v>
      </c>
      <c r="E115" s="93">
        <v>0</v>
      </c>
      <c r="F115" s="93">
        <v>1E-3</v>
      </c>
      <c r="G115" s="93">
        <v>52256.713600000003</v>
      </c>
      <c r="H115" s="93">
        <v>30399.413400000001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184132000000</v>
      </c>
      <c r="C118" s="93">
        <v>123197.481</v>
      </c>
      <c r="D118" s="93" t="s">
        <v>609</v>
      </c>
      <c r="E118" s="93">
        <v>66738.464999999997</v>
      </c>
      <c r="F118" s="93">
        <v>10771.038</v>
      </c>
      <c r="G118" s="93">
        <v>38162.108999999997</v>
      </c>
      <c r="H118" s="93">
        <v>3833.87</v>
      </c>
      <c r="I118" s="93">
        <v>0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164934000000</v>
      </c>
      <c r="C119" s="93">
        <v>123027.3</v>
      </c>
      <c r="D119" s="93" t="s">
        <v>610</v>
      </c>
      <c r="E119" s="93">
        <v>66738.464999999997</v>
      </c>
      <c r="F119" s="93">
        <v>10771.038</v>
      </c>
      <c r="G119" s="93">
        <v>38162.108999999997</v>
      </c>
      <c r="H119" s="93">
        <v>3663.6889999999999</v>
      </c>
      <c r="I119" s="93">
        <v>0</v>
      </c>
      <c r="J119" s="93">
        <v>3692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179561000000</v>
      </c>
      <c r="C120" s="93">
        <v>120369.47</v>
      </c>
      <c r="D120" s="93" t="s">
        <v>611</v>
      </c>
      <c r="E120" s="93">
        <v>66738.464999999997</v>
      </c>
      <c r="F120" s="93">
        <v>10771.038</v>
      </c>
      <c r="G120" s="93">
        <v>38162.108999999997</v>
      </c>
      <c r="H120" s="93">
        <v>1005.859</v>
      </c>
      <c r="I120" s="93">
        <v>0</v>
      </c>
      <c r="J120" s="93">
        <v>3692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163942000000</v>
      </c>
      <c r="C121" s="93">
        <v>117611.56200000001</v>
      </c>
      <c r="D121" s="93" t="s">
        <v>612</v>
      </c>
      <c r="E121" s="93">
        <v>66738.464999999997</v>
      </c>
      <c r="F121" s="93">
        <v>10771.038</v>
      </c>
      <c r="G121" s="93">
        <v>38162.108999999997</v>
      </c>
      <c r="H121" s="93">
        <v>1939.951</v>
      </c>
      <c r="I121" s="93">
        <v>0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165055000000</v>
      </c>
      <c r="C122" s="93">
        <v>116436.374</v>
      </c>
      <c r="D122" s="93" t="s">
        <v>642</v>
      </c>
      <c r="E122" s="93">
        <v>66738.464999999997</v>
      </c>
      <c r="F122" s="93">
        <v>10771.038</v>
      </c>
      <c r="G122" s="93">
        <v>38162.108999999997</v>
      </c>
      <c r="H122" s="93">
        <v>764.76300000000003</v>
      </c>
      <c r="I122" s="93">
        <v>0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163942000000</v>
      </c>
      <c r="C123" s="93">
        <v>146459.12400000001</v>
      </c>
      <c r="D123" s="93" t="s">
        <v>613</v>
      </c>
      <c r="E123" s="93">
        <v>66738.464999999997</v>
      </c>
      <c r="F123" s="93">
        <v>10771.038</v>
      </c>
      <c r="G123" s="93">
        <v>38144.400999999998</v>
      </c>
      <c r="H123" s="93">
        <v>0</v>
      </c>
      <c r="I123" s="93">
        <v>30805.221000000001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168596000000</v>
      </c>
      <c r="C124" s="93">
        <v>153787.46900000001</v>
      </c>
      <c r="D124" s="93" t="s">
        <v>614</v>
      </c>
      <c r="E124" s="93">
        <v>66738.464999999997</v>
      </c>
      <c r="F124" s="93">
        <v>10771.038</v>
      </c>
      <c r="G124" s="93">
        <v>38144.400999999998</v>
      </c>
      <c r="H124" s="93">
        <v>0</v>
      </c>
      <c r="I124" s="93">
        <v>38133.565000000002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169343000000</v>
      </c>
      <c r="C125" s="93">
        <v>145280.32199999999</v>
      </c>
      <c r="D125" s="93" t="s">
        <v>615</v>
      </c>
      <c r="E125" s="93">
        <v>66738.464999999997</v>
      </c>
      <c r="F125" s="93">
        <v>10771.038</v>
      </c>
      <c r="G125" s="93">
        <v>38144.400999999998</v>
      </c>
      <c r="H125" s="93">
        <v>0</v>
      </c>
      <c r="I125" s="93">
        <v>29626.418000000001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161587000000</v>
      </c>
      <c r="C126" s="93">
        <v>116876.83199999999</v>
      </c>
      <c r="D126" s="93" t="s">
        <v>616</v>
      </c>
      <c r="E126" s="93">
        <v>66738.464999999997</v>
      </c>
      <c r="F126" s="93">
        <v>10771.038</v>
      </c>
      <c r="G126" s="93">
        <v>38162.108999999997</v>
      </c>
      <c r="H126" s="93">
        <v>1205.221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170740000000</v>
      </c>
      <c r="C127" s="93">
        <v>121480.398</v>
      </c>
      <c r="D127" s="93" t="s">
        <v>617</v>
      </c>
      <c r="E127" s="93">
        <v>66738.464999999997</v>
      </c>
      <c r="F127" s="93">
        <v>10771.038</v>
      </c>
      <c r="G127" s="93">
        <v>38162.108999999997</v>
      </c>
      <c r="H127" s="93">
        <v>2116.7869999999998</v>
      </c>
      <c r="I127" s="93">
        <v>0</v>
      </c>
      <c r="J127" s="93">
        <v>3692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172983000000</v>
      </c>
      <c r="C128" s="93">
        <v>122141.81600000001</v>
      </c>
      <c r="D128" s="93" t="s">
        <v>618</v>
      </c>
      <c r="E128" s="93">
        <v>66738.464999999997</v>
      </c>
      <c r="F128" s="93">
        <v>10771.038</v>
      </c>
      <c r="G128" s="93">
        <v>38162.108999999997</v>
      </c>
      <c r="H128" s="93">
        <v>2778.2040000000002</v>
      </c>
      <c r="I128" s="93">
        <v>0</v>
      </c>
      <c r="J128" s="93">
        <v>3692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182259000000</v>
      </c>
      <c r="C129" s="93">
        <v>122829.194</v>
      </c>
      <c r="D129" s="93" t="s">
        <v>619</v>
      </c>
      <c r="E129" s="93">
        <v>66738.464999999997</v>
      </c>
      <c r="F129" s="93">
        <v>10771.038</v>
      </c>
      <c r="G129" s="93">
        <v>38162.108999999997</v>
      </c>
      <c r="H129" s="93">
        <v>3465.5830000000001</v>
      </c>
      <c r="I129" s="93">
        <v>0</v>
      </c>
      <c r="J129" s="93">
        <v>3692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2047070000000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161587000000</v>
      </c>
      <c r="C132" s="93">
        <v>116436.374</v>
      </c>
      <c r="D132" s="93"/>
      <c r="E132" s="93">
        <v>66738.464999999997</v>
      </c>
      <c r="F132" s="93">
        <v>10771.038</v>
      </c>
      <c r="G132" s="93">
        <v>38144.400999999998</v>
      </c>
      <c r="H132" s="93">
        <v>0</v>
      </c>
      <c r="I132" s="93">
        <v>0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184132000000</v>
      </c>
      <c r="C133" s="93">
        <v>153787.46900000001</v>
      </c>
      <c r="D133" s="93"/>
      <c r="E133" s="93">
        <v>66738.464999999997</v>
      </c>
      <c r="F133" s="93">
        <v>10771.038</v>
      </c>
      <c r="G133" s="93">
        <v>38162.108999999997</v>
      </c>
      <c r="H133" s="93">
        <v>3833.87</v>
      </c>
      <c r="I133" s="93">
        <v>38133.565000000002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54127.839999999997</v>
      </c>
      <c r="C136" s="93">
        <v>18647.240000000002</v>
      </c>
      <c r="D136" s="93">
        <v>0</v>
      </c>
      <c r="E136" s="93">
        <v>72775.08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23.6</v>
      </c>
      <c r="C137" s="93">
        <v>8.1300000000000008</v>
      </c>
      <c r="D137" s="93">
        <v>0</v>
      </c>
      <c r="E137" s="93">
        <v>31.72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23.6</v>
      </c>
      <c r="C138" s="93">
        <v>8.1300000000000008</v>
      </c>
      <c r="D138" s="93">
        <v>0</v>
      </c>
      <c r="E138" s="93">
        <v>31.72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91</v>
      </c>
      <c r="D2" s="13" t="s">
        <v>218</v>
      </c>
      <c r="E2" s="13" t="s">
        <v>219</v>
      </c>
      <c r="F2" s="12" t="s">
        <v>217</v>
      </c>
      <c r="G2" s="12" t="s">
        <v>220</v>
      </c>
      <c r="H2" s="12" t="s">
        <v>221</v>
      </c>
      <c r="I2" s="14" t="s">
        <v>222</v>
      </c>
      <c r="J2" s="14" t="s">
        <v>6</v>
      </c>
      <c r="K2" s="14" t="s">
        <v>223</v>
      </c>
      <c r="L2" s="14" t="s">
        <v>224</v>
      </c>
      <c r="M2" s="14" t="s">
        <v>225</v>
      </c>
      <c r="N2" s="43" t="s">
        <v>216</v>
      </c>
      <c r="O2" s="14" t="s">
        <v>215</v>
      </c>
      <c r="P2" s="14" t="s">
        <v>226</v>
      </c>
      <c r="Q2" s="14" t="s">
        <v>214</v>
      </c>
      <c r="R2" s="14" t="s">
        <v>213</v>
      </c>
      <c r="S2" s="14" t="s">
        <v>54</v>
      </c>
    </row>
    <row r="3" spans="1:19">
      <c r="A3" s="42" t="s">
        <v>207</v>
      </c>
      <c r="B3" s="2" t="s">
        <v>3</v>
      </c>
      <c r="C3" s="2">
        <v>1</v>
      </c>
      <c r="D3" s="95">
        <v>379.89</v>
      </c>
      <c r="E3" s="3">
        <v>2317.33</v>
      </c>
      <c r="F3" s="4">
        <v>6.1000026323409404</v>
      </c>
      <c r="G3" s="3">
        <v>416.17038663495572</v>
      </c>
      <c r="H3" s="3">
        <v>0</v>
      </c>
      <c r="I3" s="4">
        <v>27.870938971933967</v>
      </c>
      <c r="J3" s="4">
        <v>13.630326569999999</v>
      </c>
      <c r="K3" s="4">
        <v>12.558008750888112</v>
      </c>
      <c r="L3" s="4">
        <v>8.0729249999999997</v>
      </c>
      <c r="M3" s="4"/>
      <c r="N3" s="5"/>
      <c r="O3" s="4"/>
      <c r="P3" s="4">
        <v>0.75</v>
      </c>
      <c r="Q3" s="4">
        <v>284.91750000000002</v>
      </c>
      <c r="R3" s="4"/>
      <c r="S3" s="4">
        <v>1.4020526217327616</v>
      </c>
    </row>
    <row r="4" spans="1:19">
      <c r="A4" s="42" t="s">
        <v>208</v>
      </c>
      <c r="B4" s="2" t="s">
        <v>3</v>
      </c>
      <c r="C4" s="2">
        <v>1</v>
      </c>
      <c r="D4" s="95">
        <v>1600.4800000000002</v>
      </c>
      <c r="E4" s="3">
        <v>9762.9500000000007</v>
      </c>
      <c r="F4" s="4">
        <v>6.1000137458762369</v>
      </c>
      <c r="G4" s="3">
        <v>356.86033153410938</v>
      </c>
      <c r="H4" s="3">
        <v>0</v>
      </c>
      <c r="I4" s="4">
        <v>6.1938516708627915</v>
      </c>
      <c r="J4" s="4">
        <v>258.39818017099145</v>
      </c>
      <c r="K4" s="4">
        <v>36.266188743347385</v>
      </c>
      <c r="L4" s="4">
        <v>3.2291699999999999</v>
      </c>
      <c r="M4" s="4"/>
      <c r="N4" s="5"/>
      <c r="O4" s="4"/>
      <c r="P4" s="4">
        <v>1.5</v>
      </c>
      <c r="Q4" s="4">
        <v>2400.7200000000003</v>
      </c>
      <c r="R4" s="4"/>
      <c r="S4" s="4">
        <v>0.81826026932139562</v>
      </c>
    </row>
    <row r="5" spans="1:19">
      <c r="A5" s="42" t="s">
        <v>209</v>
      </c>
      <c r="B5" s="2" t="s">
        <v>3</v>
      </c>
      <c r="C5" s="2">
        <v>1</v>
      </c>
      <c r="D5" s="95">
        <v>150.81</v>
      </c>
      <c r="E5" s="3">
        <v>919.94</v>
      </c>
      <c r="F5" s="4">
        <v>6.0999933691399777</v>
      </c>
      <c r="G5" s="3">
        <v>189.80017633014057</v>
      </c>
      <c r="H5" s="3">
        <v>38.050035349640929</v>
      </c>
      <c r="I5" s="4">
        <v>6.1938516708627915</v>
      </c>
      <c r="J5" s="4">
        <v>24.348338968051596</v>
      </c>
      <c r="K5" s="4">
        <v>36.266188743347385</v>
      </c>
      <c r="L5" s="4">
        <v>21.527799999999999</v>
      </c>
      <c r="M5" s="4"/>
      <c r="N5" s="5"/>
      <c r="O5" s="4"/>
      <c r="P5" s="4">
        <v>1.5</v>
      </c>
      <c r="Q5" s="4">
        <v>226.215</v>
      </c>
      <c r="R5" s="4"/>
      <c r="S5" s="4">
        <v>1.5111386060540604</v>
      </c>
    </row>
    <row r="6" spans="1:19">
      <c r="A6" s="42" t="s">
        <v>210</v>
      </c>
      <c r="B6" s="2" t="s">
        <v>3</v>
      </c>
      <c r="C6" s="2">
        <v>1</v>
      </c>
      <c r="D6" s="95">
        <v>150.81</v>
      </c>
      <c r="E6" s="3">
        <v>919.94</v>
      </c>
      <c r="F6" s="4">
        <v>6.0999933691399777</v>
      </c>
      <c r="G6" s="3">
        <v>189.80017633014057</v>
      </c>
      <c r="H6" s="3">
        <v>38.050035349640929</v>
      </c>
      <c r="I6" s="4">
        <v>6.1938516708627915</v>
      </c>
      <c r="J6" s="4">
        <v>24.348338968051596</v>
      </c>
      <c r="K6" s="4">
        <v>36.266188743347385</v>
      </c>
      <c r="L6" s="4">
        <v>3.2291699999999999</v>
      </c>
      <c r="M6" s="4"/>
      <c r="N6" s="5"/>
      <c r="O6" s="4"/>
      <c r="P6" s="4">
        <v>1.5</v>
      </c>
      <c r="Q6" s="4">
        <v>226.215</v>
      </c>
      <c r="R6" s="4"/>
      <c r="S6" s="4">
        <v>1.5111386060540604</v>
      </c>
    </row>
    <row r="7" spans="1:19">
      <c r="A7" s="42" t="s">
        <v>211</v>
      </c>
      <c r="B7" s="2" t="s">
        <v>3</v>
      </c>
      <c r="C7" s="2">
        <v>1</v>
      </c>
      <c r="D7" s="95">
        <v>12</v>
      </c>
      <c r="E7" s="3">
        <v>73.2</v>
      </c>
      <c r="F7" s="4">
        <v>6.1000000000000005</v>
      </c>
      <c r="G7" s="3">
        <v>24.380022649783069</v>
      </c>
      <c r="H7" s="3">
        <v>7.8300072743150713</v>
      </c>
      <c r="I7" s="4">
        <v>6.1938516708627915</v>
      </c>
      <c r="J7" s="4">
        <v>1.9374051297435126</v>
      </c>
      <c r="K7" s="4">
        <v>36.266188743347385</v>
      </c>
      <c r="L7" s="4">
        <v>0</v>
      </c>
      <c r="M7" s="4"/>
      <c r="N7" s="5"/>
      <c r="O7" s="4"/>
      <c r="P7" s="4"/>
      <c r="Q7" s="4"/>
      <c r="R7" s="4"/>
      <c r="S7" s="4">
        <v>1</v>
      </c>
    </row>
    <row r="8" spans="1:19">
      <c r="A8" s="25" t="s">
        <v>160</v>
      </c>
      <c r="B8" s="26"/>
      <c r="C8" s="26"/>
      <c r="D8" s="31">
        <f>SUMIF($B3:$B7,"yes",D3:D7)</f>
        <v>2293.9900000000002</v>
      </c>
      <c r="E8" s="31">
        <f>SUMIF($B3:$B7,"yes",E3:E7)</f>
        <v>13993.360000000002</v>
      </c>
      <c r="F8" s="26"/>
      <c r="G8" s="31">
        <f>SUMIF($B3:$B7,"yes",G3:G7)</f>
        <v>1177.0110934791294</v>
      </c>
      <c r="H8" s="31">
        <f>SUMIF($B3:$B7,"yes",H3:H7)</f>
        <v>83.930077973596923</v>
      </c>
      <c r="I8" s="26"/>
      <c r="J8" s="31">
        <f>SUMIF($B3:$B7,"yes",J3:J7)</f>
        <v>322.66258980683824</v>
      </c>
    </row>
    <row r="10" spans="1:19">
      <c r="A10" s="25" t="s">
        <v>152</v>
      </c>
      <c r="I10" s="1">
        <v>1</v>
      </c>
      <c r="K10" s="1">
        <v>2</v>
      </c>
      <c r="L10" s="1">
        <v>4</v>
      </c>
      <c r="M10" s="1">
        <v>4</v>
      </c>
      <c r="N10" s="1">
        <v>4</v>
      </c>
      <c r="O10" s="1">
        <v>3</v>
      </c>
      <c r="P10" s="1">
        <v>3</v>
      </c>
      <c r="Q10" s="1">
        <v>3</v>
      </c>
      <c r="R10" s="1">
        <v>4</v>
      </c>
      <c r="S10" s="1">
        <v>4</v>
      </c>
    </row>
    <row r="12" spans="1:19">
      <c r="A12" s="25" t="s">
        <v>156</v>
      </c>
    </row>
    <row r="13" spans="1:19">
      <c r="A13" s="27" t="s">
        <v>161</v>
      </c>
    </row>
    <row r="14" spans="1:19">
      <c r="A14" s="27" t="s">
        <v>645</v>
      </c>
    </row>
    <row r="15" spans="1:19">
      <c r="A15" s="27" t="s">
        <v>191</v>
      </c>
    </row>
    <row r="16" spans="1:19">
      <c r="A16" s="27" t="s">
        <v>192</v>
      </c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46" sqref="O46"/>
    </sheetView>
  </sheetViews>
  <sheetFormatPr defaultRowHeight="10.5"/>
  <sheetData>
    <row r="2" spans="1:16" ht="15.75">
      <c r="A2" s="97" t="s">
        <v>212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13" activePane="bottomLeft" state="frozen"/>
      <selection pane="bottomLeft" activeCell="A2" sqref="A2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72</v>
      </c>
      <c r="B1" s="28" t="s">
        <v>114</v>
      </c>
      <c r="C1" s="28" t="s">
        <v>115</v>
      </c>
      <c r="D1" s="28" t="s">
        <v>116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157</v>
      </c>
      <c r="AD1" s="29" t="s">
        <v>158</v>
      </c>
      <c r="AE1" s="29" t="s">
        <v>159</v>
      </c>
    </row>
    <row r="2" spans="1:31">
      <c r="A2" s="37" t="s">
        <v>92</v>
      </c>
      <c r="B2" s="37" t="s">
        <v>117</v>
      </c>
      <c r="C2" s="37" t="s">
        <v>118</v>
      </c>
      <c r="D2" s="37" t="s">
        <v>139</v>
      </c>
      <c r="E2" s="67">
        <v>0.05</v>
      </c>
      <c r="F2" s="67">
        <v>0.05</v>
      </c>
      <c r="G2" s="67">
        <v>0.05</v>
      </c>
      <c r="H2" s="67">
        <v>0.05</v>
      </c>
      <c r="I2" s="67">
        <v>0.05</v>
      </c>
      <c r="J2" s="67">
        <v>0.05</v>
      </c>
      <c r="K2" s="67">
        <v>0.05</v>
      </c>
      <c r="L2" s="67">
        <v>0.2</v>
      </c>
      <c r="M2" s="67">
        <v>0.5</v>
      </c>
      <c r="N2" s="67">
        <v>0.9</v>
      </c>
      <c r="O2" s="67">
        <v>0.9</v>
      </c>
      <c r="P2" s="67">
        <v>0.9</v>
      </c>
      <c r="Q2" s="67">
        <v>0.9</v>
      </c>
      <c r="R2" s="67">
        <v>0.9</v>
      </c>
      <c r="S2" s="67">
        <v>0.9</v>
      </c>
      <c r="T2" s="67">
        <v>0.9</v>
      </c>
      <c r="U2" s="67">
        <v>0.9</v>
      </c>
      <c r="V2" s="67">
        <v>0.9</v>
      </c>
      <c r="W2" s="67">
        <v>0.6</v>
      </c>
      <c r="X2" s="67">
        <v>0.6</v>
      </c>
      <c r="Y2" s="67">
        <v>0.5</v>
      </c>
      <c r="Z2" s="67">
        <v>0.2</v>
      </c>
      <c r="AA2" s="67">
        <v>0.05</v>
      </c>
      <c r="AB2" s="67">
        <v>0.05</v>
      </c>
      <c r="AC2" s="37">
        <v>11.15</v>
      </c>
      <c r="AD2" s="37">
        <v>70.849999999999994</v>
      </c>
      <c r="AE2" s="37">
        <v>3694.32</v>
      </c>
    </row>
    <row r="3" spans="1:31">
      <c r="A3" s="37"/>
      <c r="B3" s="37"/>
      <c r="C3" s="37"/>
      <c r="D3" s="37" t="s">
        <v>146</v>
      </c>
      <c r="E3" s="67">
        <v>0.05</v>
      </c>
      <c r="F3" s="67">
        <v>0.05</v>
      </c>
      <c r="G3" s="67">
        <v>0.05</v>
      </c>
      <c r="H3" s="67">
        <v>0.05</v>
      </c>
      <c r="I3" s="67">
        <v>0.05</v>
      </c>
      <c r="J3" s="67">
        <v>0.05</v>
      </c>
      <c r="K3" s="67">
        <v>0.05</v>
      </c>
      <c r="L3" s="67">
        <v>0.1</v>
      </c>
      <c r="M3" s="67">
        <v>0.3</v>
      </c>
      <c r="N3" s="67">
        <v>0.6</v>
      </c>
      <c r="O3" s="67">
        <v>0.9</v>
      </c>
      <c r="P3" s="67">
        <v>0.9</v>
      </c>
      <c r="Q3" s="67">
        <v>0.9</v>
      </c>
      <c r="R3" s="67">
        <v>0.9</v>
      </c>
      <c r="S3" s="67">
        <v>0.9</v>
      </c>
      <c r="T3" s="67">
        <v>0.9</v>
      </c>
      <c r="U3" s="67">
        <v>0.9</v>
      </c>
      <c r="V3" s="67">
        <v>0.9</v>
      </c>
      <c r="W3" s="67">
        <v>0.5</v>
      </c>
      <c r="X3" s="67">
        <v>0.3</v>
      </c>
      <c r="Y3" s="67">
        <v>0.3</v>
      </c>
      <c r="Z3" s="67">
        <v>0.1</v>
      </c>
      <c r="AA3" s="67">
        <v>0.05</v>
      </c>
      <c r="AB3" s="67">
        <v>0.05</v>
      </c>
      <c r="AC3" s="37">
        <v>9.85</v>
      </c>
      <c r="AD3" s="37"/>
      <c r="AE3" s="37"/>
    </row>
    <row r="4" spans="1:31">
      <c r="A4" s="37"/>
      <c r="B4" s="37"/>
      <c r="C4" s="37"/>
      <c r="D4" s="37" t="s">
        <v>137</v>
      </c>
      <c r="E4" s="67">
        <v>1</v>
      </c>
      <c r="F4" s="67">
        <v>1</v>
      </c>
      <c r="G4" s="67">
        <v>1</v>
      </c>
      <c r="H4" s="67">
        <v>1</v>
      </c>
      <c r="I4" s="67">
        <v>1</v>
      </c>
      <c r="J4" s="67">
        <v>1</v>
      </c>
      <c r="K4" s="67">
        <v>1</v>
      </c>
      <c r="L4" s="67">
        <v>1</v>
      </c>
      <c r="M4" s="67">
        <v>1</v>
      </c>
      <c r="N4" s="67">
        <v>1</v>
      </c>
      <c r="O4" s="67">
        <v>1</v>
      </c>
      <c r="P4" s="67">
        <v>1</v>
      </c>
      <c r="Q4" s="67">
        <v>1</v>
      </c>
      <c r="R4" s="67">
        <v>1</v>
      </c>
      <c r="S4" s="67">
        <v>1</v>
      </c>
      <c r="T4" s="67">
        <v>1</v>
      </c>
      <c r="U4" s="67">
        <v>1</v>
      </c>
      <c r="V4" s="67">
        <v>1</v>
      </c>
      <c r="W4" s="67">
        <v>1</v>
      </c>
      <c r="X4" s="67">
        <v>1</v>
      </c>
      <c r="Y4" s="67">
        <v>1</v>
      </c>
      <c r="Z4" s="67">
        <v>1</v>
      </c>
      <c r="AA4" s="67">
        <v>1</v>
      </c>
      <c r="AB4" s="67">
        <v>1</v>
      </c>
      <c r="AC4" s="37">
        <v>24</v>
      </c>
      <c r="AD4" s="37"/>
      <c r="AE4" s="37"/>
    </row>
    <row r="5" spans="1:31">
      <c r="A5" s="37"/>
      <c r="B5" s="37"/>
      <c r="C5" s="37"/>
      <c r="D5" s="37" t="s">
        <v>138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144</v>
      </c>
      <c r="E6" s="67">
        <v>0.05</v>
      </c>
      <c r="F6" s="67">
        <v>0.05</v>
      </c>
      <c r="G6" s="67">
        <v>0.05</v>
      </c>
      <c r="H6" s="67">
        <v>0.05</v>
      </c>
      <c r="I6" s="67">
        <v>0.05</v>
      </c>
      <c r="J6" s="67">
        <v>0.05</v>
      </c>
      <c r="K6" s="67">
        <v>0.05</v>
      </c>
      <c r="L6" s="67">
        <v>0.05</v>
      </c>
      <c r="M6" s="67">
        <v>0.1</v>
      </c>
      <c r="N6" s="67">
        <v>0.1</v>
      </c>
      <c r="O6" s="67">
        <v>0.4</v>
      </c>
      <c r="P6" s="67">
        <v>0.4</v>
      </c>
      <c r="Q6" s="67">
        <v>0.6</v>
      </c>
      <c r="R6" s="67">
        <v>0.6</v>
      </c>
      <c r="S6" s="67">
        <v>0.6</v>
      </c>
      <c r="T6" s="67">
        <v>0.6</v>
      </c>
      <c r="U6" s="67">
        <v>0.6</v>
      </c>
      <c r="V6" s="67">
        <v>0.4</v>
      </c>
      <c r="W6" s="67">
        <v>0.2</v>
      </c>
      <c r="X6" s="67">
        <v>0.05</v>
      </c>
      <c r="Y6" s="67">
        <v>0.05</v>
      </c>
      <c r="Z6" s="67">
        <v>0.05</v>
      </c>
      <c r="AA6" s="67">
        <v>0.05</v>
      </c>
      <c r="AB6" s="67">
        <v>0.05</v>
      </c>
      <c r="AC6" s="37">
        <v>5.25</v>
      </c>
      <c r="AD6" s="37"/>
      <c r="AE6" s="37"/>
    </row>
    <row r="7" spans="1:31">
      <c r="A7" s="37" t="s">
        <v>93</v>
      </c>
      <c r="B7" s="37" t="s">
        <v>117</v>
      </c>
      <c r="C7" s="37" t="s">
        <v>118</v>
      </c>
      <c r="D7" s="37" t="s">
        <v>139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0.1</v>
      </c>
      <c r="M7" s="67">
        <v>0.2</v>
      </c>
      <c r="N7" s="67">
        <v>0.5</v>
      </c>
      <c r="O7" s="67">
        <v>0.5</v>
      </c>
      <c r="P7" s="67">
        <v>0.7</v>
      </c>
      <c r="Q7" s="67">
        <v>0.7</v>
      </c>
      <c r="R7" s="67">
        <v>0.7</v>
      </c>
      <c r="S7" s="67">
        <v>0.7</v>
      </c>
      <c r="T7" s="67">
        <v>0.8</v>
      </c>
      <c r="U7" s="67">
        <v>0.7</v>
      </c>
      <c r="V7" s="67">
        <v>0.5</v>
      </c>
      <c r="W7" s="67">
        <v>0.5</v>
      </c>
      <c r="X7" s="67">
        <v>0.3</v>
      </c>
      <c r="Y7" s="67">
        <v>0.3</v>
      </c>
      <c r="Z7" s="67">
        <v>0</v>
      </c>
      <c r="AA7" s="67">
        <v>0</v>
      </c>
      <c r="AB7" s="67">
        <v>0</v>
      </c>
      <c r="AC7" s="37">
        <v>7.2</v>
      </c>
      <c r="AD7" s="37">
        <v>46.3</v>
      </c>
      <c r="AE7" s="37">
        <v>2414.21</v>
      </c>
    </row>
    <row r="8" spans="1:31">
      <c r="A8" s="37"/>
      <c r="B8" s="37"/>
      <c r="C8" s="37"/>
      <c r="D8" s="37" t="s">
        <v>137</v>
      </c>
      <c r="E8" s="67">
        <v>1</v>
      </c>
      <c r="F8" s="67">
        <v>1</v>
      </c>
      <c r="G8" s="67">
        <v>1</v>
      </c>
      <c r="H8" s="67">
        <v>1</v>
      </c>
      <c r="I8" s="67">
        <v>1</v>
      </c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7">
        <v>1</v>
      </c>
      <c r="P8" s="67">
        <v>1</v>
      </c>
      <c r="Q8" s="67">
        <v>1</v>
      </c>
      <c r="R8" s="67">
        <v>1</v>
      </c>
      <c r="S8" s="67">
        <v>1</v>
      </c>
      <c r="T8" s="67">
        <v>1</v>
      </c>
      <c r="U8" s="67">
        <v>1</v>
      </c>
      <c r="V8" s="67">
        <v>1</v>
      </c>
      <c r="W8" s="67">
        <v>1</v>
      </c>
      <c r="X8" s="67">
        <v>1</v>
      </c>
      <c r="Y8" s="67">
        <v>1</v>
      </c>
      <c r="Z8" s="67">
        <v>1</v>
      </c>
      <c r="AA8" s="67">
        <v>1</v>
      </c>
      <c r="AB8" s="6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146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0.1</v>
      </c>
      <c r="M9" s="67">
        <v>0.2</v>
      </c>
      <c r="N9" s="67">
        <v>0.5</v>
      </c>
      <c r="O9" s="67">
        <v>0.6</v>
      </c>
      <c r="P9" s="67">
        <v>0.8</v>
      </c>
      <c r="Q9" s="67">
        <v>0.8</v>
      </c>
      <c r="R9" s="67">
        <v>0.8</v>
      </c>
      <c r="S9" s="67">
        <v>0.8</v>
      </c>
      <c r="T9" s="67">
        <v>0.8</v>
      </c>
      <c r="U9" s="67">
        <v>0.8</v>
      </c>
      <c r="V9" s="67">
        <v>0.6</v>
      </c>
      <c r="W9" s="67">
        <v>0.2</v>
      </c>
      <c r="X9" s="67">
        <v>0.2</v>
      </c>
      <c r="Y9" s="67">
        <v>0.2</v>
      </c>
      <c r="Z9" s="67">
        <v>0.1</v>
      </c>
      <c r="AA9" s="67">
        <v>0</v>
      </c>
      <c r="AB9" s="67">
        <v>0</v>
      </c>
      <c r="AC9" s="37">
        <v>7.5</v>
      </c>
      <c r="AD9" s="37"/>
      <c r="AE9" s="37"/>
    </row>
    <row r="10" spans="1:31">
      <c r="A10" s="37"/>
      <c r="B10" s="37"/>
      <c r="C10" s="37"/>
      <c r="D10" s="37" t="s">
        <v>138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144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0.1</v>
      </c>
      <c r="O11" s="67">
        <v>0.2</v>
      </c>
      <c r="P11" s="67">
        <v>0.2</v>
      </c>
      <c r="Q11" s="67">
        <v>0.4</v>
      </c>
      <c r="R11" s="67">
        <v>0.4</v>
      </c>
      <c r="S11" s="67">
        <v>0.4</v>
      </c>
      <c r="T11" s="67">
        <v>0.4</v>
      </c>
      <c r="U11" s="67">
        <v>0.4</v>
      </c>
      <c r="V11" s="67">
        <v>0.2</v>
      </c>
      <c r="W11" s="67">
        <v>0.1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37">
        <v>2.8</v>
      </c>
      <c r="AD11" s="37"/>
      <c r="AE11" s="37"/>
    </row>
    <row r="12" spans="1:31">
      <c r="A12" s="37" t="s">
        <v>94</v>
      </c>
      <c r="B12" s="37" t="s">
        <v>117</v>
      </c>
      <c r="C12" s="37" t="s">
        <v>118</v>
      </c>
      <c r="D12" s="37" t="s">
        <v>139</v>
      </c>
      <c r="E12" s="67">
        <v>0.2</v>
      </c>
      <c r="F12" s="67">
        <v>0.2</v>
      </c>
      <c r="G12" s="67">
        <v>0.2</v>
      </c>
      <c r="H12" s="67">
        <v>0.2</v>
      </c>
      <c r="I12" s="67">
        <v>0.2</v>
      </c>
      <c r="J12" s="67">
        <v>0.2</v>
      </c>
      <c r="K12" s="67">
        <v>0.2</v>
      </c>
      <c r="L12" s="67">
        <v>0.4</v>
      </c>
      <c r="M12" s="67">
        <v>0.7</v>
      </c>
      <c r="N12" s="67">
        <v>0.9</v>
      </c>
      <c r="O12" s="67">
        <v>0.9</v>
      </c>
      <c r="P12" s="67">
        <v>0.9</v>
      </c>
      <c r="Q12" s="67">
        <v>0.9</v>
      </c>
      <c r="R12" s="67">
        <v>0.9</v>
      </c>
      <c r="S12" s="67">
        <v>0.9</v>
      </c>
      <c r="T12" s="67">
        <v>0.9</v>
      </c>
      <c r="U12" s="67">
        <v>0.9</v>
      </c>
      <c r="V12" s="67">
        <v>0.9</v>
      </c>
      <c r="W12" s="67">
        <v>0.8</v>
      </c>
      <c r="X12" s="67">
        <v>0.8</v>
      </c>
      <c r="Y12" s="67">
        <v>0.7</v>
      </c>
      <c r="Z12" s="67">
        <v>0.4</v>
      </c>
      <c r="AA12" s="67">
        <v>0.2</v>
      </c>
      <c r="AB12" s="67">
        <v>0.2</v>
      </c>
      <c r="AC12" s="37">
        <v>13.7</v>
      </c>
      <c r="AD12" s="37">
        <v>89.4</v>
      </c>
      <c r="AE12" s="37">
        <v>4661.57</v>
      </c>
    </row>
    <row r="13" spans="1:31">
      <c r="A13" s="37"/>
      <c r="B13" s="37"/>
      <c r="C13" s="37"/>
      <c r="D13" s="37" t="s">
        <v>146</v>
      </c>
      <c r="E13" s="67">
        <v>0.15</v>
      </c>
      <c r="F13" s="67">
        <v>0.15</v>
      </c>
      <c r="G13" s="67">
        <v>0.15</v>
      </c>
      <c r="H13" s="67">
        <v>0.15</v>
      </c>
      <c r="I13" s="67">
        <v>0.15</v>
      </c>
      <c r="J13" s="67">
        <v>0.15</v>
      </c>
      <c r="K13" s="67">
        <v>0.15</v>
      </c>
      <c r="L13" s="67">
        <v>0.3</v>
      </c>
      <c r="M13" s="67">
        <v>0.5</v>
      </c>
      <c r="N13" s="67">
        <v>0.8</v>
      </c>
      <c r="O13" s="67">
        <v>0.9</v>
      </c>
      <c r="P13" s="67">
        <v>0.9</v>
      </c>
      <c r="Q13" s="67">
        <v>0.9</v>
      </c>
      <c r="R13" s="67">
        <v>0.9</v>
      </c>
      <c r="S13" s="67">
        <v>0.9</v>
      </c>
      <c r="T13" s="67">
        <v>0.9</v>
      </c>
      <c r="U13" s="67">
        <v>0.9</v>
      </c>
      <c r="V13" s="67">
        <v>0.9</v>
      </c>
      <c r="W13" s="67">
        <v>0.7</v>
      </c>
      <c r="X13" s="67">
        <v>0.5</v>
      </c>
      <c r="Y13" s="67">
        <v>0.5</v>
      </c>
      <c r="Z13" s="67">
        <v>0.3</v>
      </c>
      <c r="AA13" s="67">
        <v>0.15</v>
      </c>
      <c r="AB13" s="67">
        <v>0.15</v>
      </c>
      <c r="AC13" s="37">
        <v>12.15</v>
      </c>
      <c r="AD13" s="37"/>
      <c r="AE13" s="37"/>
    </row>
    <row r="14" spans="1:31">
      <c r="A14" s="37"/>
      <c r="B14" s="37"/>
      <c r="C14" s="37"/>
      <c r="D14" s="37" t="s">
        <v>137</v>
      </c>
      <c r="E14" s="67">
        <v>1</v>
      </c>
      <c r="F14" s="67">
        <v>1</v>
      </c>
      <c r="G14" s="67">
        <v>1</v>
      </c>
      <c r="H14" s="67">
        <v>1</v>
      </c>
      <c r="I14" s="67">
        <v>1</v>
      </c>
      <c r="J14" s="67">
        <v>1</v>
      </c>
      <c r="K14" s="67">
        <v>1</v>
      </c>
      <c r="L14" s="67">
        <v>1</v>
      </c>
      <c r="M14" s="67">
        <v>1</v>
      </c>
      <c r="N14" s="67">
        <v>1</v>
      </c>
      <c r="O14" s="67">
        <v>1</v>
      </c>
      <c r="P14" s="67">
        <v>1</v>
      </c>
      <c r="Q14" s="67">
        <v>1</v>
      </c>
      <c r="R14" s="67">
        <v>1</v>
      </c>
      <c r="S14" s="67">
        <v>1</v>
      </c>
      <c r="T14" s="67">
        <v>1</v>
      </c>
      <c r="U14" s="67">
        <v>1</v>
      </c>
      <c r="V14" s="67">
        <v>1</v>
      </c>
      <c r="W14" s="67">
        <v>1</v>
      </c>
      <c r="X14" s="67">
        <v>1</v>
      </c>
      <c r="Y14" s="67">
        <v>1</v>
      </c>
      <c r="Z14" s="67">
        <v>1</v>
      </c>
      <c r="AA14" s="67">
        <v>1</v>
      </c>
      <c r="AB14" s="67">
        <v>1</v>
      </c>
      <c r="AC14" s="37">
        <v>24</v>
      </c>
      <c r="AD14" s="37"/>
      <c r="AE14" s="37"/>
    </row>
    <row r="15" spans="1:31">
      <c r="A15" s="37"/>
      <c r="B15" s="37"/>
      <c r="C15" s="37"/>
      <c r="D15" s="37" t="s">
        <v>138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144</v>
      </c>
      <c r="E16" s="67">
        <v>0.15</v>
      </c>
      <c r="F16" s="67">
        <v>0.15</v>
      </c>
      <c r="G16" s="67">
        <v>0.15</v>
      </c>
      <c r="H16" s="67">
        <v>0.15</v>
      </c>
      <c r="I16" s="67">
        <v>0.15</v>
      </c>
      <c r="J16" s="67">
        <v>0.15</v>
      </c>
      <c r="K16" s="67">
        <v>0.15</v>
      </c>
      <c r="L16" s="67">
        <v>0.15</v>
      </c>
      <c r="M16" s="67">
        <v>0.3</v>
      </c>
      <c r="N16" s="67">
        <v>0.3</v>
      </c>
      <c r="O16" s="67">
        <v>0.6</v>
      </c>
      <c r="P16" s="67">
        <v>0.6</v>
      </c>
      <c r="Q16" s="67">
        <v>0.8</v>
      </c>
      <c r="R16" s="67">
        <v>0.8</v>
      </c>
      <c r="S16" s="67">
        <v>0.8</v>
      </c>
      <c r="T16" s="67">
        <v>0.8</v>
      </c>
      <c r="U16" s="67">
        <v>0.8</v>
      </c>
      <c r="V16" s="67">
        <v>0.6</v>
      </c>
      <c r="W16" s="67">
        <v>0.4</v>
      </c>
      <c r="X16" s="67">
        <v>0.15</v>
      </c>
      <c r="Y16" s="67">
        <v>0.15</v>
      </c>
      <c r="Z16" s="67">
        <v>0.15</v>
      </c>
      <c r="AA16" s="67">
        <v>0.15</v>
      </c>
      <c r="AB16" s="67">
        <v>0.15</v>
      </c>
      <c r="AC16" s="37">
        <v>8.75</v>
      </c>
      <c r="AD16" s="37"/>
      <c r="AE16" s="37"/>
    </row>
    <row r="17" spans="1:31">
      <c r="A17" s="37" t="s">
        <v>193</v>
      </c>
      <c r="B17" s="37" t="s">
        <v>117</v>
      </c>
      <c r="C17" s="37" t="s">
        <v>118</v>
      </c>
      <c r="D17" s="37" t="s">
        <v>135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0.12</v>
      </c>
      <c r="M17" s="67">
        <v>0.22</v>
      </c>
      <c r="N17" s="67">
        <v>0.64</v>
      </c>
      <c r="O17" s="67">
        <v>0.74</v>
      </c>
      <c r="P17" s="67">
        <v>0.68</v>
      </c>
      <c r="Q17" s="67">
        <v>0.68</v>
      </c>
      <c r="R17" s="67">
        <v>0.71</v>
      </c>
      <c r="S17" s="67">
        <v>0.72</v>
      </c>
      <c r="T17" s="67">
        <v>0.72</v>
      </c>
      <c r="U17" s="67">
        <v>0.73</v>
      </c>
      <c r="V17" s="67">
        <v>0.68</v>
      </c>
      <c r="W17" s="67">
        <v>0.68</v>
      </c>
      <c r="X17" s="67">
        <v>0.57999999999999996</v>
      </c>
      <c r="Y17" s="67">
        <v>0.54</v>
      </c>
      <c r="Z17" s="67">
        <v>0</v>
      </c>
      <c r="AA17" s="67">
        <v>0</v>
      </c>
      <c r="AB17" s="67">
        <v>0</v>
      </c>
      <c r="AC17" s="37">
        <v>8.44</v>
      </c>
      <c r="AD17" s="37">
        <v>52.69</v>
      </c>
      <c r="AE17" s="37">
        <v>2747.41</v>
      </c>
    </row>
    <row r="18" spans="1:31">
      <c r="A18" s="37"/>
      <c r="B18" s="37"/>
      <c r="C18" s="37"/>
      <c r="D18" s="37" t="s">
        <v>143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0.09</v>
      </c>
      <c r="M18" s="67">
        <v>0.21</v>
      </c>
      <c r="N18" s="67">
        <v>0.56000000000000005</v>
      </c>
      <c r="O18" s="67">
        <v>0.66</v>
      </c>
      <c r="P18" s="67">
        <v>0.68</v>
      </c>
      <c r="Q18" s="67">
        <v>0.68</v>
      </c>
      <c r="R18" s="67">
        <v>0.69</v>
      </c>
      <c r="S18" s="67">
        <v>0.7</v>
      </c>
      <c r="T18" s="67">
        <v>0.69</v>
      </c>
      <c r="U18" s="67">
        <v>0.66</v>
      </c>
      <c r="V18" s="67">
        <v>0.57999999999999996</v>
      </c>
      <c r="W18" s="67">
        <v>0.47</v>
      </c>
      <c r="X18" s="67">
        <v>0.43</v>
      </c>
      <c r="Y18" s="67">
        <v>0.43</v>
      </c>
      <c r="Z18" s="67">
        <v>0.08</v>
      </c>
      <c r="AA18" s="67">
        <v>0</v>
      </c>
      <c r="AB18" s="67">
        <v>0</v>
      </c>
      <c r="AC18" s="37">
        <v>7.61</v>
      </c>
      <c r="AD18" s="37"/>
      <c r="AE18" s="37"/>
    </row>
    <row r="19" spans="1:31">
      <c r="A19" s="37"/>
      <c r="B19" s="37"/>
      <c r="C19" s="37"/>
      <c r="D19" s="37" t="s">
        <v>144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0.11</v>
      </c>
      <c r="O19" s="67">
        <v>0.13</v>
      </c>
      <c r="P19" s="67">
        <v>0.35</v>
      </c>
      <c r="Q19" s="67">
        <v>0.37</v>
      </c>
      <c r="R19" s="67">
        <v>0.37</v>
      </c>
      <c r="S19" s="67">
        <v>0.39</v>
      </c>
      <c r="T19" s="67">
        <v>0.41</v>
      </c>
      <c r="U19" s="67">
        <v>0.38</v>
      </c>
      <c r="V19" s="67">
        <v>0.34</v>
      </c>
      <c r="W19" s="67">
        <v>0.03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37">
        <v>2.88</v>
      </c>
      <c r="AD19" s="37"/>
      <c r="AE19" s="37"/>
    </row>
    <row r="20" spans="1:31">
      <c r="A20" s="37" t="s">
        <v>112</v>
      </c>
      <c r="B20" s="37" t="s">
        <v>117</v>
      </c>
      <c r="C20" s="37" t="s">
        <v>118</v>
      </c>
      <c r="D20" s="37" t="s">
        <v>135</v>
      </c>
      <c r="E20" s="67">
        <v>1</v>
      </c>
      <c r="F20" s="67">
        <v>1</v>
      </c>
      <c r="G20" s="67">
        <v>1</v>
      </c>
      <c r="H20" s="67">
        <v>1</v>
      </c>
      <c r="I20" s="67">
        <v>1</v>
      </c>
      <c r="J20" s="67">
        <v>1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1</v>
      </c>
      <c r="AA20" s="67">
        <v>1</v>
      </c>
      <c r="AB20" s="67">
        <v>1</v>
      </c>
      <c r="AC20" s="37">
        <v>9</v>
      </c>
      <c r="AD20" s="37">
        <v>68</v>
      </c>
      <c r="AE20" s="37">
        <v>3545.71</v>
      </c>
    </row>
    <row r="21" spans="1:31">
      <c r="A21" s="37"/>
      <c r="B21" s="37"/>
      <c r="C21" s="37"/>
      <c r="D21" s="37" t="s">
        <v>146</v>
      </c>
      <c r="E21" s="67">
        <v>1</v>
      </c>
      <c r="F21" s="67">
        <v>1</v>
      </c>
      <c r="G21" s="67">
        <v>1</v>
      </c>
      <c r="H21" s="67">
        <v>1</v>
      </c>
      <c r="I21" s="67">
        <v>1</v>
      </c>
      <c r="J21" s="67">
        <v>1</v>
      </c>
      <c r="K21" s="67"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V21" s="67">
        <v>0</v>
      </c>
      <c r="W21" s="67">
        <v>0</v>
      </c>
      <c r="X21" s="67">
        <v>0</v>
      </c>
      <c r="Y21" s="67">
        <v>0</v>
      </c>
      <c r="Z21" s="67">
        <v>0</v>
      </c>
      <c r="AA21" s="67">
        <v>1</v>
      </c>
      <c r="AB21" s="67">
        <v>1</v>
      </c>
      <c r="AC21" s="37">
        <v>8</v>
      </c>
      <c r="AD21" s="37"/>
      <c r="AE21" s="37"/>
    </row>
    <row r="22" spans="1:31">
      <c r="A22" s="37"/>
      <c r="B22" s="37"/>
      <c r="C22" s="37"/>
      <c r="D22" s="37" t="s">
        <v>138</v>
      </c>
      <c r="E22" s="67">
        <v>1</v>
      </c>
      <c r="F22" s="67">
        <v>1</v>
      </c>
      <c r="G22" s="67">
        <v>1</v>
      </c>
      <c r="H22" s="67">
        <v>1</v>
      </c>
      <c r="I22" s="67">
        <v>1</v>
      </c>
      <c r="J22" s="67">
        <v>1</v>
      </c>
      <c r="K22" s="67">
        <v>1</v>
      </c>
      <c r="L22" s="67">
        <v>1</v>
      </c>
      <c r="M22" s="67">
        <v>1</v>
      </c>
      <c r="N22" s="67">
        <v>1</v>
      </c>
      <c r="O22" s="67">
        <v>1</v>
      </c>
      <c r="P22" s="67">
        <v>1</v>
      </c>
      <c r="Q22" s="67">
        <v>1</v>
      </c>
      <c r="R22" s="67">
        <v>1</v>
      </c>
      <c r="S22" s="67">
        <v>1</v>
      </c>
      <c r="T22" s="67">
        <v>1</v>
      </c>
      <c r="U22" s="67">
        <v>1</v>
      </c>
      <c r="V22" s="67">
        <v>1</v>
      </c>
      <c r="W22" s="67">
        <v>1</v>
      </c>
      <c r="X22" s="67">
        <v>1</v>
      </c>
      <c r="Y22" s="67">
        <v>1</v>
      </c>
      <c r="Z22" s="67">
        <v>1</v>
      </c>
      <c r="AA22" s="67">
        <v>1</v>
      </c>
      <c r="AB22" s="67">
        <v>1</v>
      </c>
      <c r="AC22" s="37">
        <v>24</v>
      </c>
      <c r="AD22" s="37"/>
      <c r="AE22" s="37"/>
    </row>
    <row r="23" spans="1:31">
      <c r="A23" s="37"/>
      <c r="B23" s="37"/>
      <c r="C23" s="37"/>
      <c r="D23" s="37" t="s">
        <v>144</v>
      </c>
      <c r="E23" s="67">
        <v>1</v>
      </c>
      <c r="F23" s="67">
        <v>1</v>
      </c>
      <c r="G23" s="67">
        <v>1</v>
      </c>
      <c r="H23" s="67">
        <v>1</v>
      </c>
      <c r="I23" s="67">
        <v>1</v>
      </c>
      <c r="J23" s="67">
        <v>1</v>
      </c>
      <c r="K23" s="67">
        <v>1</v>
      </c>
      <c r="L23" s="67">
        <v>1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1</v>
      </c>
      <c r="W23" s="67">
        <v>1</v>
      </c>
      <c r="X23" s="67">
        <v>1</v>
      </c>
      <c r="Y23" s="67">
        <v>1</v>
      </c>
      <c r="Z23" s="67">
        <v>1</v>
      </c>
      <c r="AA23" s="67">
        <v>1</v>
      </c>
      <c r="AB23" s="67">
        <v>1</v>
      </c>
      <c r="AC23" s="37">
        <v>15</v>
      </c>
      <c r="AD23" s="37"/>
      <c r="AE23" s="37"/>
    </row>
    <row r="24" spans="1:31">
      <c r="A24" s="37" t="s">
        <v>145</v>
      </c>
      <c r="B24" s="37" t="s">
        <v>117</v>
      </c>
      <c r="C24" s="37" t="s">
        <v>118</v>
      </c>
      <c r="D24" s="37" t="s">
        <v>135</v>
      </c>
      <c r="E24" s="67">
        <v>1</v>
      </c>
      <c r="F24" s="67">
        <v>1</v>
      </c>
      <c r="G24" s="67">
        <v>1</v>
      </c>
      <c r="H24" s="67">
        <v>1</v>
      </c>
      <c r="I24" s="67">
        <v>1</v>
      </c>
      <c r="J24" s="67">
        <v>1</v>
      </c>
      <c r="K24" s="67">
        <v>0.5</v>
      </c>
      <c r="L24" s="67">
        <v>0.5</v>
      </c>
      <c r="M24" s="67">
        <v>0.5</v>
      </c>
      <c r="N24" s="67">
        <v>0.5</v>
      </c>
      <c r="O24" s="67">
        <v>0.5</v>
      </c>
      <c r="P24" s="67">
        <v>0.5</v>
      </c>
      <c r="Q24" s="67">
        <v>0.5</v>
      </c>
      <c r="R24" s="67">
        <v>0.5</v>
      </c>
      <c r="S24" s="67">
        <v>0.5</v>
      </c>
      <c r="T24" s="67">
        <v>0.5</v>
      </c>
      <c r="U24" s="67">
        <v>0.5</v>
      </c>
      <c r="V24" s="67">
        <v>0.5</v>
      </c>
      <c r="W24" s="67">
        <v>0.5</v>
      </c>
      <c r="X24" s="67">
        <v>0.5</v>
      </c>
      <c r="Y24" s="67">
        <v>0.5</v>
      </c>
      <c r="Z24" s="67">
        <v>1</v>
      </c>
      <c r="AA24" s="67">
        <v>1</v>
      </c>
      <c r="AB24" s="67">
        <v>1</v>
      </c>
      <c r="AC24" s="37">
        <v>16.5</v>
      </c>
      <c r="AD24" s="37">
        <v>118</v>
      </c>
      <c r="AE24" s="37">
        <v>6152.86</v>
      </c>
    </row>
    <row r="25" spans="1:31">
      <c r="A25" s="37"/>
      <c r="B25" s="37"/>
      <c r="C25" s="37"/>
      <c r="D25" s="37" t="s">
        <v>146</v>
      </c>
      <c r="E25" s="67">
        <v>1</v>
      </c>
      <c r="F25" s="67">
        <v>1</v>
      </c>
      <c r="G25" s="67">
        <v>1</v>
      </c>
      <c r="H25" s="67">
        <v>1</v>
      </c>
      <c r="I25" s="67">
        <v>1</v>
      </c>
      <c r="J25" s="67">
        <v>1</v>
      </c>
      <c r="K25" s="67">
        <v>0.5</v>
      </c>
      <c r="L25" s="67">
        <v>0.5</v>
      </c>
      <c r="M25" s="67">
        <v>0.5</v>
      </c>
      <c r="N25" s="67">
        <v>0.5</v>
      </c>
      <c r="O25" s="67">
        <v>0.5</v>
      </c>
      <c r="P25" s="67">
        <v>0.5</v>
      </c>
      <c r="Q25" s="67">
        <v>0.5</v>
      </c>
      <c r="R25" s="67">
        <v>0.5</v>
      </c>
      <c r="S25" s="67">
        <v>0.5</v>
      </c>
      <c r="T25" s="67">
        <v>0.5</v>
      </c>
      <c r="U25" s="67">
        <v>0.5</v>
      </c>
      <c r="V25" s="67">
        <v>0.5</v>
      </c>
      <c r="W25" s="67">
        <v>0.5</v>
      </c>
      <c r="X25" s="67">
        <v>0.5</v>
      </c>
      <c r="Y25" s="67">
        <v>0.5</v>
      </c>
      <c r="Z25" s="67">
        <v>0.5</v>
      </c>
      <c r="AA25" s="67">
        <v>1</v>
      </c>
      <c r="AB25" s="67">
        <v>1</v>
      </c>
      <c r="AC25" s="37">
        <v>16</v>
      </c>
      <c r="AD25" s="37"/>
      <c r="AE25" s="37"/>
    </row>
    <row r="26" spans="1:31">
      <c r="A26" s="37"/>
      <c r="B26" s="37"/>
      <c r="C26" s="37"/>
      <c r="D26" s="37" t="s">
        <v>138</v>
      </c>
      <c r="E26" s="67">
        <v>1</v>
      </c>
      <c r="F26" s="67">
        <v>1</v>
      </c>
      <c r="G26" s="67">
        <v>1</v>
      </c>
      <c r="H26" s="67">
        <v>1</v>
      </c>
      <c r="I26" s="67">
        <v>1</v>
      </c>
      <c r="J26" s="67">
        <v>1</v>
      </c>
      <c r="K26" s="67">
        <v>1</v>
      </c>
      <c r="L26" s="67">
        <v>1</v>
      </c>
      <c r="M26" s="67">
        <v>1</v>
      </c>
      <c r="N26" s="67">
        <v>1</v>
      </c>
      <c r="O26" s="67">
        <v>1</v>
      </c>
      <c r="P26" s="67">
        <v>1</v>
      </c>
      <c r="Q26" s="67">
        <v>1</v>
      </c>
      <c r="R26" s="67">
        <v>1</v>
      </c>
      <c r="S26" s="67">
        <v>1</v>
      </c>
      <c r="T26" s="67">
        <v>1</v>
      </c>
      <c r="U26" s="67">
        <v>1</v>
      </c>
      <c r="V26" s="67">
        <v>1</v>
      </c>
      <c r="W26" s="67">
        <v>1</v>
      </c>
      <c r="X26" s="67">
        <v>1</v>
      </c>
      <c r="Y26" s="67">
        <v>1</v>
      </c>
      <c r="Z26" s="67">
        <v>1</v>
      </c>
      <c r="AA26" s="67">
        <v>1</v>
      </c>
      <c r="AB26" s="67">
        <v>1</v>
      </c>
      <c r="AC26" s="37">
        <v>24</v>
      </c>
      <c r="AD26" s="37"/>
      <c r="AE26" s="37"/>
    </row>
    <row r="27" spans="1:31">
      <c r="A27" s="37"/>
      <c r="B27" s="37"/>
      <c r="C27" s="37"/>
      <c r="D27" s="37" t="s">
        <v>144</v>
      </c>
      <c r="E27" s="67">
        <v>1</v>
      </c>
      <c r="F27" s="67">
        <v>1</v>
      </c>
      <c r="G27" s="67">
        <v>1</v>
      </c>
      <c r="H27" s="67">
        <v>1</v>
      </c>
      <c r="I27" s="67">
        <v>1</v>
      </c>
      <c r="J27" s="67">
        <v>1</v>
      </c>
      <c r="K27" s="67">
        <v>1</v>
      </c>
      <c r="L27" s="67">
        <v>1</v>
      </c>
      <c r="M27" s="67">
        <v>0.5</v>
      </c>
      <c r="N27" s="67">
        <v>0.5</v>
      </c>
      <c r="O27" s="67">
        <v>0.5</v>
      </c>
      <c r="P27" s="67">
        <v>0.5</v>
      </c>
      <c r="Q27" s="67">
        <v>0.5</v>
      </c>
      <c r="R27" s="67">
        <v>0.5</v>
      </c>
      <c r="S27" s="67">
        <v>0.5</v>
      </c>
      <c r="T27" s="67">
        <v>0.5</v>
      </c>
      <c r="U27" s="67">
        <v>0.5</v>
      </c>
      <c r="V27" s="67">
        <v>1</v>
      </c>
      <c r="W27" s="67">
        <v>1</v>
      </c>
      <c r="X27" s="67">
        <v>1</v>
      </c>
      <c r="Y27" s="67">
        <v>1</v>
      </c>
      <c r="Z27" s="67">
        <v>1</v>
      </c>
      <c r="AA27" s="67">
        <v>1</v>
      </c>
      <c r="AB27" s="67">
        <v>1</v>
      </c>
      <c r="AC27" s="37">
        <v>19.5</v>
      </c>
      <c r="AD27" s="37"/>
      <c r="AE27" s="37"/>
    </row>
    <row r="28" spans="1:31">
      <c r="A28" s="37" t="s">
        <v>113</v>
      </c>
      <c r="B28" s="37" t="s">
        <v>117</v>
      </c>
      <c r="C28" s="37" t="s">
        <v>118</v>
      </c>
      <c r="D28" s="37" t="s">
        <v>135</v>
      </c>
      <c r="E28" s="67">
        <v>0.04</v>
      </c>
      <c r="F28" s="67">
        <v>0.05</v>
      </c>
      <c r="G28" s="67">
        <v>0.05</v>
      </c>
      <c r="H28" s="67">
        <v>0.04</v>
      </c>
      <c r="I28" s="67">
        <v>0.04</v>
      </c>
      <c r="J28" s="67">
        <v>0.04</v>
      </c>
      <c r="K28" s="67">
        <v>0.04</v>
      </c>
      <c r="L28" s="67">
        <v>0.15</v>
      </c>
      <c r="M28" s="67">
        <v>0.23</v>
      </c>
      <c r="N28" s="67">
        <v>0.32</v>
      </c>
      <c r="O28" s="67">
        <v>0.41</v>
      </c>
      <c r="P28" s="67">
        <v>0.56999999999999995</v>
      </c>
      <c r="Q28" s="67">
        <v>0.62</v>
      </c>
      <c r="R28" s="67">
        <v>0.61</v>
      </c>
      <c r="S28" s="67">
        <v>0.5</v>
      </c>
      <c r="T28" s="67">
        <v>0.45</v>
      </c>
      <c r="U28" s="67">
        <v>0.46</v>
      </c>
      <c r="V28" s="67">
        <v>0.47</v>
      </c>
      <c r="W28" s="67">
        <v>0.42</v>
      </c>
      <c r="X28" s="67">
        <v>0.34</v>
      </c>
      <c r="Y28" s="67">
        <v>0.33</v>
      </c>
      <c r="Z28" s="67">
        <v>0.23</v>
      </c>
      <c r="AA28" s="67">
        <v>0.13</v>
      </c>
      <c r="AB28" s="67">
        <v>0.08</v>
      </c>
      <c r="AC28" s="37">
        <v>6.62</v>
      </c>
      <c r="AD28" s="37">
        <v>44.59</v>
      </c>
      <c r="AE28" s="37">
        <v>2325.0500000000002</v>
      </c>
    </row>
    <row r="29" spans="1:31">
      <c r="A29" s="37"/>
      <c r="B29" s="37"/>
      <c r="C29" s="37"/>
      <c r="D29" s="37" t="s">
        <v>143</v>
      </c>
      <c r="E29" s="67">
        <v>0.11</v>
      </c>
      <c r="F29" s="67">
        <v>0.1</v>
      </c>
      <c r="G29" s="67">
        <v>0.08</v>
      </c>
      <c r="H29" s="67">
        <v>0.06</v>
      </c>
      <c r="I29" s="67">
        <v>0.06</v>
      </c>
      <c r="J29" s="67">
        <v>0.06</v>
      </c>
      <c r="K29" s="67">
        <v>7.0000000000000007E-2</v>
      </c>
      <c r="L29" s="67">
        <v>0.2</v>
      </c>
      <c r="M29" s="67">
        <v>0.24</v>
      </c>
      <c r="N29" s="67">
        <v>0.27</v>
      </c>
      <c r="O29" s="67">
        <v>0.42</v>
      </c>
      <c r="P29" s="67">
        <v>0.54</v>
      </c>
      <c r="Q29" s="67">
        <v>0.59</v>
      </c>
      <c r="R29" s="67">
        <v>0.6</v>
      </c>
      <c r="S29" s="67">
        <v>0.49</v>
      </c>
      <c r="T29" s="67">
        <v>0.48</v>
      </c>
      <c r="U29" s="67">
        <v>0.47</v>
      </c>
      <c r="V29" s="67">
        <v>0.46</v>
      </c>
      <c r="W29" s="67">
        <v>0.44</v>
      </c>
      <c r="X29" s="67">
        <v>0.36</v>
      </c>
      <c r="Y29" s="67">
        <v>0.28999999999999998</v>
      </c>
      <c r="Z29" s="67">
        <v>0.22</v>
      </c>
      <c r="AA29" s="67">
        <v>0.16</v>
      </c>
      <c r="AB29" s="67">
        <v>0.13</v>
      </c>
      <c r="AC29" s="37">
        <v>6.9</v>
      </c>
      <c r="AD29" s="37"/>
      <c r="AE29" s="37"/>
    </row>
    <row r="30" spans="1:31">
      <c r="A30" s="37"/>
      <c r="B30" s="37"/>
      <c r="C30" s="37"/>
      <c r="D30" s="37" t="s">
        <v>144</v>
      </c>
      <c r="E30" s="67">
        <v>7.0000000000000007E-2</v>
      </c>
      <c r="F30" s="67">
        <v>7.0000000000000007E-2</v>
      </c>
      <c r="G30" s="67">
        <v>7.0000000000000007E-2</v>
      </c>
      <c r="H30" s="67">
        <v>0.06</v>
      </c>
      <c r="I30" s="67">
        <v>0.06</v>
      </c>
      <c r="J30" s="67">
        <v>0.06</v>
      </c>
      <c r="K30" s="67">
        <v>7.0000000000000007E-2</v>
      </c>
      <c r="L30" s="67">
        <v>0.1</v>
      </c>
      <c r="M30" s="67">
        <v>0.12</v>
      </c>
      <c r="N30" s="67">
        <v>0.14000000000000001</v>
      </c>
      <c r="O30" s="67">
        <v>0.28999999999999998</v>
      </c>
      <c r="P30" s="67">
        <v>0.31</v>
      </c>
      <c r="Q30" s="67">
        <v>0.36</v>
      </c>
      <c r="R30" s="67">
        <v>0.36</v>
      </c>
      <c r="S30" s="67">
        <v>0.34</v>
      </c>
      <c r="T30" s="67">
        <v>0.35</v>
      </c>
      <c r="U30" s="67">
        <v>0.37</v>
      </c>
      <c r="V30" s="67">
        <v>0.34</v>
      </c>
      <c r="W30" s="67">
        <v>0.25</v>
      </c>
      <c r="X30" s="67">
        <v>0.27</v>
      </c>
      <c r="Y30" s="67">
        <v>0.21</v>
      </c>
      <c r="Z30" s="67">
        <v>0.16</v>
      </c>
      <c r="AA30" s="67">
        <v>0.1</v>
      </c>
      <c r="AB30" s="67">
        <v>0.06</v>
      </c>
      <c r="AC30" s="37">
        <v>4.59</v>
      </c>
      <c r="AD30" s="37"/>
      <c r="AE30" s="37"/>
    </row>
    <row r="31" spans="1:31">
      <c r="A31" s="37" t="s">
        <v>134</v>
      </c>
      <c r="B31" s="37" t="s">
        <v>122</v>
      </c>
      <c r="C31" s="37" t="s">
        <v>118</v>
      </c>
      <c r="D31" s="37" t="s">
        <v>135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0</v>
      </c>
      <c r="K31" s="67">
        <v>1</v>
      </c>
      <c r="L31" s="67">
        <v>1</v>
      </c>
      <c r="M31" s="67">
        <v>1</v>
      </c>
      <c r="N31" s="67">
        <v>1</v>
      </c>
      <c r="O31" s="67">
        <v>1</v>
      </c>
      <c r="P31" s="67">
        <v>1</v>
      </c>
      <c r="Q31" s="67">
        <v>1</v>
      </c>
      <c r="R31" s="67">
        <v>1</v>
      </c>
      <c r="S31" s="67">
        <v>1</v>
      </c>
      <c r="T31" s="67">
        <v>1</v>
      </c>
      <c r="U31" s="67">
        <v>1</v>
      </c>
      <c r="V31" s="67">
        <v>1</v>
      </c>
      <c r="W31" s="67">
        <v>1</v>
      </c>
      <c r="X31" s="67">
        <v>1</v>
      </c>
      <c r="Y31" s="67">
        <v>1</v>
      </c>
      <c r="Z31" s="67">
        <v>0</v>
      </c>
      <c r="AA31" s="67">
        <v>0</v>
      </c>
      <c r="AB31" s="67">
        <v>0</v>
      </c>
      <c r="AC31" s="37">
        <v>15</v>
      </c>
      <c r="AD31" s="37">
        <v>102</v>
      </c>
      <c r="AE31" s="37">
        <v>5318.57</v>
      </c>
    </row>
    <row r="32" spans="1:31">
      <c r="A32" s="37"/>
      <c r="B32" s="37"/>
      <c r="C32" s="37"/>
      <c r="D32" s="37" t="s">
        <v>143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</v>
      </c>
      <c r="K32" s="67">
        <v>1</v>
      </c>
      <c r="L32" s="67">
        <v>1</v>
      </c>
      <c r="M32" s="67">
        <v>1</v>
      </c>
      <c r="N32" s="67">
        <v>1</v>
      </c>
      <c r="O32" s="67">
        <v>1</v>
      </c>
      <c r="P32" s="67">
        <v>1</v>
      </c>
      <c r="Q32" s="67">
        <v>1</v>
      </c>
      <c r="R32" s="67">
        <v>1</v>
      </c>
      <c r="S32" s="67">
        <v>1</v>
      </c>
      <c r="T32" s="67">
        <v>1</v>
      </c>
      <c r="U32" s="67">
        <v>1</v>
      </c>
      <c r="V32" s="67">
        <v>1</v>
      </c>
      <c r="W32" s="67">
        <v>1</v>
      </c>
      <c r="X32" s="67">
        <v>1</v>
      </c>
      <c r="Y32" s="67">
        <v>1</v>
      </c>
      <c r="Z32" s="67">
        <v>1</v>
      </c>
      <c r="AA32" s="67">
        <v>0</v>
      </c>
      <c r="AB32" s="67">
        <v>0</v>
      </c>
      <c r="AC32" s="37">
        <v>16</v>
      </c>
      <c r="AD32" s="37"/>
      <c r="AE32" s="37"/>
    </row>
    <row r="33" spans="1:31">
      <c r="A33" s="37"/>
      <c r="B33" s="37"/>
      <c r="C33" s="37"/>
      <c r="D33" s="37" t="s">
        <v>144</v>
      </c>
      <c r="E33" s="67">
        <v>0</v>
      </c>
      <c r="F33" s="67">
        <v>0</v>
      </c>
      <c r="G33" s="67">
        <v>0</v>
      </c>
      <c r="H33" s="67">
        <v>0</v>
      </c>
      <c r="I33" s="67">
        <v>0</v>
      </c>
      <c r="J33" s="67">
        <v>0</v>
      </c>
      <c r="K33" s="67">
        <v>0</v>
      </c>
      <c r="L33" s="67">
        <v>0</v>
      </c>
      <c r="M33" s="67">
        <v>1</v>
      </c>
      <c r="N33" s="67">
        <v>1</v>
      </c>
      <c r="O33" s="67">
        <v>1</v>
      </c>
      <c r="P33" s="67">
        <v>1</v>
      </c>
      <c r="Q33" s="67">
        <v>1</v>
      </c>
      <c r="R33" s="67">
        <v>1</v>
      </c>
      <c r="S33" s="67">
        <v>1</v>
      </c>
      <c r="T33" s="67">
        <v>1</v>
      </c>
      <c r="U33" s="67">
        <v>1</v>
      </c>
      <c r="V33" s="67">
        <v>1</v>
      </c>
      <c r="W33" s="67">
        <v>1</v>
      </c>
      <c r="X33" s="67">
        <v>0</v>
      </c>
      <c r="Y33" s="67">
        <v>0</v>
      </c>
      <c r="Z33" s="67">
        <v>0</v>
      </c>
      <c r="AA33" s="67">
        <v>0</v>
      </c>
      <c r="AB33" s="67">
        <v>0</v>
      </c>
      <c r="AC33" s="37">
        <v>11</v>
      </c>
      <c r="AD33" s="37"/>
      <c r="AE33" s="37"/>
    </row>
    <row r="34" spans="1:31">
      <c r="A34" s="37" t="s">
        <v>121</v>
      </c>
      <c r="B34" s="37" t="s">
        <v>117</v>
      </c>
      <c r="C34" s="37" t="s">
        <v>118</v>
      </c>
      <c r="D34" s="37" t="s">
        <v>119</v>
      </c>
      <c r="E34" s="67">
        <v>1</v>
      </c>
      <c r="F34" s="67">
        <v>1</v>
      </c>
      <c r="G34" s="67">
        <v>1</v>
      </c>
      <c r="H34" s="67">
        <v>1</v>
      </c>
      <c r="I34" s="67">
        <v>1</v>
      </c>
      <c r="J34" s="67">
        <v>1</v>
      </c>
      <c r="K34" s="67">
        <v>1</v>
      </c>
      <c r="L34" s="67">
        <v>1</v>
      </c>
      <c r="M34" s="67">
        <v>1</v>
      </c>
      <c r="N34" s="67">
        <v>1</v>
      </c>
      <c r="O34" s="67">
        <v>1</v>
      </c>
      <c r="P34" s="67">
        <v>1</v>
      </c>
      <c r="Q34" s="67">
        <v>1</v>
      </c>
      <c r="R34" s="67">
        <v>1</v>
      </c>
      <c r="S34" s="67">
        <v>1</v>
      </c>
      <c r="T34" s="67">
        <v>1</v>
      </c>
      <c r="U34" s="67">
        <v>1</v>
      </c>
      <c r="V34" s="67">
        <v>1</v>
      </c>
      <c r="W34" s="67">
        <v>1</v>
      </c>
      <c r="X34" s="67">
        <v>1</v>
      </c>
      <c r="Y34" s="67">
        <v>1</v>
      </c>
      <c r="Z34" s="67">
        <v>1</v>
      </c>
      <c r="AA34" s="67">
        <v>1</v>
      </c>
      <c r="AB34" s="67">
        <v>1</v>
      </c>
      <c r="AC34" s="37">
        <v>24</v>
      </c>
      <c r="AD34" s="37">
        <v>168</v>
      </c>
      <c r="AE34" s="37">
        <v>8760</v>
      </c>
    </row>
    <row r="35" spans="1:31">
      <c r="A35" s="37" t="s">
        <v>123</v>
      </c>
      <c r="B35" s="37" t="s">
        <v>117</v>
      </c>
      <c r="C35" s="37" t="s">
        <v>118</v>
      </c>
      <c r="D35" s="37" t="s">
        <v>119</v>
      </c>
      <c r="E35" s="67">
        <v>0</v>
      </c>
      <c r="F35" s="67">
        <v>0</v>
      </c>
      <c r="G35" s="67">
        <v>0</v>
      </c>
      <c r="H35" s="67">
        <v>0</v>
      </c>
      <c r="I35" s="67">
        <v>0</v>
      </c>
      <c r="J35" s="67">
        <v>0</v>
      </c>
      <c r="K35" s="67">
        <v>0</v>
      </c>
      <c r="L35" s="67">
        <v>0</v>
      </c>
      <c r="M35" s="67">
        <v>0</v>
      </c>
      <c r="N35" s="67">
        <v>0</v>
      </c>
      <c r="O35" s="67">
        <v>0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V35" s="67">
        <v>0</v>
      </c>
      <c r="W35" s="67">
        <v>0</v>
      </c>
      <c r="X35" s="67">
        <v>0</v>
      </c>
      <c r="Y35" s="67">
        <v>0</v>
      </c>
      <c r="Z35" s="67">
        <v>0</v>
      </c>
      <c r="AA35" s="67">
        <v>0</v>
      </c>
      <c r="AB35" s="67">
        <v>0</v>
      </c>
      <c r="AC35" s="37">
        <v>0</v>
      </c>
      <c r="AD35" s="37">
        <v>0</v>
      </c>
      <c r="AE35" s="37">
        <v>0</v>
      </c>
    </row>
    <row r="36" spans="1:31">
      <c r="A36" s="37" t="s">
        <v>136</v>
      </c>
      <c r="B36" s="37" t="s">
        <v>122</v>
      </c>
      <c r="C36" s="37" t="s">
        <v>118</v>
      </c>
      <c r="D36" s="37" t="s">
        <v>135</v>
      </c>
      <c r="E36" s="67">
        <v>0</v>
      </c>
      <c r="F36" s="67">
        <v>0</v>
      </c>
      <c r="G36" s="67">
        <v>0</v>
      </c>
      <c r="H36" s="67">
        <v>0</v>
      </c>
      <c r="I36" s="67">
        <v>0</v>
      </c>
      <c r="J36" s="67">
        <v>0</v>
      </c>
      <c r="K36" s="67">
        <v>1</v>
      </c>
      <c r="L36" s="67">
        <v>1</v>
      </c>
      <c r="M36" s="67">
        <v>1</v>
      </c>
      <c r="N36" s="67">
        <v>1</v>
      </c>
      <c r="O36" s="67">
        <v>1</v>
      </c>
      <c r="P36" s="67">
        <v>1</v>
      </c>
      <c r="Q36" s="67">
        <v>1</v>
      </c>
      <c r="R36" s="67">
        <v>1</v>
      </c>
      <c r="S36" s="67">
        <v>1</v>
      </c>
      <c r="T36" s="67">
        <v>1</v>
      </c>
      <c r="U36" s="67">
        <v>1</v>
      </c>
      <c r="V36" s="67">
        <v>1</v>
      </c>
      <c r="W36" s="67">
        <v>1</v>
      </c>
      <c r="X36" s="67">
        <v>1</v>
      </c>
      <c r="Y36" s="67">
        <v>1</v>
      </c>
      <c r="Z36" s="67">
        <v>0</v>
      </c>
      <c r="AA36" s="67">
        <v>0</v>
      </c>
      <c r="AB36" s="67">
        <v>0</v>
      </c>
      <c r="AC36" s="37">
        <v>15</v>
      </c>
      <c r="AD36" s="37">
        <v>102</v>
      </c>
      <c r="AE36" s="37">
        <v>5318.57</v>
      </c>
    </row>
    <row r="37" spans="1:31">
      <c r="A37" s="37"/>
      <c r="B37" s="37"/>
      <c r="C37" s="37"/>
      <c r="D37" s="37" t="s">
        <v>143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67">
        <v>0</v>
      </c>
      <c r="K37" s="67">
        <v>1</v>
      </c>
      <c r="L37" s="67">
        <v>1</v>
      </c>
      <c r="M37" s="67">
        <v>1</v>
      </c>
      <c r="N37" s="67">
        <v>1</v>
      </c>
      <c r="O37" s="67">
        <v>1</v>
      </c>
      <c r="P37" s="67">
        <v>1</v>
      </c>
      <c r="Q37" s="67">
        <v>1</v>
      </c>
      <c r="R37" s="67">
        <v>1</v>
      </c>
      <c r="S37" s="67">
        <v>1</v>
      </c>
      <c r="T37" s="67">
        <v>1</v>
      </c>
      <c r="U37" s="67">
        <v>1</v>
      </c>
      <c r="V37" s="67">
        <v>1</v>
      </c>
      <c r="W37" s="67">
        <v>1</v>
      </c>
      <c r="X37" s="67">
        <v>1</v>
      </c>
      <c r="Y37" s="67">
        <v>1</v>
      </c>
      <c r="Z37" s="67">
        <v>1</v>
      </c>
      <c r="AA37" s="67">
        <v>0</v>
      </c>
      <c r="AB37" s="67">
        <v>0</v>
      </c>
      <c r="AC37" s="37">
        <v>16</v>
      </c>
      <c r="AD37" s="37"/>
      <c r="AE37" s="37"/>
    </row>
    <row r="38" spans="1:31">
      <c r="A38" s="37"/>
      <c r="B38" s="37"/>
      <c r="C38" s="37"/>
      <c r="D38" s="37" t="s">
        <v>144</v>
      </c>
      <c r="E38" s="67">
        <v>0</v>
      </c>
      <c r="F38" s="67">
        <v>0</v>
      </c>
      <c r="G38" s="67">
        <v>0</v>
      </c>
      <c r="H38" s="67">
        <v>0</v>
      </c>
      <c r="I38" s="67">
        <v>0</v>
      </c>
      <c r="J38" s="67">
        <v>0</v>
      </c>
      <c r="K38" s="67">
        <v>0</v>
      </c>
      <c r="L38" s="67">
        <v>0</v>
      </c>
      <c r="M38" s="67">
        <v>1</v>
      </c>
      <c r="N38" s="67">
        <v>1</v>
      </c>
      <c r="O38" s="67">
        <v>1</v>
      </c>
      <c r="P38" s="67">
        <v>1</v>
      </c>
      <c r="Q38" s="67">
        <v>1</v>
      </c>
      <c r="R38" s="67">
        <v>1</v>
      </c>
      <c r="S38" s="67">
        <v>1</v>
      </c>
      <c r="T38" s="67">
        <v>1</v>
      </c>
      <c r="U38" s="67">
        <v>1</v>
      </c>
      <c r="V38" s="67">
        <v>1</v>
      </c>
      <c r="W38" s="67">
        <v>1</v>
      </c>
      <c r="X38" s="67">
        <v>0</v>
      </c>
      <c r="Y38" s="67">
        <v>0</v>
      </c>
      <c r="Z38" s="67">
        <v>0</v>
      </c>
      <c r="AA38" s="67">
        <v>0</v>
      </c>
      <c r="AB38" s="67">
        <v>0</v>
      </c>
      <c r="AC38" s="37">
        <v>11</v>
      </c>
      <c r="AD38" s="37"/>
      <c r="AE38" s="37"/>
    </row>
    <row r="39" spans="1:31">
      <c r="A39" s="37" t="s">
        <v>130</v>
      </c>
      <c r="B39" s="37" t="s">
        <v>122</v>
      </c>
      <c r="C39" s="37" t="s">
        <v>118</v>
      </c>
      <c r="D39" s="37" t="s">
        <v>119</v>
      </c>
      <c r="E39" s="67">
        <v>1</v>
      </c>
      <c r="F39" s="67">
        <v>1</v>
      </c>
      <c r="G39" s="67">
        <v>1</v>
      </c>
      <c r="H39" s="67">
        <v>1</v>
      </c>
      <c r="I39" s="67">
        <v>1</v>
      </c>
      <c r="J39" s="67">
        <v>1</v>
      </c>
      <c r="K39" s="67">
        <v>1</v>
      </c>
      <c r="L39" s="67">
        <v>1</v>
      </c>
      <c r="M39" s="67">
        <v>1</v>
      </c>
      <c r="N39" s="67">
        <v>1</v>
      </c>
      <c r="O39" s="67">
        <v>1</v>
      </c>
      <c r="P39" s="67">
        <v>1</v>
      </c>
      <c r="Q39" s="67">
        <v>1</v>
      </c>
      <c r="R39" s="67">
        <v>1</v>
      </c>
      <c r="S39" s="67">
        <v>1</v>
      </c>
      <c r="T39" s="67">
        <v>1</v>
      </c>
      <c r="U39" s="67">
        <v>1</v>
      </c>
      <c r="V39" s="67">
        <v>1</v>
      </c>
      <c r="W39" s="67">
        <v>1</v>
      </c>
      <c r="X39" s="67">
        <v>1</v>
      </c>
      <c r="Y39" s="67">
        <v>1</v>
      </c>
      <c r="Z39" s="67">
        <v>1</v>
      </c>
      <c r="AA39" s="67">
        <v>1</v>
      </c>
      <c r="AB39" s="67">
        <v>1</v>
      </c>
      <c r="AC39" s="37">
        <v>24</v>
      </c>
      <c r="AD39" s="37">
        <v>168</v>
      </c>
      <c r="AE39" s="37">
        <v>8760</v>
      </c>
    </row>
    <row r="40" spans="1:31">
      <c r="A40" s="37" t="s">
        <v>131</v>
      </c>
      <c r="B40" s="37" t="s">
        <v>117</v>
      </c>
      <c r="C40" s="37" t="s">
        <v>118</v>
      </c>
      <c r="D40" s="37" t="s">
        <v>119</v>
      </c>
      <c r="E40" s="67">
        <v>1</v>
      </c>
      <c r="F40" s="67">
        <v>1</v>
      </c>
      <c r="G40" s="67">
        <v>1</v>
      </c>
      <c r="H40" s="67">
        <v>1</v>
      </c>
      <c r="I40" s="67">
        <v>1</v>
      </c>
      <c r="J40" s="67">
        <v>1</v>
      </c>
      <c r="K40" s="67">
        <v>1</v>
      </c>
      <c r="L40" s="67">
        <v>1</v>
      </c>
      <c r="M40" s="67">
        <v>1</v>
      </c>
      <c r="N40" s="67">
        <v>1</v>
      </c>
      <c r="O40" s="67">
        <v>1</v>
      </c>
      <c r="P40" s="67">
        <v>1</v>
      </c>
      <c r="Q40" s="67">
        <v>1</v>
      </c>
      <c r="R40" s="67">
        <v>1</v>
      </c>
      <c r="S40" s="67">
        <v>1</v>
      </c>
      <c r="T40" s="67">
        <v>1</v>
      </c>
      <c r="U40" s="67">
        <v>1</v>
      </c>
      <c r="V40" s="67">
        <v>1</v>
      </c>
      <c r="W40" s="67">
        <v>1</v>
      </c>
      <c r="X40" s="67">
        <v>1</v>
      </c>
      <c r="Y40" s="67">
        <v>1</v>
      </c>
      <c r="Z40" s="67">
        <v>1</v>
      </c>
      <c r="AA40" s="67">
        <v>1</v>
      </c>
      <c r="AB40" s="6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194</v>
      </c>
      <c r="B41" s="37" t="s">
        <v>117</v>
      </c>
      <c r="C41" s="37" t="s">
        <v>118</v>
      </c>
      <c r="D41" s="37" t="s">
        <v>119</v>
      </c>
      <c r="E41" s="67">
        <v>1</v>
      </c>
      <c r="F41" s="67">
        <v>1</v>
      </c>
      <c r="G41" s="67">
        <v>1</v>
      </c>
      <c r="H41" s="67">
        <v>1</v>
      </c>
      <c r="I41" s="67">
        <v>1</v>
      </c>
      <c r="J41" s="67">
        <v>1</v>
      </c>
      <c r="K41" s="67">
        <v>1</v>
      </c>
      <c r="L41" s="67">
        <v>1</v>
      </c>
      <c r="M41" s="67">
        <v>1</v>
      </c>
      <c r="N41" s="67">
        <v>1</v>
      </c>
      <c r="O41" s="67">
        <v>1</v>
      </c>
      <c r="P41" s="67">
        <v>1</v>
      </c>
      <c r="Q41" s="67">
        <v>1</v>
      </c>
      <c r="R41" s="67">
        <v>1</v>
      </c>
      <c r="S41" s="67">
        <v>1</v>
      </c>
      <c r="T41" s="67">
        <v>1</v>
      </c>
      <c r="U41" s="67">
        <v>1</v>
      </c>
      <c r="V41" s="67">
        <v>1</v>
      </c>
      <c r="W41" s="67">
        <v>1</v>
      </c>
      <c r="X41" s="67">
        <v>1</v>
      </c>
      <c r="Y41" s="67">
        <v>1</v>
      </c>
      <c r="Z41" s="67">
        <v>1</v>
      </c>
      <c r="AA41" s="67">
        <v>1</v>
      </c>
      <c r="AB41" s="6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195</v>
      </c>
      <c r="B42" s="37" t="s">
        <v>117</v>
      </c>
      <c r="C42" s="37" t="s">
        <v>118</v>
      </c>
      <c r="D42" s="37" t="s">
        <v>119</v>
      </c>
      <c r="E42" s="67">
        <v>1</v>
      </c>
      <c r="F42" s="67">
        <v>1</v>
      </c>
      <c r="G42" s="67">
        <v>1</v>
      </c>
      <c r="H42" s="67">
        <v>1</v>
      </c>
      <c r="I42" s="67">
        <v>1</v>
      </c>
      <c r="J42" s="67">
        <v>1</v>
      </c>
      <c r="K42" s="67">
        <v>1</v>
      </c>
      <c r="L42" s="67">
        <v>1</v>
      </c>
      <c r="M42" s="67">
        <v>1</v>
      </c>
      <c r="N42" s="67">
        <v>1</v>
      </c>
      <c r="O42" s="67">
        <v>1</v>
      </c>
      <c r="P42" s="67">
        <v>1</v>
      </c>
      <c r="Q42" s="67">
        <v>1</v>
      </c>
      <c r="R42" s="67">
        <v>1</v>
      </c>
      <c r="S42" s="67">
        <v>1</v>
      </c>
      <c r="T42" s="67">
        <v>1</v>
      </c>
      <c r="U42" s="67">
        <v>1</v>
      </c>
      <c r="V42" s="67">
        <v>1</v>
      </c>
      <c r="W42" s="67">
        <v>1</v>
      </c>
      <c r="X42" s="67">
        <v>1</v>
      </c>
      <c r="Y42" s="67">
        <v>1</v>
      </c>
      <c r="Z42" s="67">
        <v>1</v>
      </c>
      <c r="AA42" s="67">
        <v>1</v>
      </c>
      <c r="AB42" s="6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95</v>
      </c>
      <c r="B43" s="37" t="s">
        <v>120</v>
      </c>
      <c r="C43" s="37" t="s">
        <v>118</v>
      </c>
      <c r="D43" s="37" t="s">
        <v>139</v>
      </c>
      <c r="E43" s="67">
        <v>15.6</v>
      </c>
      <c r="F43" s="67">
        <v>15.6</v>
      </c>
      <c r="G43" s="67">
        <v>15.6</v>
      </c>
      <c r="H43" s="67">
        <v>15.6</v>
      </c>
      <c r="I43" s="67">
        <v>15.6</v>
      </c>
      <c r="J43" s="67">
        <v>15.6</v>
      </c>
      <c r="K43" s="67">
        <v>21</v>
      </c>
      <c r="L43" s="67">
        <v>21</v>
      </c>
      <c r="M43" s="67">
        <v>21</v>
      </c>
      <c r="N43" s="67">
        <v>21</v>
      </c>
      <c r="O43" s="67">
        <v>21</v>
      </c>
      <c r="P43" s="67">
        <v>21</v>
      </c>
      <c r="Q43" s="67">
        <v>21</v>
      </c>
      <c r="R43" s="67">
        <v>21</v>
      </c>
      <c r="S43" s="67">
        <v>21</v>
      </c>
      <c r="T43" s="67">
        <v>21</v>
      </c>
      <c r="U43" s="67">
        <v>21</v>
      </c>
      <c r="V43" s="67">
        <v>21</v>
      </c>
      <c r="W43" s="67">
        <v>21</v>
      </c>
      <c r="X43" s="67">
        <v>21</v>
      </c>
      <c r="Y43" s="67">
        <v>21</v>
      </c>
      <c r="Z43" s="67">
        <v>15.6</v>
      </c>
      <c r="AA43" s="67">
        <v>15.6</v>
      </c>
      <c r="AB43" s="67">
        <v>15.6</v>
      </c>
      <c r="AC43" s="37">
        <v>455.4</v>
      </c>
      <c r="AD43" s="37">
        <v>3171.6</v>
      </c>
      <c r="AE43" s="37">
        <v>165376.29</v>
      </c>
    </row>
    <row r="44" spans="1:31">
      <c r="A44" s="37"/>
      <c r="B44" s="37"/>
      <c r="C44" s="37"/>
      <c r="D44" s="37" t="s">
        <v>137</v>
      </c>
      <c r="E44" s="67">
        <v>15.6</v>
      </c>
      <c r="F44" s="67">
        <v>15.6</v>
      </c>
      <c r="G44" s="67">
        <v>15.6</v>
      </c>
      <c r="H44" s="67">
        <v>15.6</v>
      </c>
      <c r="I44" s="67">
        <v>15.6</v>
      </c>
      <c r="J44" s="67">
        <v>15.6</v>
      </c>
      <c r="K44" s="67">
        <v>15.6</v>
      </c>
      <c r="L44" s="67">
        <v>15.6</v>
      </c>
      <c r="M44" s="67">
        <v>15.6</v>
      </c>
      <c r="N44" s="67">
        <v>15.6</v>
      </c>
      <c r="O44" s="67">
        <v>15.6</v>
      </c>
      <c r="P44" s="67">
        <v>15.6</v>
      </c>
      <c r="Q44" s="67">
        <v>15.6</v>
      </c>
      <c r="R44" s="67">
        <v>15.6</v>
      </c>
      <c r="S44" s="67">
        <v>15.6</v>
      </c>
      <c r="T44" s="67">
        <v>15.6</v>
      </c>
      <c r="U44" s="67">
        <v>15.6</v>
      </c>
      <c r="V44" s="67">
        <v>15.6</v>
      </c>
      <c r="W44" s="67">
        <v>15.6</v>
      </c>
      <c r="X44" s="67">
        <v>15.6</v>
      </c>
      <c r="Y44" s="67">
        <v>15.6</v>
      </c>
      <c r="Z44" s="67">
        <v>15.6</v>
      </c>
      <c r="AA44" s="67">
        <v>15.6</v>
      </c>
      <c r="AB44" s="67">
        <v>15.6</v>
      </c>
      <c r="AC44" s="37">
        <v>374.4</v>
      </c>
      <c r="AD44" s="37"/>
      <c r="AE44" s="37"/>
    </row>
    <row r="45" spans="1:31">
      <c r="A45" s="37"/>
      <c r="B45" s="37"/>
      <c r="C45" s="37"/>
      <c r="D45" s="37" t="s">
        <v>138</v>
      </c>
      <c r="E45" s="67">
        <v>21</v>
      </c>
      <c r="F45" s="67">
        <v>21</v>
      </c>
      <c r="G45" s="67">
        <v>21</v>
      </c>
      <c r="H45" s="67">
        <v>21</v>
      </c>
      <c r="I45" s="67">
        <v>21</v>
      </c>
      <c r="J45" s="67">
        <v>21</v>
      </c>
      <c r="K45" s="67">
        <v>21</v>
      </c>
      <c r="L45" s="67">
        <v>21</v>
      </c>
      <c r="M45" s="67">
        <v>21</v>
      </c>
      <c r="N45" s="67">
        <v>21</v>
      </c>
      <c r="O45" s="67">
        <v>21</v>
      </c>
      <c r="P45" s="67">
        <v>21</v>
      </c>
      <c r="Q45" s="67">
        <v>21</v>
      </c>
      <c r="R45" s="67">
        <v>21</v>
      </c>
      <c r="S45" s="67">
        <v>21</v>
      </c>
      <c r="T45" s="67">
        <v>21</v>
      </c>
      <c r="U45" s="67">
        <v>21</v>
      </c>
      <c r="V45" s="67">
        <v>21</v>
      </c>
      <c r="W45" s="67">
        <v>21</v>
      </c>
      <c r="X45" s="67">
        <v>21</v>
      </c>
      <c r="Y45" s="67">
        <v>21</v>
      </c>
      <c r="Z45" s="67">
        <v>21</v>
      </c>
      <c r="AA45" s="67">
        <v>21</v>
      </c>
      <c r="AB45" s="67">
        <v>21</v>
      </c>
      <c r="AC45" s="37">
        <v>504</v>
      </c>
      <c r="AD45" s="37"/>
      <c r="AE45" s="37"/>
    </row>
    <row r="46" spans="1:31">
      <c r="A46" s="37"/>
      <c r="B46" s="37"/>
      <c r="C46" s="37"/>
      <c r="D46" s="37" t="s">
        <v>146</v>
      </c>
      <c r="E46" s="67">
        <v>15.6</v>
      </c>
      <c r="F46" s="67">
        <v>15.6</v>
      </c>
      <c r="G46" s="67">
        <v>15.6</v>
      </c>
      <c r="H46" s="67">
        <v>15.6</v>
      </c>
      <c r="I46" s="67">
        <v>15.6</v>
      </c>
      <c r="J46" s="67">
        <v>15.6</v>
      </c>
      <c r="K46" s="67">
        <v>21</v>
      </c>
      <c r="L46" s="67">
        <v>21</v>
      </c>
      <c r="M46" s="67">
        <v>21</v>
      </c>
      <c r="N46" s="67">
        <v>21</v>
      </c>
      <c r="O46" s="67">
        <v>21</v>
      </c>
      <c r="P46" s="67">
        <v>21</v>
      </c>
      <c r="Q46" s="67">
        <v>21</v>
      </c>
      <c r="R46" s="67">
        <v>21</v>
      </c>
      <c r="S46" s="67">
        <v>21</v>
      </c>
      <c r="T46" s="67">
        <v>21</v>
      </c>
      <c r="U46" s="67">
        <v>21</v>
      </c>
      <c r="V46" s="67">
        <v>21</v>
      </c>
      <c r="W46" s="67">
        <v>21</v>
      </c>
      <c r="X46" s="67">
        <v>21</v>
      </c>
      <c r="Y46" s="67">
        <v>21</v>
      </c>
      <c r="Z46" s="67">
        <v>21</v>
      </c>
      <c r="AA46" s="67">
        <v>15.6</v>
      </c>
      <c r="AB46" s="67">
        <v>15.6</v>
      </c>
      <c r="AC46" s="37">
        <v>460.8</v>
      </c>
      <c r="AD46" s="37"/>
      <c r="AE46" s="37"/>
    </row>
    <row r="47" spans="1:31">
      <c r="A47" s="37"/>
      <c r="B47" s="37"/>
      <c r="C47" s="37"/>
      <c r="D47" s="37" t="s">
        <v>144</v>
      </c>
      <c r="E47" s="67">
        <v>15.6</v>
      </c>
      <c r="F47" s="67">
        <v>15.6</v>
      </c>
      <c r="G47" s="67">
        <v>15.6</v>
      </c>
      <c r="H47" s="67">
        <v>15.6</v>
      </c>
      <c r="I47" s="67">
        <v>15.6</v>
      </c>
      <c r="J47" s="67">
        <v>15.6</v>
      </c>
      <c r="K47" s="67">
        <v>15.6</v>
      </c>
      <c r="L47" s="67">
        <v>15.6</v>
      </c>
      <c r="M47" s="67">
        <v>21</v>
      </c>
      <c r="N47" s="67">
        <v>21</v>
      </c>
      <c r="O47" s="67">
        <v>21</v>
      </c>
      <c r="P47" s="67">
        <v>21</v>
      </c>
      <c r="Q47" s="67">
        <v>21</v>
      </c>
      <c r="R47" s="67">
        <v>21</v>
      </c>
      <c r="S47" s="67">
        <v>21</v>
      </c>
      <c r="T47" s="67">
        <v>21</v>
      </c>
      <c r="U47" s="67">
        <v>21</v>
      </c>
      <c r="V47" s="67">
        <v>21</v>
      </c>
      <c r="W47" s="67">
        <v>21</v>
      </c>
      <c r="X47" s="67">
        <v>15.6</v>
      </c>
      <c r="Y47" s="67">
        <v>15.6</v>
      </c>
      <c r="Z47" s="67">
        <v>15.6</v>
      </c>
      <c r="AA47" s="67">
        <v>15.6</v>
      </c>
      <c r="AB47" s="67">
        <v>15.6</v>
      </c>
      <c r="AC47" s="37">
        <v>433.8</v>
      </c>
      <c r="AD47" s="37"/>
      <c r="AE47" s="37"/>
    </row>
    <row r="48" spans="1:31">
      <c r="A48" s="37" t="s">
        <v>96</v>
      </c>
      <c r="B48" s="37" t="s">
        <v>120</v>
      </c>
      <c r="C48" s="37" t="s">
        <v>118</v>
      </c>
      <c r="D48" s="37" t="s">
        <v>135</v>
      </c>
      <c r="E48" s="67">
        <v>30</v>
      </c>
      <c r="F48" s="67">
        <v>30</v>
      </c>
      <c r="G48" s="67">
        <v>30</v>
      </c>
      <c r="H48" s="67">
        <v>30</v>
      </c>
      <c r="I48" s="67">
        <v>30</v>
      </c>
      <c r="J48" s="67">
        <v>30</v>
      </c>
      <c r="K48" s="67">
        <v>24</v>
      </c>
      <c r="L48" s="67">
        <v>24</v>
      </c>
      <c r="M48" s="67">
        <v>24</v>
      </c>
      <c r="N48" s="67">
        <v>24</v>
      </c>
      <c r="O48" s="67">
        <v>24</v>
      </c>
      <c r="P48" s="67">
        <v>24</v>
      </c>
      <c r="Q48" s="67">
        <v>24</v>
      </c>
      <c r="R48" s="67">
        <v>24</v>
      </c>
      <c r="S48" s="67">
        <v>24</v>
      </c>
      <c r="T48" s="67">
        <v>24</v>
      </c>
      <c r="U48" s="67">
        <v>24</v>
      </c>
      <c r="V48" s="67">
        <v>24</v>
      </c>
      <c r="W48" s="67">
        <v>24</v>
      </c>
      <c r="X48" s="67">
        <v>24</v>
      </c>
      <c r="Y48" s="67">
        <v>24</v>
      </c>
      <c r="Z48" s="67">
        <v>30</v>
      </c>
      <c r="AA48" s="67">
        <v>30</v>
      </c>
      <c r="AB48" s="67">
        <v>30</v>
      </c>
      <c r="AC48" s="37">
        <v>630</v>
      </c>
      <c r="AD48" s="37">
        <v>4428</v>
      </c>
      <c r="AE48" s="37">
        <v>230888.57</v>
      </c>
    </row>
    <row r="49" spans="1:31">
      <c r="A49" s="37"/>
      <c r="B49" s="37"/>
      <c r="C49" s="37"/>
      <c r="D49" s="37" t="s">
        <v>146</v>
      </c>
      <c r="E49" s="67">
        <v>30</v>
      </c>
      <c r="F49" s="67">
        <v>30</v>
      </c>
      <c r="G49" s="67">
        <v>30</v>
      </c>
      <c r="H49" s="67">
        <v>30</v>
      </c>
      <c r="I49" s="67">
        <v>30</v>
      </c>
      <c r="J49" s="67">
        <v>30</v>
      </c>
      <c r="K49" s="67">
        <v>24</v>
      </c>
      <c r="L49" s="67">
        <v>24</v>
      </c>
      <c r="M49" s="67">
        <v>24</v>
      </c>
      <c r="N49" s="67">
        <v>24</v>
      </c>
      <c r="O49" s="67">
        <v>24</v>
      </c>
      <c r="P49" s="67">
        <v>24</v>
      </c>
      <c r="Q49" s="67">
        <v>24</v>
      </c>
      <c r="R49" s="67">
        <v>24</v>
      </c>
      <c r="S49" s="67">
        <v>24</v>
      </c>
      <c r="T49" s="67">
        <v>24</v>
      </c>
      <c r="U49" s="67">
        <v>24</v>
      </c>
      <c r="V49" s="67">
        <v>24</v>
      </c>
      <c r="W49" s="67">
        <v>24</v>
      </c>
      <c r="X49" s="67">
        <v>24</v>
      </c>
      <c r="Y49" s="67">
        <v>24</v>
      </c>
      <c r="Z49" s="67">
        <v>24</v>
      </c>
      <c r="AA49" s="67">
        <v>30</v>
      </c>
      <c r="AB49" s="67">
        <v>30</v>
      </c>
      <c r="AC49" s="37">
        <v>624</v>
      </c>
      <c r="AD49" s="37"/>
      <c r="AE49" s="37"/>
    </row>
    <row r="50" spans="1:31">
      <c r="A50" s="37"/>
      <c r="B50" s="37"/>
      <c r="C50" s="37"/>
      <c r="D50" s="37" t="s">
        <v>138</v>
      </c>
      <c r="E50" s="67">
        <v>30</v>
      </c>
      <c r="F50" s="67">
        <v>30</v>
      </c>
      <c r="G50" s="67">
        <v>30</v>
      </c>
      <c r="H50" s="67">
        <v>30</v>
      </c>
      <c r="I50" s="67">
        <v>30</v>
      </c>
      <c r="J50" s="67">
        <v>30</v>
      </c>
      <c r="K50" s="67">
        <v>30</v>
      </c>
      <c r="L50" s="67">
        <v>30</v>
      </c>
      <c r="M50" s="67">
        <v>30</v>
      </c>
      <c r="N50" s="67">
        <v>30</v>
      </c>
      <c r="O50" s="67">
        <v>30</v>
      </c>
      <c r="P50" s="67">
        <v>30</v>
      </c>
      <c r="Q50" s="67">
        <v>30</v>
      </c>
      <c r="R50" s="67">
        <v>30</v>
      </c>
      <c r="S50" s="67">
        <v>30</v>
      </c>
      <c r="T50" s="67">
        <v>30</v>
      </c>
      <c r="U50" s="67">
        <v>30</v>
      </c>
      <c r="V50" s="67">
        <v>30</v>
      </c>
      <c r="W50" s="67">
        <v>30</v>
      </c>
      <c r="X50" s="67">
        <v>30</v>
      </c>
      <c r="Y50" s="67">
        <v>30</v>
      </c>
      <c r="Z50" s="67">
        <v>30</v>
      </c>
      <c r="AA50" s="67">
        <v>30</v>
      </c>
      <c r="AB50" s="67">
        <v>30</v>
      </c>
      <c r="AC50" s="37">
        <v>720</v>
      </c>
      <c r="AD50" s="37"/>
      <c r="AE50" s="37"/>
    </row>
    <row r="51" spans="1:31">
      <c r="A51" s="37"/>
      <c r="B51" s="37"/>
      <c r="C51" s="37"/>
      <c r="D51" s="37" t="s">
        <v>144</v>
      </c>
      <c r="E51" s="67">
        <v>30</v>
      </c>
      <c r="F51" s="67">
        <v>30</v>
      </c>
      <c r="G51" s="67">
        <v>30</v>
      </c>
      <c r="H51" s="67">
        <v>30</v>
      </c>
      <c r="I51" s="67">
        <v>30</v>
      </c>
      <c r="J51" s="67">
        <v>30</v>
      </c>
      <c r="K51" s="67">
        <v>30</v>
      </c>
      <c r="L51" s="67">
        <v>30</v>
      </c>
      <c r="M51" s="67">
        <v>24</v>
      </c>
      <c r="N51" s="67">
        <v>24</v>
      </c>
      <c r="O51" s="67">
        <v>24</v>
      </c>
      <c r="P51" s="67">
        <v>24</v>
      </c>
      <c r="Q51" s="67">
        <v>24</v>
      </c>
      <c r="R51" s="67">
        <v>24</v>
      </c>
      <c r="S51" s="67">
        <v>24</v>
      </c>
      <c r="T51" s="67">
        <v>24</v>
      </c>
      <c r="U51" s="67">
        <v>24</v>
      </c>
      <c r="V51" s="67">
        <v>24</v>
      </c>
      <c r="W51" s="67">
        <v>24</v>
      </c>
      <c r="X51" s="67">
        <v>30</v>
      </c>
      <c r="Y51" s="67">
        <v>30</v>
      </c>
      <c r="Z51" s="67">
        <v>30</v>
      </c>
      <c r="AA51" s="67">
        <v>30</v>
      </c>
      <c r="AB51" s="67">
        <v>30</v>
      </c>
      <c r="AC51" s="37">
        <v>654</v>
      </c>
      <c r="AD51" s="37"/>
      <c r="AE51" s="37"/>
    </row>
    <row r="52" spans="1:31">
      <c r="A52" s="37" t="s">
        <v>196</v>
      </c>
      <c r="B52" s="37" t="s">
        <v>197</v>
      </c>
      <c r="C52" s="37" t="s">
        <v>118</v>
      </c>
      <c r="D52" s="37" t="s">
        <v>135</v>
      </c>
      <c r="E52" s="67">
        <v>50</v>
      </c>
      <c r="F52" s="67">
        <v>50</v>
      </c>
      <c r="G52" s="67">
        <v>50</v>
      </c>
      <c r="H52" s="67">
        <v>50</v>
      </c>
      <c r="I52" s="67">
        <v>50</v>
      </c>
      <c r="J52" s="67">
        <v>50</v>
      </c>
      <c r="K52" s="67">
        <v>50</v>
      </c>
      <c r="L52" s="67">
        <v>50</v>
      </c>
      <c r="M52" s="67">
        <v>50</v>
      </c>
      <c r="N52" s="67">
        <v>50</v>
      </c>
      <c r="O52" s="67">
        <v>50</v>
      </c>
      <c r="P52" s="67">
        <v>50</v>
      </c>
      <c r="Q52" s="67">
        <v>50</v>
      </c>
      <c r="R52" s="67">
        <v>50</v>
      </c>
      <c r="S52" s="67">
        <v>50</v>
      </c>
      <c r="T52" s="67">
        <v>50</v>
      </c>
      <c r="U52" s="67">
        <v>50</v>
      </c>
      <c r="V52" s="67">
        <v>50</v>
      </c>
      <c r="W52" s="67">
        <v>50</v>
      </c>
      <c r="X52" s="67">
        <v>50</v>
      </c>
      <c r="Y52" s="67">
        <v>50</v>
      </c>
      <c r="Z52" s="67">
        <v>50</v>
      </c>
      <c r="AA52" s="67">
        <v>50</v>
      </c>
      <c r="AB52" s="67">
        <v>50</v>
      </c>
      <c r="AC52" s="37">
        <v>1200</v>
      </c>
      <c r="AD52" s="37">
        <v>8400</v>
      </c>
      <c r="AE52" s="37">
        <v>438000</v>
      </c>
    </row>
    <row r="53" spans="1:31">
      <c r="A53" s="37"/>
      <c r="B53" s="37"/>
      <c r="C53" s="37"/>
      <c r="D53" s="37" t="s">
        <v>143</v>
      </c>
      <c r="E53" s="67">
        <v>50</v>
      </c>
      <c r="F53" s="67">
        <v>50</v>
      </c>
      <c r="G53" s="67">
        <v>50</v>
      </c>
      <c r="H53" s="67">
        <v>50</v>
      </c>
      <c r="I53" s="67">
        <v>50</v>
      </c>
      <c r="J53" s="67">
        <v>50</v>
      </c>
      <c r="K53" s="67">
        <v>50</v>
      </c>
      <c r="L53" s="67">
        <v>50</v>
      </c>
      <c r="M53" s="67">
        <v>50</v>
      </c>
      <c r="N53" s="67">
        <v>50</v>
      </c>
      <c r="O53" s="67">
        <v>50</v>
      </c>
      <c r="P53" s="67">
        <v>50</v>
      </c>
      <c r="Q53" s="67">
        <v>50</v>
      </c>
      <c r="R53" s="67">
        <v>50</v>
      </c>
      <c r="S53" s="67">
        <v>50</v>
      </c>
      <c r="T53" s="67">
        <v>50</v>
      </c>
      <c r="U53" s="67">
        <v>50</v>
      </c>
      <c r="V53" s="67">
        <v>50</v>
      </c>
      <c r="W53" s="67">
        <v>50</v>
      </c>
      <c r="X53" s="67">
        <v>50</v>
      </c>
      <c r="Y53" s="67">
        <v>50</v>
      </c>
      <c r="Z53" s="67">
        <v>50</v>
      </c>
      <c r="AA53" s="67">
        <v>50</v>
      </c>
      <c r="AB53" s="67">
        <v>50</v>
      </c>
      <c r="AC53" s="37">
        <v>1200</v>
      </c>
      <c r="AD53" s="37"/>
      <c r="AE53" s="37"/>
    </row>
    <row r="54" spans="1:31">
      <c r="A54" s="37"/>
      <c r="B54" s="37"/>
      <c r="C54" s="37"/>
      <c r="D54" s="37" t="s">
        <v>144</v>
      </c>
      <c r="E54" s="67">
        <v>50</v>
      </c>
      <c r="F54" s="67">
        <v>50</v>
      </c>
      <c r="G54" s="67">
        <v>50</v>
      </c>
      <c r="H54" s="67">
        <v>50</v>
      </c>
      <c r="I54" s="67">
        <v>50</v>
      </c>
      <c r="J54" s="67">
        <v>50</v>
      </c>
      <c r="K54" s="67">
        <v>50</v>
      </c>
      <c r="L54" s="67">
        <v>50</v>
      </c>
      <c r="M54" s="67">
        <v>50</v>
      </c>
      <c r="N54" s="67">
        <v>50</v>
      </c>
      <c r="O54" s="67">
        <v>50</v>
      </c>
      <c r="P54" s="67">
        <v>50</v>
      </c>
      <c r="Q54" s="67">
        <v>50</v>
      </c>
      <c r="R54" s="67">
        <v>50</v>
      </c>
      <c r="S54" s="67">
        <v>50</v>
      </c>
      <c r="T54" s="67">
        <v>50</v>
      </c>
      <c r="U54" s="67">
        <v>50</v>
      </c>
      <c r="V54" s="67">
        <v>50</v>
      </c>
      <c r="W54" s="67">
        <v>50</v>
      </c>
      <c r="X54" s="67">
        <v>50</v>
      </c>
      <c r="Y54" s="67">
        <v>50</v>
      </c>
      <c r="Z54" s="67">
        <v>50</v>
      </c>
      <c r="AA54" s="67">
        <v>50</v>
      </c>
      <c r="AB54" s="67">
        <v>50</v>
      </c>
      <c r="AC54" s="37">
        <v>1200</v>
      </c>
      <c r="AD54" s="37"/>
      <c r="AE54" s="37"/>
    </row>
    <row r="55" spans="1:31">
      <c r="A55" s="37" t="s">
        <v>294</v>
      </c>
      <c r="B55" s="37" t="s">
        <v>197</v>
      </c>
      <c r="C55" s="37" t="s">
        <v>118</v>
      </c>
      <c r="D55" s="37" t="s">
        <v>119</v>
      </c>
      <c r="E55" s="67">
        <v>30</v>
      </c>
      <c r="F55" s="67">
        <v>30</v>
      </c>
      <c r="G55" s="67">
        <v>30</v>
      </c>
      <c r="H55" s="67">
        <v>30</v>
      </c>
      <c r="I55" s="67">
        <v>30</v>
      </c>
      <c r="J55" s="67">
        <v>30</v>
      </c>
      <c r="K55" s="67">
        <v>30</v>
      </c>
      <c r="L55" s="67">
        <v>30</v>
      </c>
      <c r="M55" s="67">
        <v>30</v>
      </c>
      <c r="N55" s="67">
        <v>30</v>
      </c>
      <c r="O55" s="67">
        <v>30</v>
      </c>
      <c r="P55" s="67">
        <v>30</v>
      </c>
      <c r="Q55" s="67">
        <v>30</v>
      </c>
      <c r="R55" s="67">
        <v>30</v>
      </c>
      <c r="S55" s="67">
        <v>30</v>
      </c>
      <c r="T55" s="67">
        <v>30</v>
      </c>
      <c r="U55" s="67">
        <v>30</v>
      </c>
      <c r="V55" s="67">
        <v>30</v>
      </c>
      <c r="W55" s="67">
        <v>30</v>
      </c>
      <c r="X55" s="67">
        <v>30</v>
      </c>
      <c r="Y55" s="67">
        <v>30</v>
      </c>
      <c r="Z55" s="67">
        <v>30</v>
      </c>
      <c r="AA55" s="67">
        <v>30</v>
      </c>
      <c r="AB55" s="67">
        <v>30</v>
      </c>
      <c r="AC55" s="37">
        <v>720</v>
      </c>
      <c r="AD55" s="37">
        <v>5040</v>
      </c>
      <c r="AE55" s="37">
        <v>262800</v>
      </c>
    </row>
    <row r="56" spans="1:31">
      <c r="A56" s="37" t="s">
        <v>295</v>
      </c>
      <c r="B56" s="37" t="s">
        <v>197</v>
      </c>
      <c r="C56" s="37" t="s">
        <v>118</v>
      </c>
      <c r="D56" s="37" t="s">
        <v>119</v>
      </c>
      <c r="E56" s="67">
        <v>60</v>
      </c>
      <c r="F56" s="67">
        <v>60</v>
      </c>
      <c r="G56" s="67">
        <v>60</v>
      </c>
      <c r="H56" s="67">
        <v>60</v>
      </c>
      <c r="I56" s="67">
        <v>60</v>
      </c>
      <c r="J56" s="67">
        <v>60</v>
      </c>
      <c r="K56" s="67">
        <v>60</v>
      </c>
      <c r="L56" s="67">
        <v>60</v>
      </c>
      <c r="M56" s="67">
        <v>60</v>
      </c>
      <c r="N56" s="67">
        <v>60</v>
      </c>
      <c r="O56" s="67">
        <v>60</v>
      </c>
      <c r="P56" s="67">
        <v>60</v>
      </c>
      <c r="Q56" s="67">
        <v>60</v>
      </c>
      <c r="R56" s="67">
        <v>60</v>
      </c>
      <c r="S56" s="67">
        <v>60</v>
      </c>
      <c r="T56" s="67">
        <v>60</v>
      </c>
      <c r="U56" s="67">
        <v>60</v>
      </c>
      <c r="V56" s="67">
        <v>60</v>
      </c>
      <c r="W56" s="67">
        <v>60</v>
      </c>
      <c r="X56" s="67">
        <v>60</v>
      </c>
      <c r="Y56" s="67">
        <v>60</v>
      </c>
      <c r="Z56" s="67">
        <v>60</v>
      </c>
      <c r="AA56" s="67">
        <v>60</v>
      </c>
      <c r="AB56" s="67">
        <v>60</v>
      </c>
      <c r="AC56" s="37">
        <v>1440</v>
      </c>
      <c r="AD56" s="37">
        <v>10080</v>
      </c>
      <c r="AE56" s="37">
        <v>525600</v>
      </c>
    </row>
    <row r="57" spans="1:31">
      <c r="A57" s="37" t="s">
        <v>141</v>
      </c>
      <c r="B57" s="37" t="s">
        <v>117</v>
      </c>
      <c r="C57" s="37" t="s">
        <v>118</v>
      </c>
      <c r="D57" s="37" t="s">
        <v>135</v>
      </c>
      <c r="E57" s="67">
        <v>0</v>
      </c>
      <c r="F57" s="67">
        <v>0</v>
      </c>
      <c r="G57" s="67">
        <v>0</v>
      </c>
      <c r="H57" s="67">
        <v>0</v>
      </c>
      <c r="I57" s="67">
        <v>0</v>
      </c>
      <c r="J57" s="67">
        <v>0</v>
      </c>
      <c r="K57" s="67">
        <v>1</v>
      </c>
      <c r="L57" s="67">
        <v>1</v>
      </c>
      <c r="M57" s="67">
        <v>1</v>
      </c>
      <c r="N57" s="67">
        <v>1</v>
      </c>
      <c r="O57" s="67">
        <v>1</v>
      </c>
      <c r="P57" s="67">
        <v>1</v>
      </c>
      <c r="Q57" s="67">
        <v>1</v>
      </c>
      <c r="R57" s="67">
        <v>1</v>
      </c>
      <c r="S57" s="67">
        <v>1</v>
      </c>
      <c r="T57" s="67">
        <v>1</v>
      </c>
      <c r="U57" s="67">
        <v>1</v>
      </c>
      <c r="V57" s="67">
        <v>1</v>
      </c>
      <c r="W57" s="67">
        <v>1</v>
      </c>
      <c r="X57" s="67">
        <v>1</v>
      </c>
      <c r="Y57" s="67">
        <v>1</v>
      </c>
      <c r="Z57" s="67">
        <v>0</v>
      </c>
      <c r="AA57" s="67">
        <v>0</v>
      </c>
      <c r="AB57" s="67">
        <v>0</v>
      </c>
      <c r="AC57" s="37">
        <v>15</v>
      </c>
      <c r="AD57" s="37">
        <v>102</v>
      </c>
      <c r="AE57" s="37">
        <v>5318.57</v>
      </c>
    </row>
    <row r="58" spans="1:31">
      <c r="A58" s="37"/>
      <c r="B58" s="37"/>
      <c r="C58" s="37"/>
      <c r="D58" s="37" t="s">
        <v>146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  <c r="K58" s="67">
        <v>1</v>
      </c>
      <c r="L58" s="67">
        <v>1</v>
      </c>
      <c r="M58" s="67">
        <v>1</v>
      </c>
      <c r="N58" s="67">
        <v>1</v>
      </c>
      <c r="O58" s="67">
        <v>1</v>
      </c>
      <c r="P58" s="67">
        <v>1</v>
      </c>
      <c r="Q58" s="67">
        <v>1</v>
      </c>
      <c r="R58" s="67">
        <v>1</v>
      </c>
      <c r="S58" s="67">
        <v>1</v>
      </c>
      <c r="T58" s="67">
        <v>1</v>
      </c>
      <c r="U58" s="67">
        <v>1</v>
      </c>
      <c r="V58" s="67">
        <v>1</v>
      </c>
      <c r="W58" s="67">
        <v>1</v>
      </c>
      <c r="X58" s="67">
        <v>1</v>
      </c>
      <c r="Y58" s="67">
        <v>1</v>
      </c>
      <c r="Z58" s="67">
        <v>1</v>
      </c>
      <c r="AA58" s="67">
        <v>0</v>
      </c>
      <c r="AB58" s="67">
        <v>0</v>
      </c>
      <c r="AC58" s="37">
        <v>16</v>
      </c>
      <c r="AD58" s="37"/>
      <c r="AE58" s="37"/>
    </row>
    <row r="59" spans="1:31">
      <c r="A59" s="37"/>
      <c r="B59" s="37"/>
      <c r="C59" s="37"/>
      <c r="D59" s="37" t="s">
        <v>138</v>
      </c>
      <c r="E59" s="67">
        <v>1</v>
      </c>
      <c r="F59" s="67">
        <v>1</v>
      </c>
      <c r="G59" s="67">
        <v>1</v>
      </c>
      <c r="H59" s="67">
        <v>1</v>
      </c>
      <c r="I59" s="67">
        <v>1</v>
      </c>
      <c r="J59" s="67">
        <v>1</v>
      </c>
      <c r="K59" s="67">
        <v>1</v>
      </c>
      <c r="L59" s="67">
        <v>1</v>
      </c>
      <c r="M59" s="67">
        <v>1</v>
      </c>
      <c r="N59" s="67">
        <v>1</v>
      </c>
      <c r="O59" s="67">
        <v>1</v>
      </c>
      <c r="P59" s="67">
        <v>1</v>
      </c>
      <c r="Q59" s="67">
        <v>1</v>
      </c>
      <c r="R59" s="67">
        <v>1</v>
      </c>
      <c r="S59" s="67">
        <v>1</v>
      </c>
      <c r="T59" s="67">
        <v>1</v>
      </c>
      <c r="U59" s="67">
        <v>1</v>
      </c>
      <c r="V59" s="67">
        <v>1</v>
      </c>
      <c r="W59" s="67">
        <v>1</v>
      </c>
      <c r="X59" s="67">
        <v>1</v>
      </c>
      <c r="Y59" s="67">
        <v>1</v>
      </c>
      <c r="Z59" s="67">
        <v>1</v>
      </c>
      <c r="AA59" s="67">
        <v>1</v>
      </c>
      <c r="AB59" s="67">
        <v>1</v>
      </c>
      <c r="AC59" s="37">
        <v>24</v>
      </c>
      <c r="AD59" s="37"/>
      <c r="AE59" s="37"/>
    </row>
    <row r="60" spans="1:31">
      <c r="A60" s="37"/>
      <c r="B60" s="37"/>
      <c r="C60" s="37"/>
      <c r="D60" s="37" t="s">
        <v>144</v>
      </c>
      <c r="E60" s="67">
        <v>0</v>
      </c>
      <c r="F60" s="67">
        <v>0</v>
      </c>
      <c r="G60" s="67">
        <v>0</v>
      </c>
      <c r="H60" s="67">
        <v>0</v>
      </c>
      <c r="I60" s="67">
        <v>0</v>
      </c>
      <c r="J60" s="67">
        <v>0</v>
      </c>
      <c r="K60" s="67">
        <v>0</v>
      </c>
      <c r="L60" s="67">
        <v>0</v>
      </c>
      <c r="M60" s="67">
        <v>1</v>
      </c>
      <c r="N60" s="67">
        <v>1</v>
      </c>
      <c r="O60" s="67">
        <v>1</v>
      </c>
      <c r="P60" s="67">
        <v>1</v>
      </c>
      <c r="Q60" s="67">
        <v>1</v>
      </c>
      <c r="R60" s="67">
        <v>1</v>
      </c>
      <c r="S60" s="67">
        <v>1</v>
      </c>
      <c r="T60" s="67">
        <v>1</v>
      </c>
      <c r="U60" s="67">
        <v>1</v>
      </c>
      <c r="V60" s="67">
        <v>1</v>
      </c>
      <c r="W60" s="67">
        <v>1</v>
      </c>
      <c r="X60" s="67">
        <v>0</v>
      </c>
      <c r="Y60" s="67">
        <v>0</v>
      </c>
      <c r="Z60" s="67">
        <v>0</v>
      </c>
      <c r="AA60" s="67">
        <v>0</v>
      </c>
      <c r="AB60" s="67">
        <v>0</v>
      </c>
      <c r="AC60" s="37">
        <v>11</v>
      </c>
      <c r="AD60" s="37"/>
      <c r="AE60" s="37"/>
    </row>
    <row r="61" spans="1:31">
      <c r="A61" s="37" t="s">
        <v>140</v>
      </c>
      <c r="B61" s="37" t="s">
        <v>117</v>
      </c>
      <c r="C61" s="37" t="s">
        <v>118</v>
      </c>
      <c r="D61" s="37" t="s">
        <v>119</v>
      </c>
      <c r="E61" s="67">
        <v>1</v>
      </c>
      <c r="F61" s="67">
        <v>1</v>
      </c>
      <c r="G61" s="67">
        <v>1</v>
      </c>
      <c r="H61" s="67">
        <v>1</v>
      </c>
      <c r="I61" s="67">
        <v>1</v>
      </c>
      <c r="J61" s="67">
        <v>1</v>
      </c>
      <c r="K61" s="67">
        <v>1</v>
      </c>
      <c r="L61" s="67">
        <v>1</v>
      </c>
      <c r="M61" s="67">
        <v>1</v>
      </c>
      <c r="N61" s="67">
        <v>1</v>
      </c>
      <c r="O61" s="67">
        <v>1</v>
      </c>
      <c r="P61" s="67">
        <v>1</v>
      </c>
      <c r="Q61" s="67">
        <v>1</v>
      </c>
      <c r="R61" s="67">
        <v>1</v>
      </c>
      <c r="S61" s="67">
        <v>1</v>
      </c>
      <c r="T61" s="67">
        <v>1</v>
      </c>
      <c r="U61" s="67">
        <v>1</v>
      </c>
      <c r="V61" s="67">
        <v>1</v>
      </c>
      <c r="W61" s="67">
        <v>1</v>
      </c>
      <c r="X61" s="67">
        <v>1</v>
      </c>
      <c r="Y61" s="67">
        <v>1</v>
      </c>
      <c r="Z61" s="67">
        <v>1</v>
      </c>
      <c r="AA61" s="67">
        <v>1</v>
      </c>
      <c r="AB61" s="6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132</v>
      </c>
      <c r="B62" s="37" t="s">
        <v>133</v>
      </c>
      <c r="C62" s="37" t="s">
        <v>118</v>
      </c>
      <c r="D62" s="37" t="s">
        <v>119</v>
      </c>
      <c r="E62" s="67">
        <v>4</v>
      </c>
      <c r="F62" s="67">
        <v>4</v>
      </c>
      <c r="G62" s="67">
        <v>4</v>
      </c>
      <c r="H62" s="67">
        <v>4</v>
      </c>
      <c r="I62" s="67">
        <v>4</v>
      </c>
      <c r="J62" s="67">
        <v>4</v>
      </c>
      <c r="K62" s="67">
        <v>4</v>
      </c>
      <c r="L62" s="67">
        <v>4</v>
      </c>
      <c r="M62" s="67">
        <v>4</v>
      </c>
      <c r="N62" s="67">
        <v>4</v>
      </c>
      <c r="O62" s="67">
        <v>4</v>
      </c>
      <c r="P62" s="67">
        <v>4</v>
      </c>
      <c r="Q62" s="67">
        <v>4</v>
      </c>
      <c r="R62" s="67">
        <v>4</v>
      </c>
      <c r="S62" s="67">
        <v>4</v>
      </c>
      <c r="T62" s="67">
        <v>4</v>
      </c>
      <c r="U62" s="67">
        <v>4</v>
      </c>
      <c r="V62" s="67">
        <v>4</v>
      </c>
      <c r="W62" s="67">
        <v>4</v>
      </c>
      <c r="X62" s="67">
        <v>4</v>
      </c>
      <c r="Y62" s="67">
        <v>4</v>
      </c>
      <c r="Z62" s="67">
        <v>4</v>
      </c>
      <c r="AA62" s="67">
        <v>4</v>
      </c>
      <c r="AB62" s="6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198</v>
      </c>
      <c r="B63" s="37" t="s">
        <v>120</v>
      </c>
      <c r="C63" s="37" t="s">
        <v>199</v>
      </c>
      <c r="D63" s="37" t="s">
        <v>119</v>
      </c>
      <c r="E63" s="67">
        <v>13</v>
      </c>
      <c r="F63" s="67">
        <v>13</v>
      </c>
      <c r="G63" s="67">
        <v>13</v>
      </c>
      <c r="H63" s="67">
        <v>13</v>
      </c>
      <c r="I63" s="67">
        <v>13</v>
      </c>
      <c r="J63" s="67">
        <v>13</v>
      </c>
      <c r="K63" s="67">
        <v>13</v>
      </c>
      <c r="L63" s="67">
        <v>13</v>
      </c>
      <c r="M63" s="67">
        <v>13</v>
      </c>
      <c r="N63" s="67">
        <v>13</v>
      </c>
      <c r="O63" s="67">
        <v>13</v>
      </c>
      <c r="P63" s="67">
        <v>13</v>
      </c>
      <c r="Q63" s="67">
        <v>13</v>
      </c>
      <c r="R63" s="67">
        <v>13</v>
      </c>
      <c r="S63" s="67">
        <v>13</v>
      </c>
      <c r="T63" s="67">
        <v>13</v>
      </c>
      <c r="U63" s="67">
        <v>13</v>
      </c>
      <c r="V63" s="67">
        <v>13</v>
      </c>
      <c r="W63" s="67">
        <v>13</v>
      </c>
      <c r="X63" s="67">
        <v>13</v>
      </c>
      <c r="Y63" s="67">
        <v>13</v>
      </c>
      <c r="Z63" s="67">
        <v>13</v>
      </c>
      <c r="AA63" s="67">
        <v>13</v>
      </c>
      <c r="AB63" s="6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200</v>
      </c>
      <c r="D64" s="37" t="s">
        <v>119</v>
      </c>
      <c r="E64" s="67">
        <v>13</v>
      </c>
      <c r="F64" s="67">
        <v>13</v>
      </c>
      <c r="G64" s="67">
        <v>13</v>
      </c>
      <c r="H64" s="67">
        <v>13</v>
      </c>
      <c r="I64" s="67">
        <v>13</v>
      </c>
      <c r="J64" s="67">
        <v>13</v>
      </c>
      <c r="K64" s="67">
        <v>13</v>
      </c>
      <c r="L64" s="67">
        <v>13</v>
      </c>
      <c r="M64" s="67">
        <v>13</v>
      </c>
      <c r="N64" s="67">
        <v>13</v>
      </c>
      <c r="O64" s="67">
        <v>13</v>
      </c>
      <c r="P64" s="67">
        <v>13</v>
      </c>
      <c r="Q64" s="67">
        <v>13</v>
      </c>
      <c r="R64" s="67">
        <v>13</v>
      </c>
      <c r="S64" s="67">
        <v>13</v>
      </c>
      <c r="T64" s="67">
        <v>13</v>
      </c>
      <c r="U64" s="67">
        <v>13</v>
      </c>
      <c r="V64" s="67">
        <v>13</v>
      </c>
      <c r="W64" s="67">
        <v>13</v>
      </c>
      <c r="X64" s="67">
        <v>13</v>
      </c>
      <c r="Y64" s="67">
        <v>13</v>
      </c>
      <c r="Z64" s="67">
        <v>13</v>
      </c>
      <c r="AA64" s="67">
        <v>13</v>
      </c>
      <c r="AB64" s="6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118</v>
      </c>
      <c r="D65" s="37" t="s">
        <v>119</v>
      </c>
      <c r="E65" s="67">
        <v>13</v>
      </c>
      <c r="F65" s="67">
        <v>13</v>
      </c>
      <c r="G65" s="67">
        <v>13</v>
      </c>
      <c r="H65" s="67">
        <v>13</v>
      </c>
      <c r="I65" s="67">
        <v>13</v>
      </c>
      <c r="J65" s="67">
        <v>13</v>
      </c>
      <c r="K65" s="67">
        <v>13</v>
      </c>
      <c r="L65" s="67">
        <v>13</v>
      </c>
      <c r="M65" s="67">
        <v>13</v>
      </c>
      <c r="N65" s="67">
        <v>13</v>
      </c>
      <c r="O65" s="67">
        <v>13</v>
      </c>
      <c r="P65" s="67">
        <v>13</v>
      </c>
      <c r="Q65" s="67">
        <v>13</v>
      </c>
      <c r="R65" s="67">
        <v>13</v>
      </c>
      <c r="S65" s="67">
        <v>13</v>
      </c>
      <c r="T65" s="67">
        <v>13</v>
      </c>
      <c r="U65" s="67">
        <v>13</v>
      </c>
      <c r="V65" s="67">
        <v>13</v>
      </c>
      <c r="W65" s="67">
        <v>13</v>
      </c>
      <c r="X65" s="67">
        <v>13</v>
      </c>
      <c r="Y65" s="67">
        <v>13</v>
      </c>
      <c r="Z65" s="67">
        <v>13</v>
      </c>
      <c r="AA65" s="67">
        <v>13</v>
      </c>
      <c r="AB65" s="67">
        <v>13</v>
      </c>
      <c r="AC65" s="37">
        <v>312</v>
      </c>
      <c r="AD65" s="37">
        <v>2184</v>
      </c>
      <c r="AE65" s="37"/>
    </row>
    <row r="66" spans="1:31">
      <c r="A66" s="37" t="s">
        <v>201</v>
      </c>
      <c r="B66" s="37" t="s">
        <v>120</v>
      </c>
      <c r="C66" s="37" t="s">
        <v>118</v>
      </c>
      <c r="D66" s="37" t="s">
        <v>119</v>
      </c>
      <c r="E66" s="67">
        <v>6.7</v>
      </c>
      <c r="F66" s="67">
        <v>6.7</v>
      </c>
      <c r="G66" s="67">
        <v>6.7</v>
      </c>
      <c r="H66" s="67">
        <v>6.7</v>
      </c>
      <c r="I66" s="67">
        <v>6.7</v>
      </c>
      <c r="J66" s="67">
        <v>6.7</v>
      </c>
      <c r="K66" s="67">
        <v>6.7</v>
      </c>
      <c r="L66" s="67">
        <v>6.7</v>
      </c>
      <c r="M66" s="67">
        <v>6.7</v>
      </c>
      <c r="N66" s="67">
        <v>6.7</v>
      </c>
      <c r="O66" s="67">
        <v>6.7</v>
      </c>
      <c r="P66" s="67">
        <v>6.7</v>
      </c>
      <c r="Q66" s="67">
        <v>6.7</v>
      </c>
      <c r="R66" s="67">
        <v>6.7</v>
      </c>
      <c r="S66" s="67">
        <v>6.7</v>
      </c>
      <c r="T66" s="67">
        <v>6.7</v>
      </c>
      <c r="U66" s="67">
        <v>6.7</v>
      </c>
      <c r="V66" s="67">
        <v>6.7</v>
      </c>
      <c r="W66" s="67">
        <v>6.7</v>
      </c>
      <c r="X66" s="67">
        <v>6.7</v>
      </c>
      <c r="Y66" s="67">
        <v>6.7</v>
      </c>
      <c r="Z66" s="67">
        <v>6.7</v>
      </c>
      <c r="AA66" s="67">
        <v>6.7</v>
      </c>
      <c r="AB66" s="6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202</v>
      </c>
      <c r="B67" s="37" t="s">
        <v>120</v>
      </c>
      <c r="C67" s="37" t="s">
        <v>118</v>
      </c>
      <c r="D67" s="37" t="s">
        <v>119</v>
      </c>
      <c r="E67" s="67">
        <v>60</v>
      </c>
      <c r="F67" s="67">
        <v>60</v>
      </c>
      <c r="G67" s="67">
        <v>60</v>
      </c>
      <c r="H67" s="67">
        <v>60</v>
      </c>
      <c r="I67" s="67">
        <v>60</v>
      </c>
      <c r="J67" s="67">
        <v>60</v>
      </c>
      <c r="K67" s="67">
        <v>60</v>
      </c>
      <c r="L67" s="67">
        <v>60</v>
      </c>
      <c r="M67" s="67">
        <v>60</v>
      </c>
      <c r="N67" s="67">
        <v>60</v>
      </c>
      <c r="O67" s="67">
        <v>60</v>
      </c>
      <c r="P67" s="67">
        <v>60</v>
      </c>
      <c r="Q67" s="67">
        <v>60</v>
      </c>
      <c r="R67" s="67">
        <v>60</v>
      </c>
      <c r="S67" s="67">
        <v>60</v>
      </c>
      <c r="T67" s="67">
        <v>60</v>
      </c>
      <c r="U67" s="67">
        <v>60</v>
      </c>
      <c r="V67" s="67">
        <v>60</v>
      </c>
      <c r="W67" s="67">
        <v>60</v>
      </c>
      <c r="X67" s="67">
        <v>60</v>
      </c>
      <c r="Y67" s="67">
        <v>60</v>
      </c>
      <c r="Z67" s="67">
        <v>60</v>
      </c>
      <c r="AA67" s="67">
        <v>60</v>
      </c>
      <c r="AB67" s="6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203</v>
      </c>
      <c r="B68" s="37" t="s">
        <v>120</v>
      </c>
      <c r="C68" s="37" t="s">
        <v>118</v>
      </c>
      <c r="D68" s="37" t="s">
        <v>119</v>
      </c>
      <c r="E68" s="67">
        <v>16</v>
      </c>
      <c r="F68" s="67">
        <v>16</v>
      </c>
      <c r="G68" s="67">
        <v>16</v>
      </c>
      <c r="H68" s="67">
        <v>16</v>
      </c>
      <c r="I68" s="67">
        <v>16</v>
      </c>
      <c r="J68" s="67">
        <v>16</v>
      </c>
      <c r="K68" s="67">
        <v>16</v>
      </c>
      <c r="L68" s="67">
        <v>16</v>
      </c>
      <c r="M68" s="67">
        <v>16</v>
      </c>
      <c r="N68" s="67">
        <v>16</v>
      </c>
      <c r="O68" s="67">
        <v>16</v>
      </c>
      <c r="P68" s="67">
        <v>16</v>
      </c>
      <c r="Q68" s="67">
        <v>16</v>
      </c>
      <c r="R68" s="67">
        <v>16</v>
      </c>
      <c r="S68" s="67">
        <v>16</v>
      </c>
      <c r="T68" s="67">
        <v>16</v>
      </c>
      <c r="U68" s="67">
        <v>16</v>
      </c>
      <c r="V68" s="67">
        <v>16</v>
      </c>
      <c r="W68" s="67">
        <v>16</v>
      </c>
      <c r="X68" s="67">
        <v>16</v>
      </c>
      <c r="Y68" s="67">
        <v>16</v>
      </c>
      <c r="Z68" s="67">
        <v>16</v>
      </c>
      <c r="AA68" s="67">
        <v>16</v>
      </c>
      <c r="AB68" s="6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142</v>
      </c>
      <c r="B69" s="37" t="s">
        <v>126</v>
      </c>
      <c r="C69" s="37" t="s">
        <v>118</v>
      </c>
      <c r="D69" s="37" t="s">
        <v>119</v>
      </c>
      <c r="E69" s="67">
        <v>120</v>
      </c>
      <c r="F69" s="67">
        <v>120</v>
      </c>
      <c r="G69" s="67">
        <v>120</v>
      </c>
      <c r="H69" s="67">
        <v>120</v>
      </c>
      <c r="I69" s="67">
        <v>120</v>
      </c>
      <c r="J69" s="67">
        <v>120</v>
      </c>
      <c r="K69" s="67">
        <v>120</v>
      </c>
      <c r="L69" s="67">
        <v>120</v>
      </c>
      <c r="M69" s="67">
        <v>120</v>
      </c>
      <c r="N69" s="67">
        <v>120</v>
      </c>
      <c r="O69" s="67">
        <v>120</v>
      </c>
      <c r="P69" s="67">
        <v>120</v>
      </c>
      <c r="Q69" s="67">
        <v>120</v>
      </c>
      <c r="R69" s="67">
        <v>120</v>
      </c>
      <c r="S69" s="67">
        <v>120</v>
      </c>
      <c r="T69" s="67">
        <v>120</v>
      </c>
      <c r="U69" s="67">
        <v>120</v>
      </c>
      <c r="V69" s="67">
        <v>120</v>
      </c>
      <c r="W69" s="67">
        <v>120</v>
      </c>
      <c r="X69" s="67">
        <v>120</v>
      </c>
      <c r="Y69" s="67">
        <v>120</v>
      </c>
      <c r="Z69" s="67">
        <v>120</v>
      </c>
      <c r="AA69" s="67">
        <v>120</v>
      </c>
      <c r="AB69" s="6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124</v>
      </c>
      <c r="B70" s="37" t="s">
        <v>117</v>
      </c>
      <c r="C70" s="37" t="s">
        <v>118</v>
      </c>
      <c r="D70" s="37" t="s">
        <v>119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  <c r="S70" s="67">
        <v>0</v>
      </c>
      <c r="T70" s="67">
        <v>0</v>
      </c>
      <c r="U70" s="67">
        <v>0</v>
      </c>
      <c r="V70" s="67">
        <v>0</v>
      </c>
      <c r="W70" s="67">
        <v>0</v>
      </c>
      <c r="X70" s="67">
        <v>0</v>
      </c>
      <c r="Y70" s="67">
        <v>0</v>
      </c>
      <c r="Z70" s="67">
        <v>0</v>
      </c>
      <c r="AA70" s="67">
        <v>0</v>
      </c>
      <c r="AB70" s="67">
        <v>0</v>
      </c>
      <c r="AC70" s="37">
        <v>0</v>
      </c>
      <c r="AD70" s="37">
        <v>0</v>
      </c>
      <c r="AE70" s="37">
        <v>0</v>
      </c>
    </row>
    <row r="71" spans="1:31">
      <c r="A71" s="37" t="s">
        <v>125</v>
      </c>
      <c r="B71" s="37" t="s">
        <v>126</v>
      </c>
      <c r="C71" s="37" t="s">
        <v>118</v>
      </c>
      <c r="D71" s="37" t="s">
        <v>119</v>
      </c>
      <c r="E71" s="67">
        <v>0.2</v>
      </c>
      <c r="F71" s="67">
        <v>0.2</v>
      </c>
      <c r="G71" s="67">
        <v>0.2</v>
      </c>
      <c r="H71" s="67">
        <v>0.2</v>
      </c>
      <c r="I71" s="67">
        <v>0.2</v>
      </c>
      <c r="J71" s="67">
        <v>0.2</v>
      </c>
      <c r="K71" s="67">
        <v>0.2</v>
      </c>
      <c r="L71" s="67">
        <v>0.2</v>
      </c>
      <c r="M71" s="67">
        <v>0.2</v>
      </c>
      <c r="N71" s="67">
        <v>0.2</v>
      </c>
      <c r="O71" s="67">
        <v>0.2</v>
      </c>
      <c r="P71" s="67">
        <v>0.2</v>
      </c>
      <c r="Q71" s="67">
        <v>0.2</v>
      </c>
      <c r="R71" s="67">
        <v>0.2</v>
      </c>
      <c r="S71" s="67">
        <v>0.2</v>
      </c>
      <c r="T71" s="67">
        <v>0.2</v>
      </c>
      <c r="U71" s="67">
        <v>0.2</v>
      </c>
      <c r="V71" s="67">
        <v>0.2</v>
      </c>
      <c r="W71" s="67">
        <v>0.2</v>
      </c>
      <c r="X71" s="67">
        <v>0.2</v>
      </c>
      <c r="Y71" s="67">
        <v>0.2</v>
      </c>
      <c r="Z71" s="67">
        <v>0.2</v>
      </c>
      <c r="AA71" s="67">
        <v>0.2</v>
      </c>
      <c r="AB71" s="6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127</v>
      </c>
      <c r="B72" s="37" t="s">
        <v>126</v>
      </c>
      <c r="C72" s="37" t="s">
        <v>128</v>
      </c>
      <c r="D72" s="37" t="s">
        <v>119</v>
      </c>
      <c r="E72" s="67">
        <v>1</v>
      </c>
      <c r="F72" s="67">
        <v>1</v>
      </c>
      <c r="G72" s="67">
        <v>1</v>
      </c>
      <c r="H72" s="67">
        <v>1</v>
      </c>
      <c r="I72" s="67">
        <v>1</v>
      </c>
      <c r="J72" s="67">
        <v>1</v>
      </c>
      <c r="K72" s="67">
        <v>1</v>
      </c>
      <c r="L72" s="67">
        <v>1</v>
      </c>
      <c r="M72" s="67">
        <v>1</v>
      </c>
      <c r="N72" s="67">
        <v>1</v>
      </c>
      <c r="O72" s="67">
        <v>1</v>
      </c>
      <c r="P72" s="67">
        <v>1</v>
      </c>
      <c r="Q72" s="67">
        <v>1</v>
      </c>
      <c r="R72" s="67">
        <v>1</v>
      </c>
      <c r="S72" s="67">
        <v>1</v>
      </c>
      <c r="T72" s="67">
        <v>1</v>
      </c>
      <c r="U72" s="67">
        <v>1</v>
      </c>
      <c r="V72" s="67">
        <v>1</v>
      </c>
      <c r="W72" s="67">
        <v>1</v>
      </c>
      <c r="X72" s="67">
        <v>1</v>
      </c>
      <c r="Y72" s="67">
        <v>1</v>
      </c>
      <c r="Z72" s="67">
        <v>1</v>
      </c>
      <c r="AA72" s="67">
        <v>1</v>
      </c>
      <c r="AB72" s="6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129</v>
      </c>
      <c r="D73" s="36" t="s">
        <v>119</v>
      </c>
      <c r="E73" s="68">
        <v>0.5</v>
      </c>
      <c r="F73" s="68">
        <v>0.5</v>
      </c>
      <c r="G73" s="68">
        <v>0.5</v>
      </c>
      <c r="H73" s="68">
        <v>0.5</v>
      </c>
      <c r="I73" s="68">
        <v>0.5</v>
      </c>
      <c r="J73" s="68">
        <v>0.5</v>
      </c>
      <c r="K73" s="68">
        <v>0.5</v>
      </c>
      <c r="L73" s="68">
        <v>0.5</v>
      </c>
      <c r="M73" s="68">
        <v>0.5</v>
      </c>
      <c r="N73" s="68">
        <v>0.5</v>
      </c>
      <c r="O73" s="68">
        <v>0.5</v>
      </c>
      <c r="P73" s="68">
        <v>0.5</v>
      </c>
      <c r="Q73" s="68">
        <v>0.5</v>
      </c>
      <c r="R73" s="68">
        <v>0.5</v>
      </c>
      <c r="S73" s="68">
        <v>0.5</v>
      </c>
      <c r="T73" s="68">
        <v>0.5</v>
      </c>
      <c r="U73" s="68">
        <v>0.5</v>
      </c>
      <c r="V73" s="68">
        <v>0.5</v>
      </c>
      <c r="W73" s="68">
        <v>0.5</v>
      </c>
      <c r="X73" s="68">
        <v>0.5</v>
      </c>
      <c r="Y73" s="68">
        <v>0.5</v>
      </c>
      <c r="Z73" s="68">
        <v>0.5</v>
      </c>
      <c r="AA73" s="68">
        <v>0.5</v>
      </c>
      <c r="AB73" s="68">
        <v>0.5</v>
      </c>
      <c r="AC73" s="36">
        <v>12</v>
      </c>
      <c r="AD73" s="36">
        <v>84</v>
      </c>
    </row>
    <row r="74" spans="1:31">
      <c r="C74" s="36" t="s">
        <v>118</v>
      </c>
      <c r="D74" s="36" t="s">
        <v>119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204</v>
      </c>
      <c r="B75" s="36" t="s">
        <v>126</v>
      </c>
      <c r="C75" s="36" t="s">
        <v>118</v>
      </c>
      <c r="D75" s="36" t="s">
        <v>119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264</v>
      </c>
      <c r="B76" s="36" t="s">
        <v>120</v>
      </c>
      <c r="C76" s="36" t="s">
        <v>118</v>
      </c>
      <c r="D76" s="36" t="s">
        <v>119</v>
      </c>
      <c r="E76" s="38">
        <v>100</v>
      </c>
      <c r="F76" s="38">
        <v>100</v>
      </c>
      <c r="G76" s="38">
        <v>100</v>
      </c>
      <c r="H76" s="38">
        <v>100</v>
      </c>
      <c r="I76" s="38">
        <v>100</v>
      </c>
      <c r="J76" s="38">
        <v>100</v>
      </c>
      <c r="K76" s="38">
        <v>100</v>
      </c>
      <c r="L76" s="38">
        <v>100</v>
      </c>
      <c r="M76" s="38">
        <v>100</v>
      </c>
      <c r="N76" s="38">
        <v>100</v>
      </c>
      <c r="O76" s="38">
        <v>100</v>
      </c>
      <c r="P76" s="38">
        <v>100</v>
      </c>
      <c r="Q76" s="38">
        <v>100</v>
      </c>
      <c r="R76" s="38">
        <v>100</v>
      </c>
      <c r="S76" s="38">
        <v>100</v>
      </c>
      <c r="T76" s="38">
        <v>100</v>
      </c>
      <c r="U76" s="38">
        <v>100</v>
      </c>
      <c r="V76" s="38">
        <v>100</v>
      </c>
      <c r="W76" s="38">
        <v>100</v>
      </c>
      <c r="X76" s="38">
        <v>100</v>
      </c>
      <c r="Y76" s="38">
        <v>100</v>
      </c>
      <c r="Z76" s="38">
        <v>100</v>
      </c>
      <c r="AA76" s="38">
        <v>100</v>
      </c>
      <c r="AB76" s="38">
        <v>100</v>
      </c>
      <c r="AC76" s="36">
        <v>2400</v>
      </c>
      <c r="AD76" s="36">
        <v>16800</v>
      </c>
      <c r="AE76" s="36">
        <v>876000</v>
      </c>
    </row>
    <row r="77" spans="1:31"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31"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31"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31"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5:28"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5:28"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5:28"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58" customWidth="1"/>
    <col min="2" max="2" width="37.6640625" style="57" bestFit="1" customWidth="1"/>
    <col min="3" max="18" width="17" style="47" customWidth="1"/>
    <col min="19" max="16384" width="9.33203125" style="47"/>
  </cols>
  <sheetData>
    <row r="1" spans="1:18" ht="20.25">
      <c r="A1" s="44" t="s">
        <v>153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s="50" customFormat="1">
      <c r="A2" s="96"/>
      <c r="B2" s="96"/>
      <c r="C2" s="49" t="s">
        <v>97</v>
      </c>
      <c r="D2" s="49" t="s">
        <v>98</v>
      </c>
      <c r="E2" s="49" t="s">
        <v>99</v>
      </c>
      <c r="F2" s="49" t="s">
        <v>100</v>
      </c>
      <c r="G2" s="49" t="s">
        <v>101</v>
      </c>
      <c r="H2" s="49" t="s">
        <v>102</v>
      </c>
      <c r="I2" s="49" t="s">
        <v>103</v>
      </c>
      <c r="J2" s="49" t="s">
        <v>104</v>
      </c>
      <c r="K2" s="49" t="s">
        <v>105</v>
      </c>
      <c r="L2" s="49" t="s">
        <v>106</v>
      </c>
      <c r="M2" s="49" t="s">
        <v>290</v>
      </c>
      <c r="N2" s="49" t="s">
        <v>107</v>
      </c>
      <c r="O2" s="49" t="s">
        <v>108</v>
      </c>
      <c r="P2" s="49" t="s">
        <v>109</v>
      </c>
      <c r="Q2" s="49" t="s">
        <v>110</v>
      </c>
      <c r="R2" s="49" t="s">
        <v>111</v>
      </c>
    </row>
    <row r="3" spans="1:18">
      <c r="A3" s="51" t="s">
        <v>7</v>
      </c>
      <c r="B3" s="45"/>
      <c r="C3" s="50"/>
    </row>
    <row r="4" spans="1:18">
      <c r="A4" s="48"/>
      <c r="B4" s="52" t="s">
        <v>9</v>
      </c>
      <c r="C4" s="92" t="s">
        <v>10</v>
      </c>
      <c r="D4" s="92" t="s">
        <v>11</v>
      </c>
      <c r="E4" s="92" t="s">
        <v>12</v>
      </c>
      <c r="F4" s="92" t="s">
        <v>13</v>
      </c>
      <c r="G4" s="92" t="s">
        <v>419</v>
      </c>
      <c r="H4" s="92" t="s">
        <v>14</v>
      </c>
      <c r="I4" s="92" t="s">
        <v>15</v>
      </c>
      <c r="J4" s="92" t="s">
        <v>16</v>
      </c>
      <c r="K4" s="92" t="s">
        <v>17</v>
      </c>
      <c r="L4" s="92" t="s">
        <v>18</v>
      </c>
      <c r="M4" s="92" t="s">
        <v>19</v>
      </c>
      <c r="N4" s="92" t="s">
        <v>20</v>
      </c>
      <c r="O4" s="92" t="s">
        <v>21</v>
      </c>
      <c r="P4" s="92" t="s">
        <v>22</v>
      </c>
      <c r="Q4" s="92">
        <v>7</v>
      </c>
      <c r="R4" s="92">
        <v>8</v>
      </c>
    </row>
    <row r="5" spans="1:18">
      <c r="A5" s="48"/>
      <c r="B5" s="52" t="s">
        <v>23</v>
      </c>
      <c r="C5" s="53" t="s">
        <v>24</v>
      </c>
      <c r="D5" s="54" t="s">
        <v>24</v>
      </c>
      <c r="E5" s="54" t="s">
        <v>24</v>
      </c>
      <c r="F5" s="54" t="s">
        <v>24</v>
      </c>
      <c r="G5" s="54" t="s">
        <v>24</v>
      </c>
      <c r="H5" s="54" t="s">
        <v>24</v>
      </c>
      <c r="I5" s="54" t="s">
        <v>24</v>
      </c>
      <c r="J5" s="54" t="s">
        <v>24</v>
      </c>
      <c r="K5" s="54" t="s">
        <v>24</v>
      </c>
      <c r="L5" s="54" t="s">
        <v>24</v>
      </c>
      <c r="M5" s="54" t="s">
        <v>24</v>
      </c>
      <c r="N5" s="54" t="s">
        <v>24</v>
      </c>
      <c r="O5" s="54" t="s">
        <v>24</v>
      </c>
      <c r="P5" s="54" t="s">
        <v>24</v>
      </c>
      <c r="Q5" s="54" t="s">
        <v>24</v>
      </c>
      <c r="R5" s="54" t="s">
        <v>24</v>
      </c>
    </row>
    <row r="6" spans="1:18">
      <c r="A6" s="48"/>
      <c r="B6" s="52"/>
      <c r="C6" s="89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</row>
    <row r="7" spans="1:18">
      <c r="A7" s="51" t="s">
        <v>36</v>
      </c>
      <c r="B7" s="45"/>
      <c r="C7" s="50"/>
      <c r="H7" s="91"/>
    </row>
    <row r="8" spans="1:18">
      <c r="A8" s="48"/>
      <c r="B8" s="51" t="s">
        <v>37</v>
      </c>
      <c r="C8" s="50"/>
    </row>
    <row r="9" spans="1:18">
      <c r="A9" s="48"/>
      <c r="B9" s="52" t="s">
        <v>38</v>
      </c>
      <c r="C9" s="53" t="str">
        <f>BuildingSummary!$C$26</f>
        <v>Steel-frame wall</v>
      </c>
      <c r="D9" s="53" t="str">
        <f>BuildingSummary!$C$26</f>
        <v>Steel-frame wall</v>
      </c>
      <c r="E9" s="53" t="str">
        <f>BuildingSummary!$C$26</f>
        <v>Steel-frame wall</v>
      </c>
      <c r="F9" s="53" t="str">
        <f>BuildingSummary!$C$26</f>
        <v>Steel-frame wall</v>
      </c>
      <c r="G9" s="53" t="str">
        <f>BuildingSummary!$C$26</f>
        <v>Steel-frame wall</v>
      </c>
      <c r="H9" s="53" t="str">
        <f>BuildingSummary!$C$26</f>
        <v>Steel-frame wall</v>
      </c>
      <c r="I9" s="53" t="str">
        <f>BuildingSummary!$C$26</f>
        <v>Steel-frame wall</v>
      </c>
      <c r="J9" s="53" t="str">
        <f>BuildingSummary!$C$26</f>
        <v>Steel-frame wall</v>
      </c>
      <c r="K9" s="53" t="str">
        <f>BuildingSummary!$C$26</f>
        <v>Steel-frame wall</v>
      </c>
      <c r="L9" s="53" t="str">
        <f>BuildingSummary!$C$26</f>
        <v>Steel-frame wall</v>
      </c>
      <c r="M9" s="53" t="str">
        <f>BuildingSummary!$C$26</f>
        <v>Steel-frame wall</v>
      </c>
      <c r="N9" s="53" t="str">
        <f>BuildingSummary!$C$26</f>
        <v>Steel-frame wall</v>
      </c>
      <c r="O9" s="53" t="str">
        <f>BuildingSummary!$C$26</f>
        <v>Steel-frame wall</v>
      </c>
      <c r="P9" s="53" t="str">
        <f>BuildingSummary!$C$26</f>
        <v>Steel-frame wall</v>
      </c>
      <c r="Q9" s="53" t="str">
        <f>BuildingSummary!$C$26</f>
        <v>Steel-frame wall</v>
      </c>
      <c r="R9" s="53" t="str">
        <f>BuildingSummary!$C$26</f>
        <v>Steel-frame wall</v>
      </c>
    </row>
    <row r="10" spans="1:18">
      <c r="A10" s="48"/>
      <c r="B10" s="52" t="s">
        <v>239</v>
      </c>
      <c r="C10" s="53">
        <f>1/Miami!$D$41</f>
        <v>0.76569678407350683</v>
      </c>
      <c r="D10" s="53">
        <f>1/Houston!$D$41</f>
        <v>0.76569678407350683</v>
      </c>
      <c r="E10" s="53">
        <f>1/Phoenix!$D$41</f>
        <v>0.76569678407350683</v>
      </c>
      <c r="F10" s="53">
        <f>1/Atlanta!$D$41</f>
        <v>0.78247261345852892</v>
      </c>
      <c r="G10" s="53">
        <f>1/LosAngeles!$D$41</f>
        <v>0.76569678407350683</v>
      </c>
      <c r="H10" s="53">
        <f>1/LasVegas!$D$41</f>
        <v>0.76569678407350683</v>
      </c>
      <c r="I10" s="53">
        <f>1/SanFrancisco!$D$41</f>
        <v>0.78616352201257855</v>
      </c>
      <c r="J10" s="53">
        <f>1/Baltimore!$D$41</f>
        <v>0.98911968348170143</v>
      </c>
      <c r="K10" s="53">
        <f>1/Albuquerque!$D$41</f>
        <v>0.95693779904306231</v>
      </c>
      <c r="L10" s="53">
        <f>1/Seattle!$D$41</f>
        <v>1.0060362173038229</v>
      </c>
      <c r="M10" s="53">
        <f>1/Chicago!$D$41</f>
        <v>1.1286681715575622</v>
      </c>
      <c r="N10" s="53">
        <f>1/Boulder!$D$41</f>
        <v>1.0940919037199124</v>
      </c>
      <c r="O10" s="53">
        <f>1/Minneapolis!$D$41</f>
        <v>1.2150668286755772</v>
      </c>
      <c r="P10" s="53">
        <f>1/Helena!$D$41</f>
        <v>1.2150668286755772</v>
      </c>
      <c r="Q10" s="53">
        <f>1/Duluth!$D$41</f>
        <v>1.2953367875647668</v>
      </c>
      <c r="R10" s="53">
        <f>1/Fairbanks!$D$41</f>
        <v>1.4084507042253522</v>
      </c>
    </row>
    <row r="11" spans="1:18">
      <c r="A11" s="48"/>
      <c r="B11" s="51" t="s">
        <v>40</v>
      </c>
      <c r="C11" s="50"/>
    </row>
    <row r="12" spans="1:18">
      <c r="A12" s="48"/>
      <c r="B12" s="55" t="s">
        <v>38</v>
      </c>
      <c r="C12" s="53" t="str">
        <f>BuildingSummary!$C$31</f>
        <v>IEAD</v>
      </c>
      <c r="D12" s="53" t="str">
        <f>BuildingSummary!$C$31</f>
        <v>IEAD</v>
      </c>
      <c r="E12" s="53" t="str">
        <f>BuildingSummary!$C$31</f>
        <v>IEAD</v>
      </c>
      <c r="F12" s="53" t="str">
        <f>BuildingSummary!$C$31</f>
        <v>IEAD</v>
      </c>
      <c r="G12" s="53" t="str">
        <f>BuildingSummary!$C$31</f>
        <v>IEAD</v>
      </c>
      <c r="H12" s="53" t="str">
        <f>BuildingSummary!$C$31</f>
        <v>IEAD</v>
      </c>
      <c r="I12" s="53" t="str">
        <f>BuildingSummary!$C$31</f>
        <v>IEAD</v>
      </c>
      <c r="J12" s="53" t="str">
        <f>BuildingSummary!$C$31</f>
        <v>IEAD</v>
      </c>
      <c r="K12" s="53" t="str">
        <f>BuildingSummary!$C$31</f>
        <v>IEAD</v>
      </c>
      <c r="L12" s="53" t="str">
        <f>BuildingSummary!$C$31</f>
        <v>IEAD</v>
      </c>
      <c r="M12" s="53" t="str">
        <f>BuildingSummary!$C$31</f>
        <v>IEAD</v>
      </c>
      <c r="N12" s="53" t="str">
        <f>BuildingSummary!$C$31</f>
        <v>IEAD</v>
      </c>
      <c r="O12" s="53" t="str">
        <f>BuildingSummary!$C$31</f>
        <v>IEAD</v>
      </c>
      <c r="P12" s="53" t="str">
        <f>BuildingSummary!$C$31</f>
        <v>IEAD</v>
      </c>
      <c r="Q12" s="53" t="str">
        <f>BuildingSummary!$C$31</f>
        <v>IEAD</v>
      </c>
      <c r="R12" s="53" t="str">
        <f>BuildingSummary!$C$31</f>
        <v>IEAD</v>
      </c>
    </row>
    <row r="13" spans="1:18">
      <c r="A13" s="48"/>
      <c r="B13" s="52" t="s">
        <v>239</v>
      </c>
      <c r="C13" s="53">
        <f>1/Miami!$D$45</f>
        <v>1.7574692442882252</v>
      </c>
      <c r="D13" s="53">
        <f>1/Houston!$D$45</f>
        <v>1.7574692442882252</v>
      </c>
      <c r="E13" s="53">
        <f>1/Phoenix!$D$45</f>
        <v>1.7574692442882252</v>
      </c>
      <c r="F13" s="53">
        <f>1/Atlanta!$D$45</f>
        <v>1.7574692442882252</v>
      </c>
      <c r="G13" s="53">
        <f>1/LosAngeles!$D$45</f>
        <v>1.7574692442882252</v>
      </c>
      <c r="H13" s="53">
        <f>1/LasVegas!$D$45</f>
        <v>1.7574692442882252</v>
      </c>
      <c r="I13" s="53">
        <f>1/SanFrancisco!$D$45</f>
        <v>1.7574692442882252</v>
      </c>
      <c r="J13" s="53">
        <f>1/Baltimore!$D$45</f>
        <v>2.0449897750511248</v>
      </c>
      <c r="K13" s="53">
        <f>1/Albuquerque!$D$45</f>
        <v>1.9762845849802371</v>
      </c>
      <c r="L13" s="53">
        <f>1/Seattle!$D$45</f>
        <v>2.0703933747412009</v>
      </c>
      <c r="M13" s="53">
        <f>1/Chicago!$D$45</f>
        <v>2.5</v>
      </c>
      <c r="N13" s="53">
        <f>1/Boulder!$D$45</f>
        <v>2.3696682464454977</v>
      </c>
      <c r="O13" s="53">
        <f>1/Minneapolis!$D$45</f>
        <v>2.9850746268656714</v>
      </c>
      <c r="P13" s="53">
        <f>1/Helena!$D$45</f>
        <v>2.9850746268656714</v>
      </c>
      <c r="Q13" s="53">
        <f>1/Duluth!$D$45</f>
        <v>2.9325513196480935</v>
      </c>
      <c r="R13" s="53">
        <f>1/Fairbanks!$D$45</f>
        <v>2.9850746268656714</v>
      </c>
    </row>
    <row r="14" spans="1:18">
      <c r="A14" s="48"/>
      <c r="B14" s="51" t="s">
        <v>42</v>
      </c>
      <c r="C14" s="50"/>
    </row>
    <row r="15" spans="1:18">
      <c r="A15" s="48"/>
      <c r="B15" s="52" t="s">
        <v>240</v>
      </c>
      <c r="C15" s="53">
        <f>Miami!$E$63</f>
        <v>5.835</v>
      </c>
      <c r="D15" s="53">
        <f>Houston!$E$63</f>
        <v>5.835</v>
      </c>
      <c r="E15" s="53">
        <f>Phoenix!$E$63</f>
        <v>5.835</v>
      </c>
      <c r="F15" s="53">
        <f>Atlanta!$E$63</f>
        <v>5.835</v>
      </c>
      <c r="G15" s="53">
        <f>LosAngeles!$E$63</f>
        <v>5.835</v>
      </c>
      <c r="H15" s="53">
        <f>LasVegas!$E$63</f>
        <v>5.835</v>
      </c>
      <c r="I15" s="53">
        <f>SanFrancisco!$E$63</f>
        <v>5.835</v>
      </c>
      <c r="J15" s="53">
        <f>Baltimore!$E$63</f>
        <v>5.835</v>
      </c>
      <c r="K15" s="53">
        <f>Albuquerque!$E$63</f>
        <v>5.835</v>
      </c>
      <c r="L15" s="53">
        <f>Seattle!$E$63</f>
        <v>5.835</v>
      </c>
      <c r="M15" s="53">
        <f>Chicago!$E$63</f>
        <v>3.5249999999999999</v>
      </c>
      <c r="N15" s="53">
        <f>Boulder!$E$63</f>
        <v>3.5249999999999999</v>
      </c>
      <c r="O15" s="53">
        <f>Minneapolis!$E$63</f>
        <v>3.5249999999999999</v>
      </c>
      <c r="P15" s="53">
        <f>Helena!$E$63</f>
        <v>3.5249999999999999</v>
      </c>
      <c r="Q15" s="53">
        <f>Duluth!$E$63</f>
        <v>3.5249999999999999</v>
      </c>
      <c r="R15" s="53">
        <f>Fairbanks!$E$63</f>
        <v>3.5249999999999999</v>
      </c>
    </row>
    <row r="16" spans="1:18">
      <c r="A16" s="48"/>
      <c r="B16" s="52" t="s">
        <v>43</v>
      </c>
      <c r="C16" s="53">
        <f>Miami!$F$63</f>
        <v>0.54</v>
      </c>
      <c r="D16" s="53">
        <f>Houston!$F$63</f>
        <v>0.54</v>
      </c>
      <c r="E16" s="53">
        <f>Phoenix!$F$63</f>
        <v>0.54</v>
      </c>
      <c r="F16" s="53">
        <f>Atlanta!$F$63</f>
        <v>0.54</v>
      </c>
      <c r="G16" s="53">
        <f>LosAngeles!$F$63</f>
        <v>0.54</v>
      </c>
      <c r="H16" s="53">
        <f>LasVegas!$F$63</f>
        <v>0.54</v>
      </c>
      <c r="I16" s="53">
        <f>SanFrancisco!$F$63</f>
        <v>0.54</v>
      </c>
      <c r="J16" s="53">
        <f>Baltimore!$F$63</f>
        <v>0.54</v>
      </c>
      <c r="K16" s="53">
        <f>Albuquerque!$F$63</f>
        <v>0.54</v>
      </c>
      <c r="L16" s="53">
        <f>Seattle!$F$63</f>
        <v>0.54</v>
      </c>
      <c r="M16" s="53">
        <f>Chicago!$F$63</f>
        <v>0.40699999999999997</v>
      </c>
      <c r="N16" s="53">
        <f>Boulder!$F$63</f>
        <v>0.40699999999999997</v>
      </c>
      <c r="O16" s="53">
        <f>Minneapolis!$F$63</f>
        <v>0.40699999999999997</v>
      </c>
      <c r="P16" s="53">
        <f>Helena!$F$63</f>
        <v>0.40699999999999997</v>
      </c>
      <c r="Q16" s="53">
        <f>Duluth!$F$63</f>
        <v>0.40699999999999997</v>
      </c>
      <c r="R16" s="53">
        <f>Fairbanks!$F$63</f>
        <v>0.40699999999999997</v>
      </c>
    </row>
    <row r="17" spans="1:18">
      <c r="A17" s="48"/>
      <c r="B17" s="52" t="s">
        <v>44</v>
      </c>
      <c r="C17" s="53">
        <f>Miami!$G$63</f>
        <v>0.38400000000000001</v>
      </c>
      <c r="D17" s="53">
        <f>Houston!$G$63</f>
        <v>0.38400000000000001</v>
      </c>
      <c r="E17" s="53">
        <f>Phoenix!$G$63</f>
        <v>0.38400000000000001</v>
      </c>
      <c r="F17" s="53">
        <f>Atlanta!$G$63</f>
        <v>0.38400000000000001</v>
      </c>
      <c r="G17" s="53">
        <f>LosAngeles!$G$63</f>
        <v>0.38400000000000001</v>
      </c>
      <c r="H17" s="53">
        <f>LasVegas!$G$63</f>
        <v>0.38400000000000001</v>
      </c>
      <c r="I17" s="53">
        <f>SanFrancisco!$G$63</f>
        <v>0.38400000000000001</v>
      </c>
      <c r="J17" s="53">
        <f>Baltimore!$G$63</f>
        <v>0.38400000000000001</v>
      </c>
      <c r="K17" s="53">
        <f>Albuquerque!$G$63</f>
        <v>0.38400000000000001</v>
      </c>
      <c r="L17" s="53">
        <f>Seattle!$G$63</f>
        <v>0.38400000000000001</v>
      </c>
      <c r="M17" s="53">
        <f>Chicago!$G$63</f>
        <v>0.316</v>
      </c>
      <c r="N17" s="53">
        <f>Boulder!$G$63</f>
        <v>0.316</v>
      </c>
      <c r="O17" s="53">
        <f>Minneapolis!$G$63</f>
        <v>0.316</v>
      </c>
      <c r="P17" s="53">
        <f>Helena!$G$63</f>
        <v>0.316</v>
      </c>
      <c r="Q17" s="53">
        <f>Duluth!$G$63</f>
        <v>0.316</v>
      </c>
      <c r="R17" s="53">
        <f>Fairbanks!$G$63</f>
        <v>0.316</v>
      </c>
    </row>
    <row r="18" spans="1:18">
      <c r="A18" s="48"/>
      <c r="B18" s="51" t="s">
        <v>45</v>
      </c>
      <c r="C18" s="50"/>
    </row>
    <row r="19" spans="1:18">
      <c r="A19" s="48"/>
      <c r="B19" s="52" t="s">
        <v>240</v>
      </c>
      <c r="C19" s="53" t="s">
        <v>236</v>
      </c>
      <c r="D19" s="53" t="s">
        <v>236</v>
      </c>
      <c r="E19" s="53" t="s">
        <v>236</v>
      </c>
      <c r="F19" s="53" t="s">
        <v>236</v>
      </c>
      <c r="G19" s="53" t="s">
        <v>236</v>
      </c>
      <c r="H19" s="53" t="s">
        <v>236</v>
      </c>
      <c r="I19" s="53" t="s">
        <v>236</v>
      </c>
      <c r="J19" s="53" t="s">
        <v>236</v>
      </c>
      <c r="K19" s="53" t="s">
        <v>236</v>
      </c>
      <c r="L19" s="53" t="s">
        <v>236</v>
      </c>
      <c r="M19" s="53" t="s">
        <v>236</v>
      </c>
      <c r="N19" s="53" t="s">
        <v>236</v>
      </c>
      <c r="O19" s="53" t="s">
        <v>236</v>
      </c>
      <c r="P19" s="53" t="s">
        <v>236</v>
      </c>
      <c r="Q19" s="53" t="s">
        <v>236</v>
      </c>
      <c r="R19" s="53" t="s">
        <v>236</v>
      </c>
    </row>
    <row r="20" spans="1:18">
      <c r="A20" s="48"/>
      <c r="B20" s="52" t="s">
        <v>43</v>
      </c>
      <c r="C20" s="53" t="s">
        <v>236</v>
      </c>
      <c r="D20" s="53" t="s">
        <v>236</v>
      </c>
      <c r="E20" s="53" t="s">
        <v>236</v>
      </c>
      <c r="F20" s="53" t="s">
        <v>236</v>
      </c>
      <c r="G20" s="53" t="s">
        <v>236</v>
      </c>
      <c r="H20" s="53" t="s">
        <v>236</v>
      </c>
      <c r="I20" s="53" t="s">
        <v>236</v>
      </c>
      <c r="J20" s="53" t="s">
        <v>236</v>
      </c>
      <c r="K20" s="53" t="s">
        <v>236</v>
      </c>
      <c r="L20" s="53" t="s">
        <v>236</v>
      </c>
      <c r="M20" s="53" t="s">
        <v>236</v>
      </c>
      <c r="N20" s="53" t="s">
        <v>236</v>
      </c>
      <c r="O20" s="53" t="s">
        <v>236</v>
      </c>
      <c r="P20" s="53" t="s">
        <v>236</v>
      </c>
      <c r="Q20" s="53" t="s">
        <v>236</v>
      </c>
      <c r="R20" s="53" t="s">
        <v>236</v>
      </c>
    </row>
    <row r="21" spans="1:18">
      <c r="A21" s="48"/>
      <c r="B21" s="52" t="s">
        <v>44</v>
      </c>
      <c r="C21" s="53" t="s">
        <v>236</v>
      </c>
      <c r="D21" s="53" t="s">
        <v>236</v>
      </c>
      <c r="E21" s="53" t="s">
        <v>236</v>
      </c>
      <c r="F21" s="53" t="s">
        <v>236</v>
      </c>
      <c r="G21" s="53" t="s">
        <v>236</v>
      </c>
      <c r="H21" s="53" t="s">
        <v>236</v>
      </c>
      <c r="I21" s="53" t="s">
        <v>236</v>
      </c>
      <c r="J21" s="53" t="s">
        <v>236</v>
      </c>
      <c r="K21" s="53" t="s">
        <v>236</v>
      </c>
      <c r="L21" s="53" t="s">
        <v>236</v>
      </c>
      <c r="M21" s="53" t="s">
        <v>236</v>
      </c>
      <c r="N21" s="53" t="s">
        <v>236</v>
      </c>
      <c r="O21" s="53" t="s">
        <v>236</v>
      </c>
      <c r="P21" s="53" t="s">
        <v>236</v>
      </c>
      <c r="Q21" s="53" t="s">
        <v>236</v>
      </c>
      <c r="R21" s="53" t="s">
        <v>236</v>
      </c>
    </row>
    <row r="22" spans="1:18">
      <c r="A22" s="48"/>
      <c r="B22" s="51" t="s">
        <v>46</v>
      </c>
      <c r="C22" s="50"/>
    </row>
    <row r="23" spans="1:18">
      <c r="A23" s="48"/>
      <c r="B23" s="52" t="s">
        <v>47</v>
      </c>
      <c r="C23" s="53" t="str">
        <f>BuildingSummary!$C$46</f>
        <v>Mass Floor</v>
      </c>
      <c r="D23" s="53" t="str">
        <f>BuildingSummary!$C$46</f>
        <v>Mass Floor</v>
      </c>
      <c r="E23" s="53" t="str">
        <f>BuildingSummary!$C$46</f>
        <v>Mass Floor</v>
      </c>
      <c r="F23" s="53" t="str">
        <f>BuildingSummary!$C$46</f>
        <v>Mass Floor</v>
      </c>
      <c r="G23" s="53" t="str">
        <f>BuildingSummary!$C$46</f>
        <v>Mass Floor</v>
      </c>
      <c r="H23" s="53" t="str">
        <f>BuildingSummary!$C$46</f>
        <v>Mass Floor</v>
      </c>
      <c r="I23" s="53" t="str">
        <f>BuildingSummary!$C$46</f>
        <v>Mass Floor</v>
      </c>
      <c r="J23" s="53" t="str">
        <f>BuildingSummary!$C$46</f>
        <v>Mass Floor</v>
      </c>
      <c r="K23" s="53" t="str">
        <f>BuildingSummary!$C$46</f>
        <v>Mass Floor</v>
      </c>
      <c r="L23" s="53" t="str">
        <f>BuildingSummary!$C$46</f>
        <v>Mass Floor</v>
      </c>
      <c r="M23" s="53" t="str">
        <f>BuildingSummary!$C$46</f>
        <v>Mass Floor</v>
      </c>
      <c r="N23" s="53" t="str">
        <f>BuildingSummary!$C$46</f>
        <v>Mass Floor</v>
      </c>
      <c r="O23" s="53" t="str">
        <f>BuildingSummary!$C$46</f>
        <v>Mass Floor</v>
      </c>
      <c r="P23" s="53" t="str">
        <f>BuildingSummary!$C$46</f>
        <v>Mass Floor</v>
      </c>
      <c r="Q23" s="53" t="str">
        <f>BuildingSummary!$C$46</f>
        <v>Mass Floor</v>
      </c>
      <c r="R23" s="53" t="str">
        <f>BuildingSummary!$C$46</f>
        <v>Mass Floor</v>
      </c>
    </row>
    <row r="24" spans="1:18">
      <c r="A24" s="48"/>
      <c r="B24" s="52" t="s">
        <v>49</v>
      </c>
      <c r="C24" s="53" t="str">
        <f>BuildingSummary!$C$47</f>
        <v>4 in slab-on-grade</v>
      </c>
      <c r="D24" s="53" t="str">
        <f>BuildingSummary!$C$47</f>
        <v>4 in slab-on-grade</v>
      </c>
      <c r="E24" s="53" t="str">
        <f>BuildingSummary!$C$47</f>
        <v>4 in slab-on-grade</v>
      </c>
      <c r="F24" s="53" t="str">
        <f>BuildingSummary!$C$47</f>
        <v>4 in slab-on-grade</v>
      </c>
      <c r="G24" s="53" t="str">
        <f>BuildingSummary!$C$47</f>
        <v>4 in slab-on-grade</v>
      </c>
      <c r="H24" s="53" t="str">
        <f>BuildingSummary!$C$47</f>
        <v>4 in slab-on-grade</v>
      </c>
      <c r="I24" s="53" t="str">
        <f>BuildingSummary!$C$47</f>
        <v>4 in slab-on-grade</v>
      </c>
      <c r="J24" s="53" t="str">
        <f>BuildingSummary!$C$47</f>
        <v>4 in slab-on-grade</v>
      </c>
      <c r="K24" s="53" t="str">
        <f>BuildingSummary!$C$47</f>
        <v>4 in slab-on-grade</v>
      </c>
      <c r="L24" s="53" t="str">
        <f>BuildingSummary!$C$47</f>
        <v>4 in slab-on-grade</v>
      </c>
      <c r="M24" s="53" t="str">
        <f>BuildingSummary!$C$47</f>
        <v>4 in slab-on-grade</v>
      </c>
      <c r="N24" s="53" t="str">
        <f>BuildingSummary!$C$47</f>
        <v>4 in slab-on-grade</v>
      </c>
      <c r="O24" s="53" t="str">
        <f>BuildingSummary!$C$47</f>
        <v>4 in slab-on-grade</v>
      </c>
      <c r="P24" s="53" t="str">
        <f>BuildingSummary!$C$47</f>
        <v>4 in slab-on-grade</v>
      </c>
      <c r="Q24" s="53" t="str">
        <f>BuildingSummary!$C$47</f>
        <v>4 in slab-on-grade</v>
      </c>
      <c r="R24" s="53" t="str">
        <f>BuildingSummary!$C$47</f>
        <v>4 in slab-on-grade</v>
      </c>
    </row>
    <row r="25" spans="1:18">
      <c r="A25" s="48"/>
      <c r="B25" s="52" t="s">
        <v>239</v>
      </c>
      <c r="C25" s="53">
        <f>1/Miami!$D$44</f>
        <v>0.32051282051282048</v>
      </c>
      <c r="D25" s="53">
        <f>1/Houston!$D$44</f>
        <v>0.32051282051282048</v>
      </c>
      <c r="E25" s="53">
        <f>1/Phoenix!$D$44</f>
        <v>0.32051282051282048</v>
      </c>
      <c r="F25" s="53">
        <f>1/Atlanta!$D$44</f>
        <v>0.32051282051282048</v>
      </c>
      <c r="G25" s="53">
        <f>1/LosAngeles!$D$44</f>
        <v>0.32051282051282048</v>
      </c>
      <c r="H25" s="53">
        <f>1/LasVegas!$D$44</f>
        <v>0.32051282051282048</v>
      </c>
      <c r="I25" s="53">
        <f>1/SanFrancisco!$D$44</f>
        <v>0.32051282051282048</v>
      </c>
      <c r="J25" s="53">
        <f>1/Baltimore!$D$44</f>
        <v>0.32051282051282048</v>
      </c>
      <c r="K25" s="53">
        <f>1/Albuquerque!$D$44</f>
        <v>0.32051282051282048</v>
      </c>
      <c r="L25" s="53">
        <f>1/Seattle!$D$44</f>
        <v>0.32051282051282048</v>
      </c>
      <c r="M25" s="53">
        <f>1/Chicago!$D$44</f>
        <v>0.32051282051282048</v>
      </c>
      <c r="N25" s="53">
        <f>1/Boulder!$D$44</f>
        <v>0.32051282051282048</v>
      </c>
      <c r="O25" s="53">
        <f>1/Minneapolis!$D$44</f>
        <v>0.32051282051282048</v>
      </c>
      <c r="P25" s="53">
        <f>1/Helena!$D$44</f>
        <v>0.32051282051282048</v>
      </c>
      <c r="Q25" s="53">
        <f>1/Duluth!$D$44</f>
        <v>0.32051282051282048</v>
      </c>
      <c r="R25" s="53">
        <f>1/Fairbanks!$D$44</f>
        <v>0.32051282051282048</v>
      </c>
    </row>
    <row r="26" spans="1:18">
      <c r="A26" s="51" t="s">
        <v>55</v>
      </c>
      <c r="B26" s="45"/>
      <c r="C26" s="50"/>
    </row>
    <row r="27" spans="1:18">
      <c r="A27" s="48"/>
      <c r="B27" s="51" t="s">
        <v>60</v>
      </c>
      <c r="C27" s="50"/>
    </row>
    <row r="28" spans="1:18">
      <c r="A28" s="48"/>
      <c r="B28" s="52" t="s">
        <v>244</v>
      </c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</row>
    <row r="29" spans="1:18">
      <c r="A29" s="48"/>
      <c r="B29" s="52" t="str">
        <f>Miami!A74</f>
        <v>PSZ-AC:1_UNITARY_PACKAGE_COOLCOIL</v>
      </c>
      <c r="C29" s="53">
        <f>10^(-3)*Miami!$C$74</f>
        <v>50.466190000000005</v>
      </c>
      <c r="D29" s="53">
        <f>10^(-3)*Houston!$C$74</f>
        <v>52.082819999999998</v>
      </c>
      <c r="E29" s="53">
        <f>10^(-3)*Phoenix!$C$74</f>
        <v>48.860400000000006</v>
      </c>
      <c r="F29" s="53">
        <f>10^(-3)*Atlanta!$C$74</f>
        <v>57.860959999999999</v>
      </c>
      <c r="G29" s="53">
        <f>10^(-3)*LosAngeles!$C$74</f>
        <v>28.660490000000003</v>
      </c>
      <c r="H29" s="53">
        <f>10^(-3)*LasVegas!$C$74</f>
        <v>39.757400000000004</v>
      </c>
      <c r="I29" s="53">
        <f>10^(-3)*SanFrancisco!$C$74</f>
        <v>26.823070000000001</v>
      </c>
      <c r="J29" s="53">
        <f>10^(-3)*Baltimore!$C$74</f>
        <v>67.311999999999998</v>
      </c>
      <c r="K29" s="53">
        <f>10^(-3)*Albuquerque!$C$74</f>
        <v>46.38402</v>
      </c>
      <c r="L29" s="53">
        <f>10^(-3)*Seattle!$C$74</f>
        <v>37.334679999999999</v>
      </c>
      <c r="M29" s="53">
        <f>10^(-3)*Chicago!$C$74</f>
        <v>88.809600000000003</v>
      </c>
      <c r="N29" s="53">
        <f>10^(-3)*Boulder!$C$74</f>
        <v>60.747680000000003</v>
      </c>
      <c r="O29" s="53">
        <f>10^(-3)*Minneapolis!$C$74</f>
        <v>100.04735000000001</v>
      </c>
      <c r="P29" s="53">
        <f>10^(-3)*Helena!$C$74</f>
        <v>70.989109999999997</v>
      </c>
      <c r="Q29" s="53">
        <f>10^(-3)*Duluth!$C$74</f>
        <v>104.42522000000001</v>
      </c>
      <c r="R29" s="53">
        <f>10^(-3)*Fairbanks!$C$74</f>
        <v>93.998919999999998</v>
      </c>
    </row>
    <row r="30" spans="1:18">
      <c r="A30" s="48"/>
      <c r="B30" s="52" t="str">
        <f>Miami!A75</f>
        <v>PSZ-AC:2_UNITARY_PACKAGE_COOLCOIL</v>
      </c>
      <c r="C30" s="53">
        <f>10^(-3)*Miami!$C$75</f>
        <v>222.67391000000001</v>
      </c>
      <c r="D30" s="53">
        <f>10^(-3)*Houston!$C$75</f>
        <v>230.06852000000001</v>
      </c>
      <c r="E30" s="53">
        <f>10^(-3)*Phoenix!$C$75</f>
        <v>224.18573000000001</v>
      </c>
      <c r="F30" s="53">
        <f>10^(-3)*Atlanta!$C$75</f>
        <v>227.75279</v>
      </c>
      <c r="G30" s="53">
        <f>10^(-3)*LosAngeles!$C$75</f>
        <v>158.75039999999998</v>
      </c>
      <c r="H30" s="53">
        <f>10^(-3)*LasVegas!$C$75</f>
        <v>187.59579000000002</v>
      </c>
      <c r="I30" s="53">
        <f>10^(-3)*SanFrancisco!$C$75</f>
        <v>103.93317999999999</v>
      </c>
      <c r="J30" s="53">
        <f>10^(-3)*Baltimore!$C$75</f>
        <v>201.35261</v>
      </c>
      <c r="K30" s="53">
        <f>10^(-3)*Albuquerque!$C$75</f>
        <v>141.50656000000001</v>
      </c>
      <c r="L30" s="53">
        <f>10^(-3)*Seattle!$C$75</f>
        <v>120.11098</v>
      </c>
      <c r="M30" s="53">
        <f>10^(-3)*Chicago!$C$75</f>
        <v>191.11651000000001</v>
      </c>
      <c r="N30" s="53">
        <f>10^(-3)*Boulder!$C$75</f>
        <v>132.86382999999998</v>
      </c>
      <c r="O30" s="53">
        <f>10^(-3)*Minneapolis!$C$75</f>
        <v>217.40207999999998</v>
      </c>
      <c r="P30" s="53">
        <f>10^(-3)*Helena!$C$75</f>
        <v>153.82415</v>
      </c>
      <c r="Q30" s="53">
        <f>10^(-3)*Duluth!$C$75</f>
        <v>230.54311999999999</v>
      </c>
      <c r="R30" s="53">
        <f>10^(-3)*Fairbanks!$C$75</f>
        <v>214.17169000000001</v>
      </c>
    </row>
    <row r="31" spans="1:18">
      <c r="A31" s="48"/>
      <c r="B31" s="52" t="str">
        <f>Miami!A76</f>
        <v>PSZ-AC:3_UNITARY_PACKAGE_COOLCOIL</v>
      </c>
      <c r="C31" s="53">
        <f>10^(-3)*Miami!$C$76</f>
        <v>36.668709999999997</v>
      </c>
      <c r="D31" s="53">
        <f>10^(-3)*Houston!$C$76</f>
        <v>39.234850000000002</v>
      </c>
      <c r="E31" s="53">
        <f>10^(-3)*Phoenix!$C$76</f>
        <v>39.198349999999998</v>
      </c>
      <c r="F31" s="53">
        <f>10^(-3)*Atlanta!$C$76</f>
        <v>37.749679999999998</v>
      </c>
      <c r="G31" s="53">
        <f>10^(-3)*LosAngeles!$C$76</f>
        <v>30.016180000000002</v>
      </c>
      <c r="H31" s="53">
        <f>10^(-3)*LasVegas!$C$76</f>
        <v>34.353470000000002</v>
      </c>
      <c r="I31" s="53">
        <f>10^(-3)*SanFrancisco!$C$76</f>
        <v>30.016439999999999</v>
      </c>
      <c r="J31" s="53">
        <f>10^(-3)*Baltimore!$C$76</f>
        <v>37.636850000000003</v>
      </c>
      <c r="K31" s="53">
        <f>10^(-3)*Albuquerque!$C$76</f>
        <v>28.285599999999999</v>
      </c>
      <c r="L31" s="53">
        <f>10^(-3)*Seattle!$C$76</f>
        <v>30.494830000000004</v>
      </c>
      <c r="M31" s="53">
        <f>10^(-3)*Chicago!$C$76</f>
        <v>35.896239999999999</v>
      </c>
      <c r="N31" s="53">
        <f>10^(-3)*Boulder!$C$76</f>
        <v>26.278660000000002</v>
      </c>
      <c r="O31" s="53">
        <f>10^(-3)*Minneapolis!$C$76</f>
        <v>40.001710000000003</v>
      </c>
      <c r="P31" s="53">
        <f>10^(-3)*Helena!$C$76</f>
        <v>31.63917</v>
      </c>
      <c r="Q31" s="53">
        <f>10^(-3)*Duluth!$C$76</f>
        <v>39.495059999999995</v>
      </c>
      <c r="R31" s="53">
        <f>10^(-3)*Fairbanks!$C$76</f>
        <v>42.1601</v>
      </c>
    </row>
    <row r="32" spans="1:18">
      <c r="A32" s="48"/>
      <c r="B32" s="52" t="str">
        <f>Miami!A77</f>
        <v>PSZ-AC:4_UNITARY_PACKAGE_COOLCOIL</v>
      </c>
      <c r="C32" s="53">
        <f>10^(-3)*Miami!$C$77</f>
        <v>32.647300000000001</v>
      </c>
      <c r="D32" s="53">
        <f>10^(-3)*Houston!$C$77</f>
        <v>35.289989999999996</v>
      </c>
      <c r="E32" s="53">
        <f>10^(-3)*Phoenix!$C$77</f>
        <v>35.348669999999998</v>
      </c>
      <c r="F32" s="53">
        <f>10^(-3)*Atlanta!$C$77</f>
        <v>34.02975</v>
      </c>
      <c r="G32" s="53">
        <f>10^(-3)*LosAngeles!$C$77</f>
        <v>26.474439999999998</v>
      </c>
      <c r="H32" s="53">
        <f>10^(-3)*LasVegas!$C$77</f>
        <v>30.43694</v>
      </c>
      <c r="I32" s="53">
        <f>10^(-3)*SanFrancisco!$C$77</f>
        <v>25.897669999999998</v>
      </c>
      <c r="J32" s="53">
        <f>10^(-3)*Baltimore!$C$77</f>
        <v>34.081309999999995</v>
      </c>
      <c r="K32" s="53">
        <f>10^(-3)*Albuquerque!$C$77</f>
        <v>23.452540000000003</v>
      </c>
      <c r="L32" s="53">
        <f>10^(-3)*Seattle!$C$77</f>
        <v>26.605080000000001</v>
      </c>
      <c r="M32" s="53">
        <f>10^(-3)*Chicago!$C$77</f>
        <v>38.444430000000004</v>
      </c>
      <c r="N32" s="53">
        <f>10^(-3)*Boulder!$C$77</f>
        <v>26.275410000000001</v>
      </c>
      <c r="O32" s="53">
        <f>10^(-3)*Minneapolis!$C$77</f>
        <v>42.512570000000004</v>
      </c>
      <c r="P32" s="53">
        <f>10^(-3)*Helena!$C$77</f>
        <v>31.643259999999998</v>
      </c>
      <c r="Q32" s="53">
        <f>10^(-3)*Duluth!$C$77</f>
        <v>42.117370000000001</v>
      </c>
      <c r="R32" s="53">
        <f>10^(-3)*Fairbanks!$C$77</f>
        <v>42.1601</v>
      </c>
    </row>
    <row r="33" spans="1:18">
      <c r="A33" s="48"/>
      <c r="B33" s="52" t="s">
        <v>254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</row>
    <row r="34" spans="1:18">
      <c r="A34" s="48"/>
      <c r="B34" s="45" t="str">
        <f>Miami!A80</f>
        <v>FRONT_ENTRY UNIT HEATER COIL</v>
      </c>
      <c r="C34" s="53">
        <f>10^(-3)*Miami!$C$80</f>
        <v>0.83540999999999999</v>
      </c>
      <c r="D34" s="53">
        <f>10^(-3)*Houston!$C$80</f>
        <v>1.81067</v>
      </c>
      <c r="E34" s="53">
        <f>10^(-3)*Phoenix!$C$80</f>
        <v>1.4053599999999999</v>
      </c>
      <c r="F34" s="53">
        <f>10^(-3)*Atlanta!$C$80</f>
        <v>2.2360300000000004</v>
      </c>
      <c r="G34" s="53">
        <f>10^(-3)*LosAngeles!$C$80</f>
        <v>1.08179</v>
      </c>
      <c r="H34" s="53">
        <f>10^(-3)*LasVegas!$C$80</f>
        <v>1.77983</v>
      </c>
      <c r="I34" s="53">
        <f>10^(-3)*SanFrancisco!$C$80</f>
        <v>1.3667899999999999</v>
      </c>
      <c r="J34" s="53">
        <f>10^(-3)*Baltimore!$C$80</f>
        <v>2.4367399999999999</v>
      </c>
      <c r="K34" s="53">
        <f>10^(-3)*Albuquerque!$C$80</f>
        <v>2.1370100000000001</v>
      </c>
      <c r="L34" s="53">
        <f>10^(-3)*Seattle!$C$80</f>
        <v>1.8951900000000002</v>
      </c>
      <c r="M34" s="53">
        <f>10^(-3)*Chicago!$C$80</f>
        <v>2.8122699999999998</v>
      </c>
      <c r="N34" s="53">
        <f>10^(-3)*Boulder!$C$80</f>
        <v>2.4680800000000001</v>
      </c>
      <c r="O34" s="53">
        <f>10^(-3)*Minneapolis!$C$80</f>
        <v>3.1394800000000003</v>
      </c>
      <c r="P34" s="53">
        <f>10^(-3)*Helena!$C$80</f>
        <v>3.04617</v>
      </c>
      <c r="Q34" s="53">
        <f>10^(-3)*Duluth!$C$80</f>
        <v>3.3089299999999997</v>
      </c>
      <c r="R34" s="53">
        <f>10^(-3)*Fairbanks!$C$80</f>
        <v>4.3793000000000006</v>
      </c>
    </row>
    <row r="35" spans="1:18">
      <c r="A35" s="48"/>
      <c r="B35" s="45" t="str">
        <f>Miami!A81</f>
        <v>PSZ-AC:1_UNITARY_PACKAGE_HEATCOIL</v>
      </c>
      <c r="C35" s="53">
        <f>10^(-3)*Miami!$C$81</f>
        <v>27.328110000000002</v>
      </c>
      <c r="D35" s="53">
        <f>10^(-3)*Houston!$C$81</f>
        <v>55.33231</v>
      </c>
      <c r="E35" s="53">
        <f>10^(-3)*Phoenix!$C$81</f>
        <v>43.149690000000007</v>
      </c>
      <c r="F35" s="53">
        <f>10^(-3)*Atlanta!$C$81</f>
        <v>66.362179999999995</v>
      </c>
      <c r="G35" s="53">
        <f>10^(-3)*LosAngeles!$C$81</f>
        <v>34.213550000000005</v>
      </c>
      <c r="H35" s="53">
        <f>10^(-3)*LasVegas!$C$81</f>
        <v>53.175429999999999</v>
      </c>
      <c r="I35" s="53">
        <f>10^(-3)*SanFrancisco!$C$81</f>
        <v>42.606819999999999</v>
      </c>
      <c r="J35" s="53">
        <f>10^(-3)*Baltimore!$C$81</f>
        <v>74.29562</v>
      </c>
      <c r="K35" s="53">
        <f>10^(-3)*Albuquerque!$C$81</f>
        <v>61.519730000000003</v>
      </c>
      <c r="L35" s="53">
        <f>10^(-3)*Seattle!$C$81</f>
        <v>57.808920000000001</v>
      </c>
      <c r="M35" s="53">
        <f>10^(-3)*Chicago!$C$81</f>
        <v>94.484449999999995</v>
      </c>
      <c r="N35" s="53">
        <f>10^(-3)*Boulder!$C$81</f>
        <v>79.414710000000014</v>
      </c>
      <c r="O35" s="53">
        <f>10^(-3)*Minneapolis!$C$81</f>
        <v>105.67092</v>
      </c>
      <c r="P35" s="53">
        <f>10^(-3)*Helena!$C$81</f>
        <v>99.997250000000008</v>
      </c>
      <c r="Q35" s="53">
        <f>10^(-3)*Duluth!$C$81</f>
        <v>110.85936000000001</v>
      </c>
      <c r="R35" s="53">
        <f>10^(-3)*Fairbanks!$C$81</f>
        <v>150.11623</v>
      </c>
    </row>
    <row r="36" spans="1:18">
      <c r="A36" s="48"/>
      <c r="B36" s="45" t="str">
        <f>Miami!A82</f>
        <v>PSZ-AC:2_UNITARY_PACKAGE_HEATCOIL</v>
      </c>
      <c r="C36" s="53">
        <f>10^(-3)*Miami!$C$82</f>
        <v>92.946289999999991</v>
      </c>
      <c r="D36" s="53">
        <f>10^(-3)*Houston!$C$82</f>
        <v>160.09096</v>
      </c>
      <c r="E36" s="53">
        <f>10^(-3)*Phoenix!$C$82</f>
        <v>121.92874</v>
      </c>
      <c r="F36" s="53">
        <f>10^(-3)*Atlanta!$C$82</f>
        <v>194.60144</v>
      </c>
      <c r="G36" s="53">
        <f>10^(-3)*LosAngeles!$C$82</f>
        <v>96.668120000000002</v>
      </c>
      <c r="H36" s="53">
        <f>10^(-3)*LasVegas!$C$82</f>
        <v>153.25895000000003</v>
      </c>
      <c r="I36" s="53">
        <f>10^(-3)*SanFrancisco!$C$82</f>
        <v>120.63463</v>
      </c>
      <c r="J36" s="53">
        <f>10^(-3)*Baltimore!$C$82</f>
        <v>225.38462000000001</v>
      </c>
      <c r="K36" s="53">
        <f>10^(-3)*Albuquerque!$C$82</f>
        <v>180.72506000000001</v>
      </c>
      <c r="L36" s="53">
        <f>10^(-3)*Seattle!$C$82</f>
        <v>172.49527</v>
      </c>
      <c r="M36" s="53">
        <f>10^(-3)*Chicago!$C$82</f>
        <v>291.22924999999998</v>
      </c>
      <c r="N36" s="53">
        <f>10^(-3)*Boulder!$C$82</f>
        <v>238.76752999999999</v>
      </c>
      <c r="O36" s="53">
        <f>10^(-3)*Minneapolis!$C$82</f>
        <v>327.83184999999997</v>
      </c>
      <c r="P36" s="53">
        <f>10^(-3)*Helena!$C$82</f>
        <v>306.96035000000001</v>
      </c>
      <c r="Q36" s="53">
        <f>10^(-3)*Duluth!$C$82</f>
        <v>345.41093000000001</v>
      </c>
      <c r="R36" s="53">
        <f>10^(-3)*Fairbanks!$C$82</f>
        <v>474.28912000000003</v>
      </c>
    </row>
    <row r="37" spans="1:18">
      <c r="A37" s="48"/>
      <c r="B37" s="45" t="str">
        <f>Miami!A83</f>
        <v>PSZ-AC:3_UNITARY_PACKAGE_HEATCOIL</v>
      </c>
      <c r="C37" s="53">
        <f>10^(-3)*Miami!$C$83</f>
        <v>13.111829999999999</v>
      </c>
      <c r="D37" s="53">
        <f>10^(-3)*Houston!$C$83</f>
        <v>27.223790000000001</v>
      </c>
      <c r="E37" s="53">
        <f>10^(-3)*Phoenix!$C$83</f>
        <v>20.62415</v>
      </c>
      <c r="F37" s="53">
        <f>10^(-3)*Atlanta!$C$83</f>
        <v>33.01079</v>
      </c>
      <c r="G37" s="53">
        <f>10^(-3)*LosAngeles!$C$83</f>
        <v>16.158339999999999</v>
      </c>
      <c r="H37" s="53">
        <f>10^(-3)*LasVegas!$C$83</f>
        <v>25.7773</v>
      </c>
      <c r="I37" s="53">
        <f>10^(-3)*SanFrancisco!$C$83</f>
        <v>20.48339</v>
      </c>
      <c r="J37" s="53">
        <f>10^(-3)*Baltimore!$C$83</f>
        <v>37.401230000000005</v>
      </c>
      <c r="K37" s="53">
        <f>10^(-3)*Albuquerque!$C$83</f>
        <v>30.680950000000003</v>
      </c>
      <c r="L37" s="53">
        <f>10^(-3)*Seattle!$C$83</f>
        <v>28.91103</v>
      </c>
      <c r="M37" s="53">
        <f>10^(-3)*Chicago!$C$83</f>
        <v>46.725089999999994</v>
      </c>
      <c r="N37" s="53">
        <f>10^(-3)*Boulder!$C$83</f>
        <v>38.880879999999998</v>
      </c>
      <c r="O37" s="53">
        <f>10^(-3)*Minneapolis!$C$83</f>
        <v>52.583260000000003</v>
      </c>
      <c r="P37" s="53">
        <f>10^(-3)*Helena!$C$83</f>
        <v>49.592940000000006</v>
      </c>
      <c r="Q37" s="53">
        <f>10^(-3)*Duluth!$C$83</f>
        <v>55.294110000000003</v>
      </c>
      <c r="R37" s="53">
        <f>10^(-3)*Fairbanks!$C$83</f>
        <v>74.766009999999994</v>
      </c>
    </row>
    <row r="38" spans="1:18">
      <c r="A38" s="48"/>
      <c r="B38" s="45" t="str">
        <f>Miami!A84</f>
        <v>PSZ-AC:4_UNITARY_PACKAGE_HEATCOIL</v>
      </c>
      <c r="C38" s="53">
        <f>10^(-3)*Miami!$C$84</f>
        <v>13.110940000000001</v>
      </c>
      <c r="D38" s="53">
        <f>10^(-3)*Houston!$C$84</f>
        <v>27.223790000000001</v>
      </c>
      <c r="E38" s="53">
        <f>10^(-3)*Phoenix!$C$84</f>
        <v>20.62416</v>
      </c>
      <c r="F38" s="53">
        <f>10^(-3)*Atlanta!$C$84</f>
        <v>33.012039999999999</v>
      </c>
      <c r="G38" s="53">
        <f>10^(-3)*LosAngeles!$C$84</f>
        <v>16.159800000000001</v>
      </c>
      <c r="H38" s="53">
        <f>10^(-3)*LasVegas!$C$84</f>
        <v>25.779080000000004</v>
      </c>
      <c r="I38" s="53">
        <f>10^(-3)*SanFrancisco!$C$84</f>
        <v>20.483709999999999</v>
      </c>
      <c r="J38" s="53">
        <f>10^(-3)*Baltimore!$C$84</f>
        <v>37.40314</v>
      </c>
      <c r="K38" s="53">
        <f>10^(-3)*Albuquerque!$C$84</f>
        <v>30.680950000000003</v>
      </c>
      <c r="L38" s="53">
        <f>10^(-3)*Seattle!$C$84</f>
        <v>28.910619999999998</v>
      </c>
      <c r="M38" s="53">
        <f>10^(-3)*Chicago!$C$84</f>
        <v>46.726800000000004</v>
      </c>
      <c r="N38" s="53">
        <f>10^(-3)*Boulder!$C$84</f>
        <v>38.877180000000003</v>
      </c>
      <c r="O38" s="53">
        <f>10^(-3)*Minneapolis!$C$84</f>
        <v>52.586500000000001</v>
      </c>
      <c r="P38" s="53">
        <f>10^(-3)*Helena!$C$84</f>
        <v>49.59787</v>
      </c>
      <c r="Q38" s="53">
        <f>10^(-3)*Duluth!$C$84</f>
        <v>55.296800000000005</v>
      </c>
      <c r="R38" s="53">
        <f>10^(-3)*Fairbanks!$C$84</f>
        <v>74.766009999999994</v>
      </c>
    </row>
    <row r="39" spans="1:18">
      <c r="A39" s="48"/>
      <c r="B39" s="51" t="s">
        <v>61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</row>
    <row r="40" spans="1:18">
      <c r="A40" s="48"/>
      <c r="B40" s="80" t="s">
        <v>62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18">
      <c r="A41" s="48"/>
      <c r="B41" s="52" t="str">
        <f>Miami!A74</f>
        <v>PSZ-AC:1_UNITARY_PACKAGE_COOLCOIL</v>
      </c>
      <c r="C41" s="53">
        <f>Miami!$G$74</f>
        <v>3.11</v>
      </c>
      <c r="D41" s="53">
        <f>Houston!$G$74</f>
        <v>3.11</v>
      </c>
      <c r="E41" s="53">
        <f>Phoenix!$G$74</f>
        <v>3.19</v>
      </c>
      <c r="F41" s="53">
        <f>Atlanta!$G$74</f>
        <v>3.15</v>
      </c>
      <c r="G41" s="53">
        <f>LosAngeles!$G$74</f>
        <v>3.43</v>
      </c>
      <c r="H41" s="53">
        <f>LasVegas!$G$74</f>
        <v>3.27</v>
      </c>
      <c r="I41" s="53">
        <f>SanFrancisco!$G$74</f>
        <v>3.58</v>
      </c>
      <c r="J41" s="53">
        <f>Baltimore!$G$74</f>
        <v>3.11</v>
      </c>
      <c r="K41" s="53">
        <f>Albuquerque!$G$74</f>
        <v>3.35</v>
      </c>
      <c r="L41" s="53">
        <f>Seattle!$G$74</f>
        <v>3.52</v>
      </c>
      <c r="M41" s="53">
        <f>Chicago!$G$74</f>
        <v>3.33</v>
      </c>
      <c r="N41" s="53">
        <f>Boulder!$G$74</f>
        <v>4.13</v>
      </c>
      <c r="O41" s="53">
        <f>Minneapolis!$G$74</f>
        <v>3.33</v>
      </c>
      <c r="P41" s="53">
        <f>Helena!$G$74</f>
        <v>3.93</v>
      </c>
      <c r="Q41" s="53">
        <f>Duluth!$G$74</f>
        <v>3.35</v>
      </c>
      <c r="R41" s="53">
        <f>Fairbanks!$G$74</f>
        <v>3.89</v>
      </c>
    </row>
    <row r="42" spans="1:18">
      <c r="A42" s="48"/>
      <c r="B42" s="52" t="str">
        <f>Miami!A75</f>
        <v>PSZ-AC:2_UNITARY_PACKAGE_COOLCOIL</v>
      </c>
      <c r="C42" s="53">
        <f>Miami!$G$75</f>
        <v>3.31</v>
      </c>
      <c r="D42" s="53">
        <f>Houston!$G$75</f>
        <v>3.17</v>
      </c>
      <c r="E42" s="53">
        <f>Phoenix!$G$75</f>
        <v>3.2</v>
      </c>
      <c r="F42" s="53">
        <f>Atlanta!$G$75</f>
        <v>3.17</v>
      </c>
      <c r="G42" s="53">
        <f>LosAngeles!$G$75</f>
        <v>3.5</v>
      </c>
      <c r="H42" s="53">
        <f>LasVegas!$G$75</f>
        <v>3.5</v>
      </c>
      <c r="I42" s="53">
        <f>SanFrancisco!$G$75</f>
        <v>3.77</v>
      </c>
      <c r="J42" s="53">
        <f>Baltimore!$G$75</f>
        <v>3.31</v>
      </c>
      <c r="K42" s="53">
        <f>Albuquerque!$G$75</f>
        <v>3.85</v>
      </c>
      <c r="L42" s="53">
        <f>Seattle!$G$75</f>
        <v>3.69</v>
      </c>
      <c r="M42" s="53">
        <f>Chicago!$G$75</f>
        <v>3.31</v>
      </c>
      <c r="N42" s="53">
        <f>Boulder!$G$75</f>
        <v>3.79</v>
      </c>
      <c r="O42" s="53">
        <f>Minneapolis!$G$75</f>
        <v>3.31</v>
      </c>
      <c r="P42" s="53">
        <f>Helena!$G$75</f>
        <v>3.89</v>
      </c>
      <c r="Q42" s="53">
        <f>Duluth!$G$75</f>
        <v>3.12</v>
      </c>
      <c r="R42" s="53">
        <f>Fairbanks!$G$75</f>
        <v>3.7</v>
      </c>
    </row>
    <row r="43" spans="1:18">
      <c r="A43" s="48"/>
      <c r="B43" s="52" t="str">
        <f>Miami!A76</f>
        <v>PSZ-AC:3_UNITARY_PACKAGE_COOLCOIL</v>
      </c>
      <c r="C43" s="53">
        <f>Miami!$G$76</f>
        <v>3.33</v>
      </c>
      <c r="D43" s="53">
        <f>Houston!$G$76</f>
        <v>3.35</v>
      </c>
      <c r="E43" s="53">
        <f>Phoenix!$G$76</f>
        <v>3.4</v>
      </c>
      <c r="F43" s="53">
        <f>Atlanta!$G$76</f>
        <v>3.38</v>
      </c>
      <c r="G43" s="53">
        <f>LosAngeles!$G$76</f>
        <v>3.53</v>
      </c>
      <c r="H43" s="53">
        <f>LasVegas!$G$76</f>
        <v>3.5</v>
      </c>
      <c r="I43" s="53">
        <f>SanFrancisco!$G$76</f>
        <v>3.56</v>
      </c>
      <c r="J43" s="53">
        <f>Baltimore!$G$76</f>
        <v>3.38</v>
      </c>
      <c r="K43" s="53">
        <f>Albuquerque!$G$76</f>
        <v>3.6</v>
      </c>
      <c r="L43" s="53">
        <f>Seattle!$G$76</f>
        <v>3.56</v>
      </c>
      <c r="M43" s="53">
        <f>Chicago!$G$76</f>
        <v>3.35</v>
      </c>
      <c r="N43" s="53">
        <f>Boulder!$G$76</f>
        <v>3.6</v>
      </c>
      <c r="O43" s="53">
        <f>Minneapolis!$G$76</f>
        <v>3.16</v>
      </c>
      <c r="P43" s="53">
        <f>Helena!$G$76</f>
        <v>3.56</v>
      </c>
      <c r="Q43" s="53">
        <f>Duluth!$G$76</f>
        <v>3.39</v>
      </c>
      <c r="R43" s="53">
        <f>Fairbanks!$G$76</f>
        <v>3.35</v>
      </c>
    </row>
    <row r="44" spans="1:18">
      <c r="A44" s="48"/>
      <c r="B44" s="52" t="str">
        <f>Miami!A77</f>
        <v>PSZ-AC:4_UNITARY_PACKAGE_COOLCOIL</v>
      </c>
      <c r="C44" s="53">
        <f>Miami!$G$77</f>
        <v>3.3</v>
      </c>
      <c r="D44" s="53">
        <f>Houston!$G$77</f>
        <v>3.32</v>
      </c>
      <c r="E44" s="53">
        <f>Phoenix!$G$77</f>
        <v>3.41</v>
      </c>
      <c r="F44" s="53">
        <f>Atlanta!$G$77</f>
        <v>3.38</v>
      </c>
      <c r="G44" s="53">
        <f>LosAngeles!$G$77</f>
        <v>3.5</v>
      </c>
      <c r="H44" s="53">
        <f>LasVegas!$G$77</f>
        <v>3.51</v>
      </c>
      <c r="I44" s="53">
        <f>SanFrancisco!$G$77</f>
        <v>3.6</v>
      </c>
      <c r="J44" s="53">
        <f>Baltimore!$G$77</f>
        <v>3.36</v>
      </c>
      <c r="K44" s="53">
        <f>Albuquerque!$G$77</f>
        <v>3.6</v>
      </c>
      <c r="L44" s="53">
        <f>Seattle!$G$77</f>
        <v>3.6</v>
      </c>
      <c r="M44" s="53">
        <f>Chicago!$G$77</f>
        <v>3.31</v>
      </c>
      <c r="N44" s="53">
        <f>Boulder!$G$77</f>
        <v>3.6</v>
      </c>
      <c r="O44" s="53">
        <f>Minneapolis!$G$77</f>
        <v>3.12</v>
      </c>
      <c r="P44" s="53">
        <f>Helena!$G$77</f>
        <v>3.56</v>
      </c>
      <c r="Q44" s="53">
        <f>Duluth!$G$77</f>
        <v>3.17</v>
      </c>
      <c r="R44" s="53">
        <f>Fairbanks!$G$77</f>
        <v>3.35</v>
      </c>
    </row>
    <row r="45" spans="1:18">
      <c r="A45" s="48"/>
      <c r="B45" s="52" t="s">
        <v>63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1:18">
      <c r="A46" s="48"/>
      <c r="B46" s="52" t="str">
        <f>Miami!A80</f>
        <v>FRONT_ENTRY UNIT HEATER COIL</v>
      </c>
      <c r="C46" s="53">
        <f>Miami!$D$80</f>
        <v>1</v>
      </c>
      <c r="D46" s="53">
        <f>Houston!$D$80</f>
        <v>1</v>
      </c>
      <c r="E46" s="53">
        <f>Phoenix!$D$80</f>
        <v>1</v>
      </c>
      <c r="F46" s="53">
        <f>Atlanta!$D$80</f>
        <v>1</v>
      </c>
      <c r="G46" s="53">
        <f>LosAngeles!$D$80</f>
        <v>1</v>
      </c>
      <c r="H46" s="53">
        <f>LasVegas!$D$80</f>
        <v>1</v>
      </c>
      <c r="I46" s="53">
        <f>SanFrancisco!$D$80</f>
        <v>1</v>
      </c>
      <c r="J46" s="53">
        <f>Baltimore!$D$80</f>
        <v>1</v>
      </c>
      <c r="K46" s="53">
        <f>Albuquerque!$D$80</f>
        <v>1</v>
      </c>
      <c r="L46" s="53">
        <f>Seattle!$D$80</f>
        <v>1</v>
      </c>
      <c r="M46" s="53">
        <f>Chicago!$D$80</f>
        <v>1</v>
      </c>
      <c r="N46" s="53">
        <f>Boulder!$D$80</f>
        <v>1</v>
      </c>
      <c r="O46" s="53">
        <f>Minneapolis!$D$80</f>
        <v>1</v>
      </c>
      <c r="P46" s="53">
        <f>Helena!$D$80</f>
        <v>1</v>
      </c>
      <c r="Q46" s="53">
        <f>Duluth!$D$80</f>
        <v>1</v>
      </c>
      <c r="R46" s="53">
        <f>Fairbanks!$D$80</f>
        <v>1</v>
      </c>
    </row>
    <row r="47" spans="1:18">
      <c r="A47" s="48"/>
      <c r="B47" s="52" t="str">
        <f>Miami!A81</f>
        <v>PSZ-AC:1_UNITARY_PACKAGE_HEATCOIL</v>
      </c>
      <c r="C47" s="53">
        <f>Miami!$D$81</f>
        <v>0.78</v>
      </c>
      <c r="D47" s="53">
        <f>Houston!$D$81</f>
        <v>0.78</v>
      </c>
      <c r="E47" s="53">
        <f>Phoenix!$D$81</f>
        <v>0.78</v>
      </c>
      <c r="F47" s="53">
        <f>Atlanta!$D$81</f>
        <v>0.78</v>
      </c>
      <c r="G47" s="53">
        <f>LosAngeles!$D$81</f>
        <v>0.78</v>
      </c>
      <c r="H47" s="53">
        <f>LasVegas!$D$81</f>
        <v>0.78</v>
      </c>
      <c r="I47" s="53">
        <f>SanFrancisco!$D$81</f>
        <v>0.78</v>
      </c>
      <c r="J47" s="53">
        <f>Baltimore!$D$81</f>
        <v>0.78</v>
      </c>
      <c r="K47" s="53">
        <f>Albuquerque!$D$81</f>
        <v>0.78</v>
      </c>
      <c r="L47" s="53">
        <f>Seattle!$D$81</f>
        <v>0.78</v>
      </c>
      <c r="M47" s="53">
        <f>Chicago!$D$81</f>
        <v>0.78</v>
      </c>
      <c r="N47" s="53">
        <f>Boulder!$D$81</f>
        <v>0.78</v>
      </c>
      <c r="O47" s="53">
        <f>Minneapolis!$D$81</f>
        <v>0.78</v>
      </c>
      <c r="P47" s="53">
        <f>Helena!$D$81</f>
        <v>0.78</v>
      </c>
      <c r="Q47" s="53">
        <f>Duluth!$D$81</f>
        <v>0.78</v>
      </c>
      <c r="R47" s="53">
        <f>Fairbanks!$D$81</f>
        <v>0.78</v>
      </c>
    </row>
    <row r="48" spans="1:18">
      <c r="A48" s="48"/>
      <c r="B48" s="52" t="str">
        <f>Miami!A82</f>
        <v>PSZ-AC:2_UNITARY_PACKAGE_HEATCOIL</v>
      </c>
      <c r="C48" s="53">
        <f>Miami!$D$82</f>
        <v>0.78</v>
      </c>
      <c r="D48" s="53">
        <f>Houston!$D$82</f>
        <v>0.78</v>
      </c>
      <c r="E48" s="53">
        <f>Phoenix!$D$82</f>
        <v>0.78</v>
      </c>
      <c r="F48" s="53">
        <f>Atlanta!$D$82</f>
        <v>0.78</v>
      </c>
      <c r="G48" s="53">
        <f>LosAngeles!$D$82</f>
        <v>0.78</v>
      </c>
      <c r="H48" s="53">
        <f>LasVegas!$D$82</f>
        <v>0.78</v>
      </c>
      <c r="I48" s="53">
        <f>SanFrancisco!$D$82</f>
        <v>0.78</v>
      </c>
      <c r="J48" s="53">
        <f>Baltimore!$D$82</f>
        <v>0.78</v>
      </c>
      <c r="K48" s="53">
        <f>Albuquerque!$D$82</f>
        <v>0.78</v>
      </c>
      <c r="L48" s="53">
        <f>Seattle!$D$82</f>
        <v>0.78</v>
      </c>
      <c r="M48" s="53">
        <f>Chicago!$D$82</f>
        <v>0.78</v>
      </c>
      <c r="N48" s="53">
        <f>Boulder!$D$82</f>
        <v>0.78</v>
      </c>
      <c r="O48" s="53">
        <f>Minneapolis!$D$82</f>
        <v>0.78</v>
      </c>
      <c r="P48" s="53">
        <f>Helena!$D$82</f>
        <v>0.78</v>
      </c>
      <c r="Q48" s="53">
        <f>Duluth!$D$82</f>
        <v>0.78</v>
      </c>
      <c r="R48" s="53">
        <f>Fairbanks!$D$82</f>
        <v>0.78</v>
      </c>
    </row>
    <row r="49" spans="1:18">
      <c r="A49" s="48"/>
      <c r="B49" s="52" t="str">
        <f>Miami!A83</f>
        <v>PSZ-AC:3_UNITARY_PACKAGE_HEATCOIL</v>
      </c>
      <c r="C49" s="53">
        <f>Miami!$D$83</f>
        <v>0.78</v>
      </c>
      <c r="D49" s="53">
        <f>Houston!$D$83</f>
        <v>0.78</v>
      </c>
      <c r="E49" s="53">
        <f>Phoenix!$D$83</f>
        <v>0.78</v>
      </c>
      <c r="F49" s="53">
        <f>Atlanta!$D$83</f>
        <v>0.78</v>
      </c>
      <c r="G49" s="53">
        <f>LosAngeles!$D$83</f>
        <v>0.78</v>
      </c>
      <c r="H49" s="53">
        <f>LasVegas!$D$83</f>
        <v>0.78</v>
      </c>
      <c r="I49" s="53">
        <f>SanFrancisco!$D$83</f>
        <v>0.78</v>
      </c>
      <c r="J49" s="53">
        <f>Baltimore!$D$83</f>
        <v>0.78</v>
      </c>
      <c r="K49" s="53">
        <f>Albuquerque!$D$83</f>
        <v>0.78</v>
      </c>
      <c r="L49" s="53">
        <f>Seattle!$D$83</f>
        <v>0.78</v>
      </c>
      <c r="M49" s="53">
        <f>Chicago!$D$83</f>
        <v>0.78</v>
      </c>
      <c r="N49" s="53">
        <f>Boulder!$D$83</f>
        <v>0.78</v>
      </c>
      <c r="O49" s="53">
        <f>Minneapolis!$D$83</f>
        <v>0.78</v>
      </c>
      <c r="P49" s="53">
        <f>Helena!$D$83</f>
        <v>0.78</v>
      </c>
      <c r="Q49" s="53">
        <f>Duluth!$D$83</f>
        <v>0.78</v>
      </c>
      <c r="R49" s="53">
        <f>Fairbanks!$D$83</f>
        <v>0.78</v>
      </c>
    </row>
    <row r="50" spans="1:18">
      <c r="A50" s="48"/>
      <c r="B50" s="52" t="str">
        <f>Miami!A84</f>
        <v>PSZ-AC:4_UNITARY_PACKAGE_HEATCOIL</v>
      </c>
      <c r="C50" s="53">
        <f>Miami!$D$84</f>
        <v>0.78</v>
      </c>
      <c r="D50" s="53">
        <f>Houston!$D$84</f>
        <v>0.78</v>
      </c>
      <c r="E50" s="53">
        <f>Phoenix!$D$84</f>
        <v>0.78</v>
      </c>
      <c r="F50" s="53">
        <f>Atlanta!$D$84</f>
        <v>0.78</v>
      </c>
      <c r="G50" s="53">
        <f>LosAngeles!$D$84</f>
        <v>0.78</v>
      </c>
      <c r="H50" s="53">
        <f>LasVegas!$D$84</f>
        <v>0.78</v>
      </c>
      <c r="I50" s="53">
        <f>SanFrancisco!$D$84</f>
        <v>0.78</v>
      </c>
      <c r="J50" s="53">
        <f>Baltimore!$D$84</f>
        <v>0.78</v>
      </c>
      <c r="K50" s="53">
        <f>Albuquerque!$D$84</f>
        <v>0.78</v>
      </c>
      <c r="L50" s="53">
        <f>Seattle!$D$84</f>
        <v>0.78</v>
      </c>
      <c r="M50" s="53">
        <f>Chicago!$D$84</f>
        <v>0.78</v>
      </c>
      <c r="N50" s="53">
        <f>Boulder!$D$84</f>
        <v>0.78</v>
      </c>
      <c r="O50" s="53">
        <f>Minneapolis!$D$84</f>
        <v>0.78</v>
      </c>
      <c r="P50" s="53">
        <f>Helena!$D$84</f>
        <v>0.78</v>
      </c>
      <c r="Q50" s="53">
        <f>Duluth!$D$84</f>
        <v>0.78</v>
      </c>
      <c r="R50" s="53">
        <f>Fairbanks!$D$84</f>
        <v>0.78</v>
      </c>
    </row>
    <row r="51" spans="1:18">
      <c r="A51" s="48"/>
      <c r="B51" s="51" t="s">
        <v>292</v>
      </c>
      <c r="C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</row>
    <row r="52" spans="1:18">
      <c r="A52" s="48"/>
      <c r="B52" s="52" t="str">
        <f>Miami!A88</f>
        <v>PSZ-AC:1_UNITARY_PACKAGE_FAN</v>
      </c>
      <c r="C52" s="53" t="s">
        <v>293</v>
      </c>
      <c r="D52" s="53" t="s">
        <v>293</v>
      </c>
      <c r="E52" s="86" t="str">
        <f>IF(E29&lt;39.6,"NoEconomizer","DifferentialDryBulb")</f>
        <v>DifferentialDryBulb</v>
      </c>
      <c r="F52" s="53" t="s">
        <v>293</v>
      </c>
      <c r="G52" s="86" t="str">
        <f>IF(G29&lt;19.1,"NoEconomizer","DifferentialDryBulb")</f>
        <v>DifferentialDryBulb</v>
      </c>
      <c r="H52" s="86" t="str">
        <f t="shared" ref="H52:I52" si="0">IF(H29&lt;19.1,"NoEconomizer","DifferentialDryBulb")</f>
        <v>DifferentialDryBulb</v>
      </c>
      <c r="I52" s="86" t="str">
        <f t="shared" si="0"/>
        <v>DifferentialDryBulb</v>
      </c>
      <c r="J52" s="53" t="s">
        <v>293</v>
      </c>
      <c r="K52" s="86" t="str">
        <f t="shared" ref="K52:L52" si="1">IF(K29&lt;19.1,"NoEconomizer","DifferentialDryBulb")</f>
        <v>DifferentialDryBulb</v>
      </c>
      <c r="L52" s="86" t="str">
        <f t="shared" si="1"/>
        <v>DifferentialDryBulb</v>
      </c>
      <c r="M52" s="86" t="str">
        <f>IF(M29&lt;39.6,"NoEconomizer","DifferentialDryBulb")</f>
        <v>DifferentialDryBulb</v>
      </c>
      <c r="N52" s="86" t="str">
        <f t="shared" ref="N52" si="2">IF(N29&lt;19.1,"NoEconomizer","DifferentialDryBulb")</f>
        <v>DifferentialDryBulb</v>
      </c>
      <c r="O52" s="86" t="str">
        <f>IF(O29&lt;39.6,"NoEconomizer","DifferentialDryBulb")</f>
        <v>DifferentialDryBulb</v>
      </c>
      <c r="P52" s="86" t="str">
        <f t="shared" ref="P52" si="3">IF(P29&lt;19.1,"NoEconomizer","DifferentialDryBulb")</f>
        <v>DifferentialDryBulb</v>
      </c>
      <c r="Q52" s="86" t="str">
        <f t="shared" ref="Q52:R55" si="4">IF(Q29&lt;39.6,"NoEconomizer","DifferentialDryBulb")</f>
        <v>DifferentialDryBulb</v>
      </c>
      <c r="R52" s="86" t="str">
        <f t="shared" si="4"/>
        <v>DifferentialDryBulb</v>
      </c>
    </row>
    <row r="53" spans="1:18">
      <c r="A53" s="48"/>
      <c r="B53" s="52" t="str">
        <f>Miami!A89</f>
        <v>PSZ-AC:2_UNITARY_PACKAGE_FAN</v>
      </c>
      <c r="C53" s="53" t="s">
        <v>293</v>
      </c>
      <c r="D53" s="53" t="s">
        <v>293</v>
      </c>
      <c r="E53" s="86" t="str">
        <f t="shared" ref="E53:E55" si="5">IF(E30&lt;39.6,"NoEconomizer","DifferentialDryBulb")</f>
        <v>DifferentialDryBulb</v>
      </c>
      <c r="F53" s="53" t="s">
        <v>293</v>
      </c>
      <c r="G53" s="86" t="str">
        <f t="shared" ref="G53:I55" si="6">IF(G30&lt;19.1,"NoEconomizer","DifferentialDryBulb")</f>
        <v>DifferentialDryBulb</v>
      </c>
      <c r="H53" s="86" t="str">
        <f t="shared" si="6"/>
        <v>DifferentialDryBulb</v>
      </c>
      <c r="I53" s="86" t="str">
        <f t="shared" si="6"/>
        <v>DifferentialDryBulb</v>
      </c>
      <c r="J53" s="53" t="s">
        <v>293</v>
      </c>
      <c r="K53" s="86" t="str">
        <f t="shared" ref="K53:L53" si="7">IF(K30&lt;19.1,"NoEconomizer","DifferentialDryBulb")</f>
        <v>DifferentialDryBulb</v>
      </c>
      <c r="L53" s="86" t="str">
        <f t="shared" si="7"/>
        <v>DifferentialDryBulb</v>
      </c>
      <c r="M53" s="86" t="str">
        <f t="shared" ref="M53:M55" si="8">IF(M30&lt;39.6,"NoEconomizer","DifferentialDryBulb")</f>
        <v>DifferentialDryBulb</v>
      </c>
      <c r="N53" s="86" t="str">
        <f t="shared" ref="N53" si="9">IF(N30&lt;19.1,"NoEconomizer","DifferentialDryBulb")</f>
        <v>DifferentialDryBulb</v>
      </c>
      <c r="O53" s="86" t="str">
        <f t="shared" ref="O53:O55" si="10">IF(O30&lt;39.6,"NoEconomizer","DifferentialDryBulb")</f>
        <v>DifferentialDryBulb</v>
      </c>
      <c r="P53" s="86" t="str">
        <f t="shared" ref="P53" si="11">IF(P30&lt;19.1,"NoEconomizer","DifferentialDryBulb")</f>
        <v>DifferentialDryBulb</v>
      </c>
      <c r="Q53" s="86" t="str">
        <f t="shared" si="4"/>
        <v>DifferentialDryBulb</v>
      </c>
      <c r="R53" s="86" t="str">
        <f t="shared" si="4"/>
        <v>DifferentialDryBulb</v>
      </c>
    </row>
    <row r="54" spans="1:18">
      <c r="A54" s="48"/>
      <c r="B54" s="52" t="str">
        <f>Miami!A90</f>
        <v>PSZ-AC:3_UNITARY_PACKAGE_FAN</v>
      </c>
      <c r="C54" s="53" t="s">
        <v>293</v>
      </c>
      <c r="D54" s="53" t="s">
        <v>293</v>
      </c>
      <c r="E54" s="86" t="str">
        <f t="shared" si="5"/>
        <v>NoEconomizer</v>
      </c>
      <c r="F54" s="53" t="s">
        <v>293</v>
      </c>
      <c r="G54" s="86" t="str">
        <f t="shared" si="6"/>
        <v>DifferentialDryBulb</v>
      </c>
      <c r="H54" s="86" t="str">
        <f t="shared" si="6"/>
        <v>DifferentialDryBulb</v>
      </c>
      <c r="I54" s="86" t="str">
        <f t="shared" si="6"/>
        <v>DifferentialDryBulb</v>
      </c>
      <c r="J54" s="53" t="s">
        <v>293</v>
      </c>
      <c r="K54" s="86" t="str">
        <f t="shared" ref="K54:L54" si="12">IF(K31&lt;19.1,"NoEconomizer","DifferentialDryBulb")</f>
        <v>DifferentialDryBulb</v>
      </c>
      <c r="L54" s="86" t="str">
        <f t="shared" si="12"/>
        <v>DifferentialDryBulb</v>
      </c>
      <c r="M54" s="86" t="str">
        <f t="shared" si="8"/>
        <v>NoEconomizer</v>
      </c>
      <c r="N54" s="86" t="str">
        <f t="shared" ref="N54" si="13">IF(N31&lt;19.1,"NoEconomizer","DifferentialDryBulb")</f>
        <v>DifferentialDryBulb</v>
      </c>
      <c r="O54" s="86" t="str">
        <f t="shared" si="10"/>
        <v>DifferentialDryBulb</v>
      </c>
      <c r="P54" s="86" t="str">
        <f t="shared" ref="P54" si="14">IF(P31&lt;19.1,"NoEconomizer","DifferentialDryBulb")</f>
        <v>DifferentialDryBulb</v>
      </c>
      <c r="Q54" s="86" t="str">
        <f t="shared" si="4"/>
        <v>NoEconomizer</v>
      </c>
      <c r="R54" s="86" t="str">
        <f t="shared" si="4"/>
        <v>DifferentialDryBulb</v>
      </c>
    </row>
    <row r="55" spans="1:18">
      <c r="A55" s="48"/>
      <c r="B55" s="52" t="str">
        <f>Miami!A91</f>
        <v>PSZ-AC:4_UNITARY_PACKAGE_FAN</v>
      </c>
      <c r="C55" s="53" t="s">
        <v>293</v>
      </c>
      <c r="D55" s="53" t="s">
        <v>293</v>
      </c>
      <c r="E55" s="86" t="str">
        <f t="shared" si="5"/>
        <v>NoEconomizer</v>
      </c>
      <c r="F55" s="53" t="s">
        <v>293</v>
      </c>
      <c r="G55" s="86" t="str">
        <f t="shared" si="6"/>
        <v>DifferentialDryBulb</v>
      </c>
      <c r="H55" s="86" t="str">
        <f t="shared" si="6"/>
        <v>DifferentialDryBulb</v>
      </c>
      <c r="I55" s="86" t="str">
        <f t="shared" si="6"/>
        <v>DifferentialDryBulb</v>
      </c>
      <c r="J55" s="53" t="s">
        <v>293</v>
      </c>
      <c r="K55" s="86" t="str">
        <f t="shared" ref="K55:L55" si="15">IF(K32&lt;19.1,"NoEconomizer","DifferentialDryBulb")</f>
        <v>DifferentialDryBulb</v>
      </c>
      <c r="L55" s="86" t="str">
        <f t="shared" si="15"/>
        <v>DifferentialDryBulb</v>
      </c>
      <c r="M55" s="86" t="str">
        <f t="shared" si="8"/>
        <v>NoEconomizer</v>
      </c>
      <c r="N55" s="86" t="str">
        <f t="shared" ref="N55" si="16">IF(N32&lt;19.1,"NoEconomizer","DifferentialDryBulb")</f>
        <v>DifferentialDryBulb</v>
      </c>
      <c r="O55" s="86" t="str">
        <f t="shared" si="10"/>
        <v>DifferentialDryBulb</v>
      </c>
      <c r="P55" s="86" t="str">
        <f t="shared" ref="P55" si="17">IF(P32&lt;19.1,"NoEconomizer","DifferentialDryBulb")</f>
        <v>DifferentialDryBulb</v>
      </c>
      <c r="Q55" s="86" t="str">
        <f t="shared" si="4"/>
        <v>DifferentialDryBulb</v>
      </c>
      <c r="R55" s="86" t="str">
        <f t="shared" si="4"/>
        <v>DifferentialDryBulb</v>
      </c>
    </row>
    <row r="56" spans="1:18">
      <c r="A56" s="48"/>
      <c r="B56" s="51" t="s">
        <v>237</v>
      </c>
      <c r="C56" s="53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</row>
    <row r="57" spans="1:18">
      <c r="A57" s="48"/>
      <c r="B57" s="52" t="str">
        <f>Miami!A87</f>
        <v>FRONT_ENTRY UNIT HEATERFAN</v>
      </c>
      <c r="C57" s="53">
        <f>Miami!$E$87</f>
        <v>0.04</v>
      </c>
      <c r="D57" s="53">
        <f>Houston!$E$87</f>
        <v>0.08</v>
      </c>
      <c r="E57" s="53">
        <f>Phoenix!$E$87</f>
        <v>0.06</v>
      </c>
      <c r="F57" s="53">
        <f>Atlanta!$E$87</f>
        <v>0.1</v>
      </c>
      <c r="G57" s="53">
        <f>LosAngeles!$E$87</f>
        <v>0.05</v>
      </c>
      <c r="H57" s="53">
        <f>LasVegas!$E$87</f>
        <v>0.08</v>
      </c>
      <c r="I57" s="53">
        <f>SanFrancisco!$E$87</f>
        <v>0.06</v>
      </c>
      <c r="J57" s="53">
        <f>Baltimore!$E$87</f>
        <v>0.1</v>
      </c>
      <c r="K57" s="53">
        <f>Albuquerque!$E$87</f>
        <v>0.11</v>
      </c>
      <c r="L57" s="53">
        <f>Seattle!$E$87</f>
        <v>0.08</v>
      </c>
      <c r="M57" s="53">
        <f>Chicago!$E$87</f>
        <v>0.12</v>
      </c>
      <c r="N57" s="53">
        <f>Boulder!$E$87</f>
        <v>0.13</v>
      </c>
      <c r="O57" s="53">
        <f>Minneapolis!$E$87</f>
        <v>0.14000000000000001</v>
      </c>
      <c r="P57" s="53">
        <f>Helena!$E$87</f>
        <v>0.15</v>
      </c>
      <c r="Q57" s="53">
        <f>Duluth!$E$87</f>
        <v>0.15</v>
      </c>
      <c r="R57" s="53">
        <f>Fairbanks!$E$87</f>
        <v>0.19</v>
      </c>
    </row>
    <row r="58" spans="1:18">
      <c r="A58" s="48"/>
      <c r="B58" s="52" t="str">
        <f>Miami!A88</f>
        <v>PSZ-AC:1_UNITARY_PACKAGE_FAN</v>
      </c>
      <c r="C58" s="53">
        <f>Miami!$E$88</f>
        <v>2.06</v>
      </c>
      <c r="D58" s="53">
        <f>Houston!$E$88</f>
        <v>2.15</v>
      </c>
      <c r="E58" s="53">
        <f>Phoenix!$E$88</f>
        <v>2.34</v>
      </c>
      <c r="F58" s="53">
        <f>Atlanta!$E$88</f>
        <v>2.57</v>
      </c>
      <c r="G58" s="53">
        <f>LosAngeles!$E$88</f>
        <v>1.44</v>
      </c>
      <c r="H58" s="53">
        <f>LasVegas!$E$88</f>
        <v>2.16</v>
      </c>
      <c r="I58" s="53">
        <f>SanFrancisco!$E$88</f>
        <v>1.59</v>
      </c>
      <c r="J58" s="53">
        <f>Baltimore!$E$88</f>
        <v>2.77</v>
      </c>
      <c r="K58" s="53">
        <f>Albuquerque!$E$88</f>
        <v>2.8</v>
      </c>
      <c r="L58" s="53">
        <f>Seattle!$E$88</f>
        <v>2.17</v>
      </c>
      <c r="M58" s="53">
        <f>Chicago!$E$88</f>
        <v>3.58</v>
      </c>
      <c r="N58" s="53">
        <f>Boulder!$E$88</f>
        <v>3.61</v>
      </c>
      <c r="O58" s="53">
        <f>Minneapolis!$E$88</f>
        <v>4.03</v>
      </c>
      <c r="P58" s="53">
        <f>Helena!$E$88</f>
        <v>4.29</v>
      </c>
      <c r="Q58" s="53">
        <f>Duluth!$E$88</f>
        <v>4.32</v>
      </c>
      <c r="R58" s="53">
        <f>Fairbanks!$E$88</f>
        <v>5.68</v>
      </c>
    </row>
    <row r="59" spans="1:18">
      <c r="A59" s="48"/>
      <c r="B59" s="52" t="str">
        <f>Miami!A89</f>
        <v>PSZ-AC:2_UNITARY_PACKAGE_FAN</v>
      </c>
      <c r="C59" s="53">
        <f>Miami!$E$89</f>
        <v>8.9700000000000006</v>
      </c>
      <c r="D59" s="53">
        <f>Houston!$E$89</f>
        <v>9.26</v>
      </c>
      <c r="E59" s="53">
        <f>Phoenix!$E$89</f>
        <v>9.31</v>
      </c>
      <c r="F59" s="53">
        <f>Atlanta!$E$89</f>
        <v>9.17</v>
      </c>
      <c r="G59" s="53">
        <f>LosAngeles!$E$89</f>
        <v>7.62</v>
      </c>
      <c r="H59" s="53">
        <f>LasVegas!$E$89</f>
        <v>8.9600000000000009</v>
      </c>
      <c r="I59" s="53">
        <f>SanFrancisco!$E$89</f>
        <v>5.91</v>
      </c>
      <c r="J59" s="53">
        <f>Baltimore!$E$89</f>
        <v>8.11</v>
      </c>
      <c r="K59" s="53">
        <f>Albuquerque!$E$89</f>
        <v>8.3800000000000008</v>
      </c>
      <c r="L59" s="53">
        <f>Seattle!$E$89</f>
        <v>6.54</v>
      </c>
      <c r="M59" s="53">
        <f>Chicago!$E$89</f>
        <v>7.7</v>
      </c>
      <c r="N59" s="53">
        <f>Boulder!$E$89</f>
        <v>7.64</v>
      </c>
      <c r="O59" s="53">
        <f>Minneapolis!$E$89</f>
        <v>8.75</v>
      </c>
      <c r="P59" s="53">
        <f>Helena!$E$89</f>
        <v>9.2899999999999991</v>
      </c>
      <c r="Q59" s="53">
        <f>Duluth!$E$89</f>
        <v>9.49</v>
      </c>
      <c r="R59" s="53">
        <f>Fairbanks!$E$89</f>
        <v>12.94</v>
      </c>
    </row>
    <row r="60" spans="1:18">
      <c r="A60" s="48"/>
      <c r="B60" s="52" t="str">
        <f>Miami!A90</f>
        <v>PSZ-AC:3_UNITARY_PACKAGE_FAN</v>
      </c>
      <c r="C60" s="53">
        <f>Miami!$E$90</f>
        <v>1.57</v>
      </c>
      <c r="D60" s="53">
        <f>Houston!$E$90</f>
        <v>1.73</v>
      </c>
      <c r="E60" s="53">
        <f>Phoenix!$E$90</f>
        <v>1.96</v>
      </c>
      <c r="F60" s="53">
        <f>Atlanta!$E$90</f>
        <v>1.82</v>
      </c>
      <c r="G60" s="53">
        <f>LosAngeles!$E$90</f>
        <v>1.69</v>
      </c>
      <c r="H60" s="53">
        <f>LasVegas!$E$90</f>
        <v>1.94</v>
      </c>
      <c r="I60" s="53">
        <f>SanFrancisco!$E$90</f>
        <v>1.81</v>
      </c>
      <c r="J60" s="53">
        <f>Baltimore!$E$90</f>
        <v>1.75</v>
      </c>
      <c r="K60" s="53">
        <f>Albuquerque!$E$90</f>
        <v>1.71</v>
      </c>
      <c r="L60" s="53">
        <f>Seattle!$E$90</f>
        <v>1.84</v>
      </c>
      <c r="M60" s="53">
        <f>Chicago!$E$90</f>
        <v>1.58</v>
      </c>
      <c r="N60" s="53">
        <f>Boulder!$E$90</f>
        <v>1.59</v>
      </c>
      <c r="O60" s="53">
        <f>Minneapolis!$E$90</f>
        <v>1.8</v>
      </c>
      <c r="P60" s="53">
        <f>Helena!$E$90</f>
        <v>1.91</v>
      </c>
      <c r="Q60" s="53">
        <f>Duluth!$E$90</f>
        <v>1.93</v>
      </c>
      <c r="R60" s="53">
        <f>Fairbanks!$E$90</f>
        <v>2.5499999999999998</v>
      </c>
    </row>
    <row r="61" spans="1:18">
      <c r="A61" s="48"/>
      <c r="B61" s="52" t="str">
        <f>Miami!A91</f>
        <v>PSZ-AC:4_UNITARY_PACKAGE_FAN</v>
      </c>
      <c r="C61" s="53">
        <f>Miami!$E$91</f>
        <v>1.32</v>
      </c>
      <c r="D61" s="53">
        <f>Houston!$E$91</f>
        <v>1.48</v>
      </c>
      <c r="E61" s="53">
        <f>Phoenix!$E$91</f>
        <v>1.71</v>
      </c>
      <c r="F61" s="53">
        <f>Atlanta!$E$91</f>
        <v>1.57</v>
      </c>
      <c r="G61" s="53">
        <f>LosAngeles!$E$91</f>
        <v>1.45</v>
      </c>
      <c r="H61" s="53">
        <f>LasVegas!$E$91</f>
        <v>1.67</v>
      </c>
      <c r="I61" s="53">
        <f>SanFrancisco!$E$91</f>
        <v>1.56</v>
      </c>
      <c r="J61" s="53">
        <f>Baltimore!$E$91</f>
        <v>1.52</v>
      </c>
      <c r="K61" s="53">
        <f>Albuquerque!$E$91</f>
        <v>1.42</v>
      </c>
      <c r="L61" s="53">
        <f>Seattle!$E$91</f>
        <v>1.61</v>
      </c>
      <c r="M61" s="53">
        <f>Chicago!$E$91</f>
        <v>1.58</v>
      </c>
      <c r="N61" s="53">
        <f>Boulder!$E$91</f>
        <v>1.59</v>
      </c>
      <c r="O61" s="53">
        <f>Minneapolis!$E$91</f>
        <v>1.8</v>
      </c>
      <c r="P61" s="53">
        <f>Helena!$E$91</f>
        <v>1.91</v>
      </c>
      <c r="Q61" s="53">
        <f>Duluth!$E$91</f>
        <v>1.94</v>
      </c>
      <c r="R61" s="53">
        <f>Fairbanks!$E$91</f>
        <v>2.5499999999999998</v>
      </c>
    </row>
    <row r="62" spans="1:18">
      <c r="A62" s="51" t="s">
        <v>73</v>
      </c>
      <c r="B62" s="45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</row>
    <row r="63" spans="1:18">
      <c r="A63" s="48"/>
      <c r="B63" s="51" t="s">
        <v>74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8">
      <c r="A64" s="48"/>
      <c r="B64" s="52" t="s">
        <v>243</v>
      </c>
      <c r="C64" s="78">
        <f>Miami!$B$136/(Miami!$B$28*10^6/3600)</f>
        <v>8.6870131869932019E-2</v>
      </c>
      <c r="D64" s="78">
        <f>Houston!$B$136/(Houston!$B$28*10^6/3600)</f>
        <v>0.12190232031394034</v>
      </c>
      <c r="E64" s="78">
        <f>Phoenix!$B$136/(Phoenix!$B$28*10^6/3600)</f>
        <v>9.8396823732900054E-2</v>
      </c>
      <c r="F64" s="78">
        <f>Atlanta!$B$136/(Atlanta!$B$28*10^6/3600)</f>
        <v>9.9659314856458625E-2</v>
      </c>
      <c r="G64" s="78">
        <f>LosAngeles!$B$136/(LosAngeles!$B$28*10^6/3600)</f>
        <v>0.13129296439570126</v>
      </c>
      <c r="H64" s="78">
        <f>LasVegas!$B$136/(LasVegas!$B$28*10^6/3600)</f>
        <v>9.9259710695726353E-2</v>
      </c>
      <c r="I64" s="78">
        <f>SanFrancisco!$B$136/(SanFrancisco!$B$28*10^6/3600)</f>
        <v>0.14910427049642069</v>
      </c>
      <c r="J64" s="78">
        <f>Baltimore!$B$136/(Baltimore!$B$28*10^6/3600)</f>
        <v>7.7234739454094287E-2</v>
      </c>
      <c r="K64" s="78">
        <f>Albuquerque!$B$136/(Albuquerque!$B$28*10^6/3600)</f>
        <v>3.7303705390546213E-2</v>
      </c>
      <c r="L64" s="78">
        <f>Seattle!$B$136/(Seattle!$B$28*10^6/3600)</f>
        <v>7.5563085193208104E-2</v>
      </c>
      <c r="M64" s="78">
        <f>Chicago!$B$136/(Chicago!$B$28*10^6/3600)</f>
        <v>9.1197786549599744E-2</v>
      </c>
      <c r="N64" s="78">
        <f>Boulder!$B$136/(Boulder!$B$28*10^6/3600)</f>
        <v>3.7306336497394836E-2</v>
      </c>
      <c r="O64" s="78">
        <f>Minneapolis!$B$136/(Minneapolis!$B$28*10^6/3600)</f>
        <v>6.1372820817306453E-2</v>
      </c>
      <c r="P64" s="78">
        <f>Helena!$B$136/(Helena!$B$28*10^6/3600)</f>
        <v>7.5200360476889716E-2</v>
      </c>
      <c r="Q64" s="78">
        <f>Duluth!$B$136/(Duluth!$B$28*10^6/3600)</f>
        <v>6.0312727583919902E-2</v>
      </c>
      <c r="R64" s="78">
        <f>Fairbanks!$B$136/(Fairbanks!$B$28*10^6/3600)</f>
        <v>9.5189819595812561E-2</v>
      </c>
    </row>
    <row r="65" spans="1:18">
      <c r="A65" s="48"/>
      <c r="B65" s="52" t="s">
        <v>241</v>
      </c>
      <c r="C65" s="53">
        <f>Miami!$B$137</f>
        <v>25.69</v>
      </c>
      <c r="D65" s="53">
        <f>Houston!$B$137</f>
        <v>33.630000000000003</v>
      </c>
      <c r="E65" s="53">
        <f>Phoenix!$B$137</f>
        <v>27.28</v>
      </c>
      <c r="F65" s="53">
        <f>Atlanta!$B$137</f>
        <v>24.79</v>
      </c>
      <c r="G65" s="53">
        <f>LosAngeles!$B$137</f>
        <v>27.41</v>
      </c>
      <c r="H65" s="53">
        <f>LasVegas!$B$137</f>
        <v>24.79</v>
      </c>
      <c r="I65" s="53">
        <f>SanFrancisco!$B$137</f>
        <v>28.53</v>
      </c>
      <c r="J65" s="53">
        <f>Baltimore!$B$137</f>
        <v>17.899999999999999</v>
      </c>
      <c r="K65" s="53">
        <f>Albuquerque!$B$137</f>
        <v>8.33</v>
      </c>
      <c r="L65" s="53">
        <f>Seattle!$B$137</f>
        <v>14.91</v>
      </c>
      <c r="M65" s="53">
        <f>Chicago!$B$137</f>
        <v>20.95</v>
      </c>
      <c r="N65" s="53">
        <f>Boulder!$B$137</f>
        <v>8.27</v>
      </c>
      <c r="O65" s="53">
        <f>Minneapolis!$B$137</f>
        <v>14.39</v>
      </c>
      <c r="P65" s="53">
        <f>Helena!$B$137</f>
        <v>17.18</v>
      </c>
      <c r="Q65" s="53">
        <f>Duluth!$B$137</f>
        <v>13.65</v>
      </c>
      <c r="R65" s="53">
        <f>Fairbanks!$B$137</f>
        <v>23.6</v>
      </c>
    </row>
    <row r="66" spans="1:18">
      <c r="A66" s="48"/>
      <c r="B66" s="51" t="s">
        <v>75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</row>
    <row r="67" spans="1:18">
      <c r="A67" s="48"/>
      <c r="B67" s="52" t="s">
        <v>255</v>
      </c>
      <c r="C67" s="78">
        <f>Miami!$C$136/(Miami!$C$28*10^3)</f>
        <v>1.1402084476138235E-2</v>
      </c>
      <c r="D67" s="78">
        <f>Houston!$C$136/(Houston!$C$28*10^3)</f>
        <v>8.045299225681056E-3</v>
      </c>
      <c r="E67" s="78">
        <f>Phoenix!$C$136/(Phoenix!$C$28*10^3)</f>
        <v>8.1371301663780773E-3</v>
      </c>
      <c r="F67" s="78">
        <f>Atlanta!$C$136/(Atlanta!$C$28*10^3)</f>
        <v>9.4954498448810761E-3</v>
      </c>
      <c r="G67" s="78">
        <f>LosAngeles!$C$136/(LosAngeles!$C$28*10^3)</f>
        <v>8.628683401131064E-3</v>
      </c>
      <c r="H67" s="78">
        <f>LasVegas!$C$136/(LasVegas!$C$28*10^3)</f>
        <v>7.6264743003873437E-3</v>
      </c>
      <c r="I67" s="78">
        <f>SanFrancisco!$C$136/(SanFrancisco!$C$28*10^3)</f>
        <v>8.5769738307826769E-3</v>
      </c>
      <c r="J67" s="78">
        <f>Baltimore!$C$136/(Baltimore!$C$28*10^3)</f>
        <v>9.6557010460406982E-3</v>
      </c>
      <c r="K67" s="78">
        <f>Albuquerque!$C$136/(Albuquerque!$C$28*10^3)</f>
        <v>6.866187840248868E-3</v>
      </c>
      <c r="L67" s="78">
        <f>Seattle!$C$136/(Seattle!$C$28*10^3)</f>
        <v>8.4180032040068499E-3</v>
      </c>
      <c r="M67" s="78">
        <f>Chicago!$C$136/(Chicago!$C$28*10^3)</f>
        <v>8.2964685159637366E-3</v>
      </c>
      <c r="N67" s="78">
        <f>Boulder!$C$136/(Boulder!$C$28*10^3)</f>
        <v>6.9006164400383123E-3</v>
      </c>
      <c r="O67" s="78">
        <f>Minneapolis!$C$136/(Minneapolis!$C$28*10^3)</f>
        <v>7.8766334149355573E-3</v>
      </c>
      <c r="P67" s="78">
        <f>Helena!$C$136/(Helena!$C$28*10^3)</f>
        <v>8.0645272480837533E-3</v>
      </c>
      <c r="Q67" s="78">
        <f>Duluth!$C$136/(Duluth!$C$28*10^3)</f>
        <v>7.8639389638305562E-3</v>
      </c>
      <c r="R67" s="78">
        <f>Fairbanks!$C$136/(Fairbanks!$C$28*10^3)</f>
        <v>4.1218297001339521E-3</v>
      </c>
    </row>
    <row r="68" spans="1:18">
      <c r="A68" s="48"/>
      <c r="B68" s="52" t="s">
        <v>241</v>
      </c>
      <c r="C68" s="53">
        <f>Miami!$C$137</f>
        <v>0.09</v>
      </c>
      <c r="D68" s="53">
        <f>Houston!$C$137</f>
        <v>1.1200000000000001</v>
      </c>
      <c r="E68" s="53">
        <f>Phoenix!$C$137</f>
        <v>0.94</v>
      </c>
      <c r="F68" s="53">
        <f>Atlanta!$C$137</f>
        <v>2.8</v>
      </c>
      <c r="G68" s="53">
        <f>LosAngeles!$C$137</f>
        <v>0.76</v>
      </c>
      <c r="H68" s="53">
        <f>LasVegas!$C$137</f>
        <v>1.53</v>
      </c>
      <c r="I68" s="53">
        <f>SanFrancisco!$C$137</f>
        <v>2.1800000000000002</v>
      </c>
      <c r="J68" s="53">
        <f>Baltimore!$C$137</f>
        <v>5.08</v>
      </c>
      <c r="K68" s="53">
        <f>Albuquerque!$C$137</f>
        <v>2.62</v>
      </c>
      <c r="L68" s="53">
        <f>Seattle!$C$137</f>
        <v>3.99</v>
      </c>
      <c r="M68" s="53">
        <f>Chicago!$C$137</f>
        <v>5.87</v>
      </c>
      <c r="N68" s="53">
        <f>Boulder!$C$137</f>
        <v>3.67</v>
      </c>
      <c r="O68" s="53">
        <f>Minneapolis!$C$137</f>
        <v>7.31</v>
      </c>
      <c r="P68" s="53">
        <f>Helena!$C$137</f>
        <v>6.02</v>
      </c>
      <c r="Q68" s="53">
        <f>Duluth!$C$137</f>
        <v>9.1999999999999993</v>
      </c>
      <c r="R68" s="53">
        <f>Fairbanks!$C$137</f>
        <v>8.1300000000000008</v>
      </c>
    </row>
    <row r="69" spans="1:18">
      <c r="A69" s="48"/>
      <c r="B69" s="51" t="s">
        <v>76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</row>
    <row r="70" spans="1:18">
      <c r="A70" s="48"/>
      <c r="B70" s="52" t="s">
        <v>242</v>
      </c>
      <c r="C70" s="53">
        <f>Miami!$E$137</f>
        <v>25.78</v>
      </c>
      <c r="D70" s="53">
        <f>Houston!$E$137</f>
        <v>34.75</v>
      </c>
      <c r="E70" s="53">
        <f>Phoenix!$E$137</f>
        <v>28.22</v>
      </c>
      <c r="F70" s="53">
        <f>Atlanta!$E$137</f>
        <v>27.59</v>
      </c>
      <c r="G70" s="53">
        <f>LosAngeles!$E$137</f>
        <v>28.17</v>
      </c>
      <c r="H70" s="53">
        <f>LasVegas!$E$137</f>
        <v>26.32</v>
      </c>
      <c r="I70" s="53">
        <f>SanFrancisco!$E$137</f>
        <v>30.71</v>
      </c>
      <c r="J70" s="53">
        <f>Baltimore!$E$137</f>
        <v>22.98</v>
      </c>
      <c r="K70" s="53">
        <f>Albuquerque!$E$137</f>
        <v>10.95</v>
      </c>
      <c r="L70" s="53">
        <f>Seattle!$E$137</f>
        <v>18.899999999999999</v>
      </c>
      <c r="M70" s="53">
        <f>Chicago!$E$137</f>
        <v>26.83</v>
      </c>
      <c r="N70" s="53">
        <f>Boulder!$E$137</f>
        <v>11.95</v>
      </c>
      <c r="O70" s="53">
        <f>Minneapolis!$E$137</f>
        <v>21.7</v>
      </c>
      <c r="P70" s="53">
        <f>Helena!$E$137</f>
        <v>23.19</v>
      </c>
      <c r="Q70" s="53">
        <f>Duluth!$E$137</f>
        <v>22.86</v>
      </c>
      <c r="R70" s="53">
        <f>Fairbanks!$E$137</f>
        <v>31.72</v>
      </c>
    </row>
    <row r="71" spans="1:18">
      <c r="A71" s="51" t="s">
        <v>77</v>
      </c>
      <c r="B71" s="45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</row>
    <row r="72" spans="1:18">
      <c r="A72" s="48"/>
      <c r="B72" s="51" t="s">
        <v>245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>
      <c r="A73" s="48"/>
      <c r="B73" s="52" t="s">
        <v>70</v>
      </c>
      <c r="C73" s="54">
        <f>Miami!$B$13*10^6/3600</f>
        <v>38.888888888888886</v>
      </c>
      <c r="D73" s="54">
        <f>Houston!$B$13*10^6/3600</f>
        <v>525</v>
      </c>
      <c r="E73" s="54">
        <f>Phoenix!$B$13*10^6/3600</f>
        <v>438.88888888888891</v>
      </c>
      <c r="F73" s="54">
        <f>Atlanta!$B$13*10^6/3600</f>
        <v>1080.5555555555557</v>
      </c>
      <c r="G73" s="54">
        <f>LosAngeles!$B$13*10^6/3600</f>
        <v>350</v>
      </c>
      <c r="H73" s="54">
        <f>LasVegas!$B$13*10^6/3600</f>
        <v>633.33333333333337</v>
      </c>
      <c r="I73" s="54">
        <f>SanFrancisco!$B$13*10^6/3600</f>
        <v>916.66666666666663</v>
      </c>
      <c r="J73" s="54">
        <f>Baltimore!$B$13*10^6/3600</f>
        <v>1694.4444444444443</v>
      </c>
      <c r="K73" s="54">
        <f>Albuquerque!$B$13*10^6/3600</f>
        <v>1233.3333333333333</v>
      </c>
      <c r="L73" s="54">
        <f>Seattle!$B$13*10^6/3600</f>
        <v>1869.4444444444443</v>
      </c>
      <c r="M73" s="54">
        <f>Chicago!$B$13*10^6/3600</f>
        <v>2111.1111111111113</v>
      </c>
      <c r="N73" s="54">
        <f>Boulder!$B$13*10^6/3600</f>
        <v>1700</v>
      </c>
      <c r="O73" s="54">
        <f>Minneapolis!$B$13*10^6/3600</f>
        <v>2675</v>
      </c>
      <c r="P73" s="54">
        <f>Helena!$B$13*10^6/3600</f>
        <v>2433.3333333333335</v>
      </c>
      <c r="Q73" s="54">
        <f>Duluth!$B$13*10^6/3600</f>
        <v>3475</v>
      </c>
      <c r="R73" s="54">
        <f>Fairbanks!$B$13*10^6/3600</f>
        <v>6358.333333333333</v>
      </c>
    </row>
    <row r="74" spans="1:18">
      <c r="A74" s="48"/>
      <c r="B74" s="52" t="s">
        <v>71</v>
      </c>
      <c r="C74" s="54">
        <f>Miami!$B$14*10^6/3600</f>
        <v>219077.77777777778</v>
      </c>
      <c r="D74" s="54">
        <f>Houston!$B$14*10^6/3600</f>
        <v>166866.66666666666</v>
      </c>
      <c r="E74" s="54">
        <f>Phoenix!$B$14*10^6/3600</f>
        <v>166488.88888888888</v>
      </c>
      <c r="F74" s="54">
        <f>Atlanta!$B$14*10^6/3600</f>
        <v>101225</v>
      </c>
      <c r="G74" s="54">
        <f>LosAngeles!$B$14*10^6/3600</f>
        <v>34505.555555555555</v>
      </c>
      <c r="H74" s="54">
        <f>LasVegas!$B$14*10^6/3600</f>
        <v>107272.22222222222</v>
      </c>
      <c r="I74" s="54">
        <f>SanFrancisco!$B$14*10^6/3600</f>
        <v>8375</v>
      </c>
      <c r="J74" s="54">
        <f>Baltimore!$B$14*10^6/3600</f>
        <v>69969.444444444438</v>
      </c>
      <c r="K74" s="54">
        <f>Albuquerque!$B$14*10^6/3600</f>
        <v>49066.666666666664</v>
      </c>
      <c r="L74" s="54">
        <f>Seattle!$B$14*10^6/3600</f>
        <v>10602.777777777777</v>
      </c>
      <c r="M74" s="54">
        <f>Chicago!$B$14*10^6/3600</f>
        <v>47802.777777777781</v>
      </c>
      <c r="N74" s="54">
        <f>Boulder!$B$14*10^6/3600</f>
        <v>29875</v>
      </c>
      <c r="O74" s="54">
        <f>Minneapolis!$B$14*10^6/3600</f>
        <v>39338.888888888891</v>
      </c>
      <c r="P74" s="54">
        <f>Helena!$B$14*10^6/3600</f>
        <v>17230.555555555555</v>
      </c>
      <c r="Q74" s="54">
        <f>Duluth!$B$14*10^6/3600</f>
        <v>13852.777777777777</v>
      </c>
      <c r="R74" s="54">
        <f>Fairbanks!$B$14*10^6/3600</f>
        <v>3730.5555555555557</v>
      </c>
    </row>
    <row r="75" spans="1:18">
      <c r="A75" s="48"/>
      <c r="B75" s="52" t="s">
        <v>78</v>
      </c>
      <c r="C75" s="54">
        <f>Miami!$B$15*10^6/3600</f>
        <v>269744.44444444444</v>
      </c>
      <c r="D75" s="54">
        <f>Houston!$B$15*10^6/3600</f>
        <v>269744.44444444444</v>
      </c>
      <c r="E75" s="54">
        <f>Phoenix!$B$15*10^6/3600</f>
        <v>269744.44444444444</v>
      </c>
      <c r="F75" s="54">
        <f>Atlanta!$B$15*10^6/3600</f>
        <v>269744.44444444444</v>
      </c>
      <c r="G75" s="54">
        <f>LosAngeles!$B$15*10^6/3600</f>
        <v>269744.44444444444</v>
      </c>
      <c r="H75" s="54">
        <f>LasVegas!$B$15*10^6/3600</f>
        <v>269744.44444444444</v>
      </c>
      <c r="I75" s="54">
        <f>SanFrancisco!$B$15*10^6/3600</f>
        <v>269744.44444444444</v>
      </c>
      <c r="J75" s="54">
        <f>Baltimore!$B$15*10^6/3600</f>
        <v>269744.44444444444</v>
      </c>
      <c r="K75" s="54">
        <f>Albuquerque!$B$15*10^6/3600</f>
        <v>269744.44444444444</v>
      </c>
      <c r="L75" s="54">
        <f>Seattle!$B$15*10^6/3600</f>
        <v>269744.44444444444</v>
      </c>
      <c r="M75" s="54">
        <f>Chicago!$B$15*10^6/3600</f>
        <v>269744.44444444444</v>
      </c>
      <c r="N75" s="54">
        <f>Boulder!$B$15*10^6/3600</f>
        <v>269744.44444444444</v>
      </c>
      <c r="O75" s="54">
        <f>Minneapolis!$B$15*10^6/3600</f>
        <v>269744.44444444444</v>
      </c>
      <c r="P75" s="54">
        <f>Helena!$B$15*10^6/3600</f>
        <v>269744.44444444444</v>
      </c>
      <c r="Q75" s="54">
        <f>Duluth!$B$15*10^6/3600</f>
        <v>269744.44444444444</v>
      </c>
      <c r="R75" s="54">
        <f>Fairbanks!$B$15*10^6/3600</f>
        <v>269744.44444444444</v>
      </c>
    </row>
    <row r="76" spans="1:18">
      <c r="A76" s="48"/>
      <c r="B76" s="52" t="s">
        <v>79</v>
      </c>
      <c r="C76" s="54">
        <f>Miami!$B$16*10^6/3600</f>
        <v>16138.888888888889</v>
      </c>
      <c r="D76" s="54">
        <f>Houston!$B$16*10^6/3600</f>
        <v>16130.555555555555</v>
      </c>
      <c r="E76" s="54">
        <f>Phoenix!$B$16*10^6/3600</f>
        <v>16127.777777777777</v>
      </c>
      <c r="F76" s="54">
        <f>Atlanta!$B$16*10^6/3600</f>
        <v>16125</v>
      </c>
      <c r="G76" s="54">
        <f>LosAngeles!$B$16*10^6/3600</f>
        <v>16113.888888888889</v>
      </c>
      <c r="H76" s="54">
        <f>LasVegas!$B$16*10^6/3600</f>
        <v>16111.111111111111</v>
      </c>
      <c r="I76" s="54">
        <f>SanFrancisco!$B$16*10^6/3600</f>
        <v>16119.444444444445</v>
      </c>
      <c r="J76" s="54">
        <f>Baltimore!$B$16*10^6/3600</f>
        <v>16108.333333333334</v>
      </c>
      <c r="K76" s="54">
        <f>Albuquerque!$B$16*10^6/3600</f>
        <v>16113.888888888889</v>
      </c>
      <c r="L76" s="54">
        <f>Seattle!$B$16*10^6/3600</f>
        <v>16083.333333333334</v>
      </c>
      <c r="M76" s="54">
        <f>Chicago!$B$16*10^6/3600</f>
        <v>16111.111111111111</v>
      </c>
      <c r="N76" s="54">
        <f>Boulder!$B$16*10^6/3600</f>
        <v>16102.777777777777</v>
      </c>
      <c r="O76" s="54">
        <f>Minneapolis!$B$16*10^6/3600</f>
        <v>16100</v>
      </c>
      <c r="P76" s="54">
        <f>Helena!$B$16*10^6/3600</f>
        <v>16097.222222222223</v>
      </c>
      <c r="Q76" s="54">
        <f>Duluth!$B$16*10^6/3600</f>
        <v>16088.888888888889</v>
      </c>
      <c r="R76" s="54">
        <f>Fairbanks!$B$16*10^6/3600</f>
        <v>15988.888888888889</v>
      </c>
    </row>
    <row r="77" spans="1:18">
      <c r="A77" s="48"/>
      <c r="B77" s="52" t="s">
        <v>80</v>
      </c>
      <c r="C77" s="54">
        <f>Miami!$B$17*10^6/3600</f>
        <v>55225</v>
      </c>
      <c r="D77" s="54">
        <f>Houston!$B$17*10^6/3600</f>
        <v>55225</v>
      </c>
      <c r="E77" s="54">
        <f>Phoenix!$B$17*10^6/3600</f>
        <v>55225</v>
      </c>
      <c r="F77" s="54">
        <f>Atlanta!$B$17*10^6/3600</f>
        <v>55225</v>
      </c>
      <c r="G77" s="54">
        <f>LosAngeles!$B$17*10^6/3600</f>
        <v>55225</v>
      </c>
      <c r="H77" s="54">
        <f>LasVegas!$B$17*10^6/3600</f>
        <v>55225</v>
      </c>
      <c r="I77" s="54">
        <f>SanFrancisco!$B$17*10^6/3600</f>
        <v>55225</v>
      </c>
      <c r="J77" s="54">
        <f>Baltimore!$B$17*10^6/3600</f>
        <v>55225</v>
      </c>
      <c r="K77" s="54">
        <f>Albuquerque!$B$17*10^6/3600</f>
        <v>55225</v>
      </c>
      <c r="L77" s="54">
        <f>Seattle!$B$17*10^6/3600</f>
        <v>55225</v>
      </c>
      <c r="M77" s="54">
        <f>Chicago!$B$17*10^6/3600</f>
        <v>55225</v>
      </c>
      <c r="N77" s="54">
        <f>Boulder!$B$17*10^6/3600</f>
        <v>55225</v>
      </c>
      <c r="O77" s="54">
        <f>Minneapolis!$B$17*10^6/3600</f>
        <v>55225</v>
      </c>
      <c r="P77" s="54">
        <f>Helena!$B$17*10^6/3600</f>
        <v>55225</v>
      </c>
      <c r="Q77" s="54">
        <f>Duluth!$B$17*10^6/3600</f>
        <v>55225</v>
      </c>
      <c r="R77" s="54">
        <f>Fairbanks!$B$17*10^6/3600</f>
        <v>55225</v>
      </c>
    </row>
    <row r="78" spans="1:18">
      <c r="A78" s="48"/>
      <c r="B78" s="52" t="s">
        <v>81</v>
      </c>
      <c r="C78" s="54">
        <f>Miami!$B$18*10^6/3600</f>
        <v>0</v>
      </c>
      <c r="D78" s="54">
        <f>Houston!$B$18*10^6/3600</f>
        <v>0</v>
      </c>
      <c r="E78" s="54">
        <f>Phoenix!$B$18*10^6/3600</f>
        <v>0</v>
      </c>
      <c r="F78" s="54">
        <f>Atlanta!$B$18*10^6/3600</f>
        <v>0</v>
      </c>
      <c r="G78" s="54">
        <f>LosAngeles!$B$18*10^6/3600</f>
        <v>0</v>
      </c>
      <c r="H78" s="54">
        <f>LasVegas!$B$18*10^6/3600</f>
        <v>0</v>
      </c>
      <c r="I78" s="54">
        <f>SanFrancisco!$B$18*10^6/3600</f>
        <v>0</v>
      </c>
      <c r="J78" s="54">
        <f>Baltimore!$B$18*10^6/3600</f>
        <v>0</v>
      </c>
      <c r="K78" s="54">
        <f>Albuquerque!$B$18*10^6/3600</f>
        <v>0</v>
      </c>
      <c r="L78" s="54">
        <f>Seattle!$B$18*10^6/3600</f>
        <v>0</v>
      </c>
      <c r="M78" s="54">
        <f>Chicago!$B$18*10^6/3600</f>
        <v>0</v>
      </c>
      <c r="N78" s="54">
        <f>Boulder!$B$18*10^6/3600</f>
        <v>0</v>
      </c>
      <c r="O78" s="54">
        <f>Minneapolis!$B$18*10^6/3600</f>
        <v>0</v>
      </c>
      <c r="P78" s="54">
        <f>Helena!$B$18*10^6/3600</f>
        <v>0</v>
      </c>
      <c r="Q78" s="54">
        <f>Duluth!$B$18*10^6/3600</f>
        <v>0</v>
      </c>
      <c r="R78" s="54">
        <f>Fairbanks!$B$18*10^6/3600</f>
        <v>0</v>
      </c>
    </row>
    <row r="79" spans="1:18">
      <c r="A79" s="48"/>
      <c r="B79" s="52" t="s">
        <v>82</v>
      </c>
      <c r="C79" s="54">
        <f>Miami!$B$19*10^6/3600</f>
        <v>118052.77777777778</v>
      </c>
      <c r="D79" s="54">
        <f>Houston!$B$19*10^6/3600</f>
        <v>124319.44444444444</v>
      </c>
      <c r="E79" s="54">
        <f>Phoenix!$B$19*10^6/3600</f>
        <v>127938.88888888889</v>
      </c>
      <c r="F79" s="54">
        <f>Atlanta!$B$19*10^6/3600</f>
        <v>127280.55555555556</v>
      </c>
      <c r="G79" s="54">
        <f>LosAngeles!$B$19*10^6/3600</f>
        <v>103013.88888888889</v>
      </c>
      <c r="H79" s="54">
        <f>LasVegas!$B$19*10^6/3600</f>
        <v>124033.33333333333</v>
      </c>
      <c r="I79" s="54">
        <f>SanFrancisco!$B$19*10^6/3600</f>
        <v>88483.333333333328</v>
      </c>
      <c r="J79" s="54">
        <f>Baltimore!$B$19*10^6/3600</f>
        <v>118991.66666666667</v>
      </c>
      <c r="K79" s="54">
        <f>Albuquerque!$B$19*10^6/3600</f>
        <v>120930.55555555556</v>
      </c>
      <c r="L79" s="54">
        <f>Seattle!$B$19*10^6/3600</f>
        <v>99133.333333333328</v>
      </c>
      <c r="M79" s="54">
        <f>Chicago!$B$19*10^6/3600</f>
        <v>136083.33333333334</v>
      </c>
      <c r="N79" s="54">
        <f>Boulder!$B$19*10^6/3600</f>
        <v>135958.33333333334</v>
      </c>
      <c r="O79" s="54">
        <f>Minneapolis!$B$19*10^6/3600</f>
        <v>154925</v>
      </c>
      <c r="P79" s="54">
        <f>Helena!$B$19*10^6/3600</f>
        <v>163263.88888888888</v>
      </c>
      <c r="Q79" s="54">
        <f>Duluth!$B$19*10^6/3600</f>
        <v>160958.33333333334</v>
      </c>
      <c r="R79" s="54">
        <f>Fairbanks!$B$19*10^6/3600</f>
        <v>217580.55555555556</v>
      </c>
    </row>
    <row r="80" spans="1:18">
      <c r="A80" s="48"/>
      <c r="B80" s="52" t="s">
        <v>83</v>
      </c>
      <c r="C80" s="54">
        <f>Miami!$B$20*10^6/3600</f>
        <v>0</v>
      </c>
      <c r="D80" s="54">
        <f>Houston!$B$20*10^6/3600</f>
        <v>0</v>
      </c>
      <c r="E80" s="54">
        <f>Phoenix!$B$20*10^6/3600</f>
        <v>0</v>
      </c>
      <c r="F80" s="54">
        <f>Atlanta!$B$20*10^6/3600</f>
        <v>0</v>
      </c>
      <c r="G80" s="54">
        <f>LosAngeles!$B$20*10^6/3600</f>
        <v>0</v>
      </c>
      <c r="H80" s="54">
        <f>LasVegas!$B$20*10^6/3600</f>
        <v>0</v>
      </c>
      <c r="I80" s="54">
        <f>SanFrancisco!$B$20*10^6/3600</f>
        <v>0</v>
      </c>
      <c r="J80" s="54">
        <f>Baltimore!$B$20*10^6/3600</f>
        <v>0</v>
      </c>
      <c r="K80" s="54">
        <f>Albuquerque!$B$20*10^6/3600</f>
        <v>0</v>
      </c>
      <c r="L80" s="54">
        <f>Seattle!$B$20*10^6/3600</f>
        <v>0</v>
      </c>
      <c r="M80" s="54">
        <f>Chicago!$B$20*10^6/3600</f>
        <v>0</v>
      </c>
      <c r="N80" s="54">
        <f>Boulder!$B$20*10^6/3600</f>
        <v>0</v>
      </c>
      <c r="O80" s="54">
        <f>Minneapolis!$B$20*10^6/3600</f>
        <v>0</v>
      </c>
      <c r="P80" s="54">
        <f>Helena!$B$20*10^6/3600</f>
        <v>0</v>
      </c>
      <c r="Q80" s="54">
        <f>Duluth!$B$20*10^6/3600</f>
        <v>0</v>
      </c>
      <c r="R80" s="54">
        <f>Fairbanks!$B$20*10^6/3600</f>
        <v>0</v>
      </c>
    </row>
    <row r="81" spans="1:18">
      <c r="A81" s="48"/>
      <c r="B81" s="52" t="s">
        <v>84</v>
      </c>
      <c r="C81" s="54">
        <f>Miami!$B$21*10^6/3600</f>
        <v>0</v>
      </c>
      <c r="D81" s="54">
        <f>Houston!$B$21*10^6/3600</f>
        <v>0</v>
      </c>
      <c r="E81" s="54">
        <f>Phoenix!$B$21*10^6/3600</f>
        <v>0</v>
      </c>
      <c r="F81" s="54">
        <f>Atlanta!$B$21*10^6/3600</f>
        <v>0</v>
      </c>
      <c r="G81" s="54">
        <f>LosAngeles!$B$21*10^6/3600</f>
        <v>0</v>
      </c>
      <c r="H81" s="54">
        <f>LasVegas!$B$21*10^6/3600</f>
        <v>0</v>
      </c>
      <c r="I81" s="54">
        <f>SanFrancisco!$B$21*10^6/3600</f>
        <v>0</v>
      </c>
      <c r="J81" s="54">
        <f>Baltimore!$B$21*10^6/3600</f>
        <v>0</v>
      </c>
      <c r="K81" s="54">
        <f>Albuquerque!$B$21*10^6/3600</f>
        <v>0</v>
      </c>
      <c r="L81" s="54">
        <f>Seattle!$B$21*10^6/3600</f>
        <v>0</v>
      </c>
      <c r="M81" s="54">
        <f>Chicago!$B$21*10^6/3600</f>
        <v>0</v>
      </c>
      <c r="N81" s="54">
        <f>Boulder!$B$21*10^6/3600</f>
        <v>0</v>
      </c>
      <c r="O81" s="54">
        <f>Minneapolis!$B$21*10^6/3600</f>
        <v>0</v>
      </c>
      <c r="P81" s="54">
        <f>Helena!$B$21*10^6/3600</f>
        <v>0</v>
      </c>
      <c r="Q81" s="54">
        <f>Duluth!$B$21*10^6/3600</f>
        <v>0</v>
      </c>
      <c r="R81" s="54">
        <f>Fairbanks!$B$21*10^6/3600</f>
        <v>0</v>
      </c>
    </row>
    <row r="82" spans="1:18">
      <c r="A82" s="48"/>
      <c r="B82" s="52" t="s">
        <v>85</v>
      </c>
      <c r="C82" s="54">
        <f>Miami!$B$22*10^6/3600</f>
        <v>0</v>
      </c>
      <c r="D82" s="54">
        <f>Houston!$B$22*10^6/3600</f>
        <v>0</v>
      </c>
      <c r="E82" s="54">
        <f>Phoenix!$B$22*10^6/3600</f>
        <v>0</v>
      </c>
      <c r="F82" s="54">
        <f>Atlanta!$B$22*10^6/3600</f>
        <v>0</v>
      </c>
      <c r="G82" s="54">
        <f>LosAngeles!$B$22*10^6/3600</f>
        <v>0</v>
      </c>
      <c r="H82" s="54">
        <f>LasVegas!$B$22*10^6/3600</f>
        <v>0</v>
      </c>
      <c r="I82" s="54">
        <f>SanFrancisco!$B$22*10^6/3600</f>
        <v>0</v>
      </c>
      <c r="J82" s="54">
        <f>Baltimore!$B$22*10^6/3600</f>
        <v>0</v>
      </c>
      <c r="K82" s="54">
        <f>Albuquerque!$B$22*10^6/3600</f>
        <v>0</v>
      </c>
      <c r="L82" s="54">
        <f>Seattle!$B$22*10^6/3600</f>
        <v>0</v>
      </c>
      <c r="M82" s="54">
        <f>Chicago!$B$22*10^6/3600</f>
        <v>0</v>
      </c>
      <c r="N82" s="54">
        <f>Boulder!$B$22*10^6/3600</f>
        <v>0</v>
      </c>
      <c r="O82" s="54">
        <f>Minneapolis!$B$22*10^6/3600</f>
        <v>0</v>
      </c>
      <c r="P82" s="54">
        <f>Helena!$B$22*10^6/3600</f>
        <v>0</v>
      </c>
      <c r="Q82" s="54">
        <f>Duluth!$B$22*10^6/3600</f>
        <v>0</v>
      </c>
      <c r="R82" s="54">
        <f>Fairbanks!$B$22*10^6/3600</f>
        <v>0</v>
      </c>
    </row>
    <row r="83" spans="1:18">
      <c r="A83" s="48"/>
      <c r="B83" s="52" t="s">
        <v>65</v>
      </c>
      <c r="C83" s="54">
        <f>Miami!$B$23*10^6/3600</f>
        <v>0</v>
      </c>
      <c r="D83" s="54">
        <f>Houston!$B$23*10^6/3600</f>
        <v>0</v>
      </c>
      <c r="E83" s="54">
        <f>Phoenix!$B$23*10^6/3600</f>
        <v>0</v>
      </c>
      <c r="F83" s="54">
        <f>Atlanta!$B$23*10^6/3600</f>
        <v>0</v>
      </c>
      <c r="G83" s="54">
        <f>LosAngeles!$B$23*10^6/3600</f>
        <v>0</v>
      </c>
      <c r="H83" s="54">
        <f>LasVegas!$B$23*10^6/3600</f>
        <v>0</v>
      </c>
      <c r="I83" s="54">
        <f>SanFrancisco!$B$23*10^6/3600</f>
        <v>0</v>
      </c>
      <c r="J83" s="54">
        <f>Baltimore!$B$23*10^6/3600</f>
        <v>0</v>
      </c>
      <c r="K83" s="54">
        <f>Albuquerque!$B$23*10^6/3600</f>
        <v>0</v>
      </c>
      <c r="L83" s="54">
        <f>Seattle!$B$23*10^6/3600</f>
        <v>0</v>
      </c>
      <c r="M83" s="54">
        <f>Chicago!$B$23*10^6/3600</f>
        <v>0</v>
      </c>
      <c r="N83" s="54">
        <f>Boulder!$B$23*10^6/3600</f>
        <v>0</v>
      </c>
      <c r="O83" s="54">
        <f>Minneapolis!$B$23*10^6/3600</f>
        <v>0</v>
      </c>
      <c r="P83" s="54">
        <f>Helena!$B$23*10^6/3600</f>
        <v>0</v>
      </c>
      <c r="Q83" s="54">
        <f>Duluth!$B$23*10^6/3600</f>
        <v>0</v>
      </c>
      <c r="R83" s="54">
        <f>Fairbanks!$B$23*10^6/3600</f>
        <v>0</v>
      </c>
    </row>
    <row r="84" spans="1:18">
      <c r="A84" s="48"/>
      <c r="B84" s="52" t="s">
        <v>86</v>
      </c>
      <c r="C84" s="54">
        <f>Miami!$B$24*10^6/3600</f>
        <v>0</v>
      </c>
      <c r="D84" s="54">
        <f>Houston!$B$24*10^6/3600</f>
        <v>0</v>
      </c>
      <c r="E84" s="54">
        <f>Phoenix!$B$24*10^6/3600</f>
        <v>0</v>
      </c>
      <c r="F84" s="54">
        <f>Atlanta!$B$24*10^6/3600</f>
        <v>0</v>
      </c>
      <c r="G84" s="54">
        <f>LosAngeles!$B$24*10^6/3600</f>
        <v>0</v>
      </c>
      <c r="H84" s="54">
        <f>LasVegas!$B$24*10^6/3600</f>
        <v>0</v>
      </c>
      <c r="I84" s="54">
        <f>SanFrancisco!$B$24*10^6/3600</f>
        <v>0</v>
      </c>
      <c r="J84" s="54">
        <f>Baltimore!$B$24*10^6/3600</f>
        <v>0</v>
      </c>
      <c r="K84" s="54">
        <f>Albuquerque!$B$24*10^6/3600</f>
        <v>0</v>
      </c>
      <c r="L84" s="54">
        <f>Seattle!$B$24*10^6/3600</f>
        <v>0</v>
      </c>
      <c r="M84" s="54">
        <f>Chicago!$B$24*10^6/3600</f>
        <v>0</v>
      </c>
      <c r="N84" s="54">
        <f>Boulder!$B$24*10^6/3600</f>
        <v>0</v>
      </c>
      <c r="O84" s="54">
        <f>Minneapolis!$B$24*10^6/3600</f>
        <v>0</v>
      </c>
      <c r="P84" s="54">
        <f>Helena!$B$24*10^6/3600</f>
        <v>0</v>
      </c>
      <c r="Q84" s="54">
        <f>Duluth!$B$24*10^6/3600</f>
        <v>0</v>
      </c>
      <c r="R84" s="54">
        <f>Fairbanks!$B$24*10^6/3600</f>
        <v>0</v>
      </c>
    </row>
    <row r="85" spans="1:18">
      <c r="A85" s="48"/>
      <c r="B85" s="52" t="s">
        <v>87</v>
      </c>
      <c r="C85" s="54">
        <f>Miami!$B$25*10^6/3600</f>
        <v>0</v>
      </c>
      <c r="D85" s="54">
        <f>Houston!$B$25*10^6/3600</f>
        <v>0</v>
      </c>
      <c r="E85" s="54">
        <f>Phoenix!$B$25*10^6/3600</f>
        <v>0</v>
      </c>
      <c r="F85" s="54">
        <f>Atlanta!$B$25*10^6/3600</f>
        <v>0</v>
      </c>
      <c r="G85" s="54">
        <f>LosAngeles!$B$25*10^6/3600</f>
        <v>0</v>
      </c>
      <c r="H85" s="54">
        <f>LasVegas!$B$25*10^6/3600</f>
        <v>0</v>
      </c>
      <c r="I85" s="54">
        <f>SanFrancisco!$B$25*10^6/3600</f>
        <v>0</v>
      </c>
      <c r="J85" s="54">
        <f>Baltimore!$B$25*10^6/3600</f>
        <v>0</v>
      </c>
      <c r="K85" s="54">
        <f>Albuquerque!$B$25*10^6/3600</f>
        <v>0</v>
      </c>
      <c r="L85" s="54">
        <f>Seattle!$B$25*10^6/3600</f>
        <v>0</v>
      </c>
      <c r="M85" s="54">
        <f>Chicago!$B$25*10^6/3600</f>
        <v>0</v>
      </c>
      <c r="N85" s="54">
        <f>Boulder!$B$25*10^6/3600</f>
        <v>0</v>
      </c>
      <c r="O85" s="54">
        <f>Minneapolis!$B$25*10^6/3600</f>
        <v>0</v>
      </c>
      <c r="P85" s="54">
        <f>Helena!$B$25*10^6/3600</f>
        <v>0</v>
      </c>
      <c r="Q85" s="54">
        <f>Duluth!$B$25*10^6/3600</f>
        <v>0</v>
      </c>
      <c r="R85" s="54">
        <f>Fairbanks!$B$25*10^6/3600</f>
        <v>0</v>
      </c>
    </row>
    <row r="86" spans="1:18">
      <c r="A86" s="48"/>
      <c r="B86" s="52" t="s">
        <v>88</v>
      </c>
      <c r="C86" s="54">
        <f>Miami!$B$26*10^6/3600</f>
        <v>0</v>
      </c>
      <c r="D86" s="54">
        <f>Houston!$B$26*10^6/3600</f>
        <v>0</v>
      </c>
      <c r="E86" s="54">
        <f>Phoenix!$B$26*10^6/3600</f>
        <v>0</v>
      </c>
      <c r="F86" s="54">
        <f>Atlanta!$B$26*10^6/3600</f>
        <v>0</v>
      </c>
      <c r="G86" s="54">
        <f>LosAngeles!$B$26*10^6/3600</f>
        <v>0</v>
      </c>
      <c r="H86" s="54">
        <f>LasVegas!$B$26*10^6/3600</f>
        <v>0</v>
      </c>
      <c r="I86" s="54">
        <f>SanFrancisco!$B$26*10^6/3600</f>
        <v>0</v>
      </c>
      <c r="J86" s="54">
        <f>Baltimore!$B$26*10^6/3600</f>
        <v>0</v>
      </c>
      <c r="K86" s="54">
        <f>Albuquerque!$B$26*10^6/3600</f>
        <v>0</v>
      </c>
      <c r="L86" s="54">
        <f>Seattle!$B$26*10^6/3600</f>
        <v>0</v>
      </c>
      <c r="M86" s="54">
        <f>Chicago!$B$26*10^6/3600</f>
        <v>0</v>
      </c>
      <c r="N86" s="54">
        <f>Boulder!$B$26*10^6/3600</f>
        <v>0</v>
      </c>
      <c r="O86" s="54">
        <f>Minneapolis!$B$26*10^6/3600</f>
        <v>0</v>
      </c>
      <c r="P86" s="54">
        <f>Helena!$B$26*10^6/3600</f>
        <v>0</v>
      </c>
      <c r="Q86" s="54">
        <f>Duluth!$B$26*10^6/3600</f>
        <v>0</v>
      </c>
      <c r="R86" s="54">
        <f>Fairbanks!$B$26*10^6/3600</f>
        <v>0</v>
      </c>
    </row>
    <row r="87" spans="1:18">
      <c r="A87" s="48"/>
      <c r="B87" s="52" t="s">
        <v>89</v>
      </c>
      <c r="C87" s="54">
        <f>Miami!$B$28*10^6/3600</f>
        <v>678277.77777777775</v>
      </c>
      <c r="D87" s="54">
        <f>Houston!$B$28*10^6/3600</f>
        <v>632816.66666666663</v>
      </c>
      <c r="E87" s="54">
        <f>Phoenix!$B$28*10^6/3600</f>
        <v>635966.66666666663</v>
      </c>
      <c r="F87" s="54">
        <f>Atlanta!$B$28*10^6/3600</f>
        <v>570683.33333333337</v>
      </c>
      <c r="G87" s="54">
        <f>LosAngeles!$B$28*10^6/3600</f>
        <v>478952.77777777775</v>
      </c>
      <c r="H87" s="54">
        <f>LasVegas!$B$28*10^6/3600</f>
        <v>573022.22222222225</v>
      </c>
      <c r="I87" s="54">
        <f>SanFrancisco!$B$28*10^6/3600</f>
        <v>438863.88888888888</v>
      </c>
      <c r="J87" s="54">
        <f>Baltimore!$B$28*10^6/3600</f>
        <v>531736.11111111112</v>
      </c>
      <c r="K87" s="54">
        <f>Albuquerque!$B$28*10^6/3600</f>
        <v>512316.66666666669</v>
      </c>
      <c r="L87" s="54">
        <f>Seattle!$B$28*10^6/3600</f>
        <v>452663.88888888888</v>
      </c>
      <c r="M87" s="54">
        <f>Chicago!$B$28*10^6/3600</f>
        <v>527080.5555555555</v>
      </c>
      <c r="N87" s="54">
        <f>Boulder!$B$28*10^6/3600</f>
        <v>508605.55555555556</v>
      </c>
      <c r="O87" s="54">
        <f>Minneapolis!$B$28*10^6/3600</f>
        <v>538013.88888888888</v>
      </c>
      <c r="P87" s="54">
        <f>Helena!$B$28*10^6/3600</f>
        <v>523997.22222222225</v>
      </c>
      <c r="Q87" s="54">
        <f>Duluth!$B$28*10^6/3600</f>
        <v>519344.44444444444</v>
      </c>
      <c r="R87" s="54">
        <f>Fairbanks!$B$28*10^6/3600</f>
        <v>568630.5555555555</v>
      </c>
    </row>
    <row r="88" spans="1:18">
      <c r="A88" s="48"/>
      <c r="B88" s="51" t="s">
        <v>246</v>
      </c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1:18">
      <c r="A89" s="48"/>
      <c r="B89" s="52" t="s">
        <v>70</v>
      </c>
      <c r="C89" s="54">
        <f>Miami!$C$13*10^3</f>
        <v>18230</v>
      </c>
      <c r="D89" s="54">
        <f>Houston!$C$13*10^3</f>
        <v>318990</v>
      </c>
      <c r="E89" s="54">
        <f>Phoenix!$C$13*10^3</f>
        <v>265660</v>
      </c>
      <c r="F89" s="54">
        <f>Atlanta!$C$13*10^3</f>
        <v>676900</v>
      </c>
      <c r="G89" s="54">
        <f>LosAngeles!$C$13*10^3</f>
        <v>201580</v>
      </c>
      <c r="H89" s="54">
        <f>LasVegas!$C$13*10^3</f>
        <v>459540</v>
      </c>
      <c r="I89" s="54">
        <f>SanFrancisco!$C$13*10^3</f>
        <v>583510</v>
      </c>
      <c r="J89" s="54">
        <f>Baltimore!$C$13*10^3</f>
        <v>1207410</v>
      </c>
      <c r="K89" s="54">
        <f>Albuquerque!$C$13*10^3</f>
        <v>874360</v>
      </c>
      <c r="L89" s="54">
        <f>Seattle!$C$13*10^3</f>
        <v>1086140</v>
      </c>
      <c r="M89" s="54">
        <f>Chicago!$C$13*10^3</f>
        <v>1623680</v>
      </c>
      <c r="N89" s="54">
        <f>Boulder!$C$13*10^3</f>
        <v>1221530</v>
      </c>
      <c r="O89" s="54">
        <f>Minneapolis!$C$13*10^3</f>
        <v>2128210</v>
      </c>
      <c r="P89" s="54">
        <f>Helena!$C$13*10^3</f>
        <v>1711680</v>
      </c>
      <c r="Q89" s="54">
        <f>Duluth!$C$13*10^3</f>
        <v>2684310</v>
      </c>
      <c r="R89" s="54">
        <f>Fairbanks!$C$13*10^3</f>
        <v>4524020</v>
      </c>
    </row>
    <row r="90" spans="1:18">
      <c r="A90" s="48"/>
      <c r="B90" s="52" t="s">
        <v>71</v>
      </c>
      <c r="C90" s="54">
        <f>Miami!$C$14*10^3</f>
        <v>0</v>
      </c>
      <c r="D90" s="54">
        <f>Houston!$C$14*10^3</f>
        <v>0</v>
      </c>
      <c r="E90" s="54">
        <f>Phoenix!$C$14*10^3</f>
        <v>0</v>
      </c>
      <c r="F90" s="54">
        <f>Atlanta!$C$14*10^3</f>
        <v>0</v>
      </c>
      <c r="G90" s="54">
        <f>LosAngeles!$C$14*10^3</f>
        <v>0</v>
      </c>
      <c r="H90" s="54">
        <f>LasVegas!$C$14*10^3</f>
        <v>0</v>
      </c>
      <c r="I90" s="54">
        <f>SanFrancisco!$C$14*10^3</f>
        <v>0</v>
      </c>
      <c r="J90" s="54">
        <f>Baltimore!$C$14*10^3</f>
        <v>0</v>
      </c>
      <c r="K90" s="54">
        <f>Albuquerque!$C$14*10^3</f>
        <v>0</v>
      </c>
      <c r="L90" s="54">
        <f>Seattle!$C$14*10^3</f>
        <v>0</v>
      </c>
      <c r="M90" s="54">
        <f>Chicago!$C$14*10^3</f>
        <v>0</v>
      </c>
      <c r="N90" s="54">
        <f>Boulder!$C$14*10^3</f>
        <v>0</v>
      </c>
      <c r="O90" s="54">
        <f>Minneapolis!$C$14*10^3</f>
        <v>0</v>
      </c>
      <c r="P90" s="54">
        <f>Helena!$C$14*10^3</f>
        <v>0</v>
      </c>
      <c r="Q90" s="54">
        <f>Duluth!$C$14*10^3</f>
        <v>0</v>
      </c>
      <c r="R90" s="54">
        <f>Fairbanks!$C$14*10^3</f>
        <v>0</v>
      </c>
    </row>
    <row r="91" spans="1:18">
      <c r="A91" s="48"/>
      <c r="B91" s="52" t="s">
        <v>78</v>
      </c>
      <c r="C91" s="54">
        <f>Miami!$C$15*10^3</f>
        <v>0</v>
      </c>
      <c r="D91" s="54">
        <f>Houston!$C$15*10^3</f>
        <v>0</v>
      </c>
      <c r="E91" s="54">
        <f>Phoenix!$C$15*10^3</f>
        <v>0</v>
      </c>
      <c r="F91" s="54">
        <f>Atlanta!$C$15*10^3</f>
        <v>0</v>
      </c>
      <c r="G91" s="54">
        <f>LosAngeles!$C$15*10^3</f>
        <v>0</v>
      </c>
      <c r="H91" s="54">
        <f>LasVegas!$C$15*10^3</f>
        <v>0</v>
      </c>
      <c r="I91" s="54">
        <f>SanFrancisco!$C$15*10^3</f>
        <v>0</v>
      </c>
      <c r="J91" s="54">
        <f>Baltimore!$C$15*10^3</f>
        <v>0</v>
      </c>
      <c r="K91" s="54">
        <f>Albuquerque!$C$15*10^3</f>
        <v>0</v>
      </c>
      <c r="L91" s="54">
        <f>Seattle!$C$15*10^3</f>
        <v>0</v>
      </c>
      <c r="M91" s="54">
        <f>Chicago!$C$15*10^3</f>
        <v>0</v>
      </c>
      <c r="N91" s="54">
        <f>Boulder!$C$15*10^3</f>
        <v>0</v>
      </c>
      <c r="O91" s="54">
        <f>Minneapolis!$C$15*10^3</f>
        <v>0</v>
      </c>
      <c r="P91" s="54">
        <f>Helena!$C$15*10^3</f>
        <v>0</v>
      </c>
      <c r="Q91" s="54">
        <f>Duluth!$C$15*10^3</f>
        <v>0</v>
      </c>
      <c r="R91" s="54">
        <f>Fairbanks!$C$15*10^3</f>
        <v>0</v>
      </c>
    </row>
    <row r="92" spans="1:18">
      <c r="A92" s="48"/>
      <c r="B92" s="52" t="s">
        <v>79</v>
      </c>
      <c r="C92" s="54">
        <f>Miami!$C$16*10^3</f>
        <v>0</v>
      </c>
      <c r="D92" s="54">
        <f>Houston!$C$16*10^3</f>
        <v>0</v>
      </c>
      <c r="E92" s="54">
        <f>Phoenix!$C$16*10^3</f>
        <v>0</v>
      </c>
      <c r="F92" s="54">
        <f>Atlanta!$C$16*10^3</f>
        <v>0</v>
      </c>
      <c r="G92" s="54">
        <f>LosAngeles!$C$16*10^3</f>
        <v>0</v>
      </c>
      <c r="H92" s="54">
        <f>LasVegas!$C$16*10^3</f>
        <v>0</v>
      </c>
      <c r="I92" s="54">
        <f>SanFrancisco!$C$16*10^3</f>
        <v>0</v>
      </c>
      <c r="J92" s="54">
        <f>Baltimore!$C$16*10^3</f>
        <v>0</v>
      </c>
      <c r="K92" s="54">
        <f>Albuquerque!$C$16*10^3</f>
        <v>0</v>
      </c>
      <c r="L92" s="54">
        <f>Seattle!$C$16*10^3</f>
        <v>0</v>
      </c>
      <c r="M92" s="54">
        <f>Chicago!$C$16*10^3</f>
        <v>0</v>
      </c>
      <c r="N92" s="54">
        <f>Boulder!$C$16*10^3</f>
        <v>0</v>
      </c>
      <c r="O92" s="54">
        <f>Minneapolis!$C$16*10^3</f>
        <v>0</v>
      </c>
      <c r="P92" s="54">
        <f>Helena!$C$16*10^3</f>
        <v>0</v>
      </c>
      <c r="Q92" s="54">
        <f>Duluth!$C$16*10^3</f>
        <v>0</v>
      </c>
      <c r="R92" s="54">
        <f>Fairbanks!$C$16*10^3</f>
        <v>0</v>
      </c>
    </row>
    <row r="93" spans="1:18">
      <c r="A93" s="48"/>
      <c r="B93" s="52" t="s">
        <v>80</v>
      </c>
      <c r="C93" s="54">
        <f>Miami!$C$17*10^3</f>
        <v>0</v>
      </c>
      <c r="D93" s="54">
        <f>Houston!$C$17*10^3</f>
        <v>0</v>
      </c>
      <c r="E93" s="54">
        <f>Phoenix!$C$17*10^3</f>
        <v>0</v>
      </c>
      <c r="F93" s="54">
        <f>Atlanta!$C$17*10^3</f>
        <v>0</v>
      </c>
      <c r="G93" s="54">
        <f>LosAngeles!$C$17*10^3</f>
        <v>0</v>
      </c>
      <c r="H93" s="54">
        <f>LasVegas!$C$17*10^3</f>
        <v>0</v>
      </c>
      <c r="I93" s="54">
        <f>SanFrancisco!$C$17*10^3</f>
        <v>0</v>
      </c>
      <c r="J93" s="54">
        <f>Baltimore!$C$17*10^3</f>
        <v>0</v>
      </c>
      <c r="K93" s="54">
        <f>Albuquerque!$C$17*10^3</f>
        <v>0</v>
      </c>
      <c r="L93" s="54">
        <f>Seattle!$C$17*10^3</f>
        <v>0</v>
      </c>
      <c r="M93" s="54">
        <f>Chicago!$C$17*10^3</f>
        <v>0</v>
      </c>
      <c r="N93" s="54">
        <f>Boulder!$C$17*10^3</f>
        <v>0</v>
      </c>
      <c r="O93" s="54">
        <f>Minneapolis!$C$17*10^3</f>
        <v>0</v>
      </c>
      <c r="P93" s="54">
        <f>Helena!$C$17*10^3</f>
        <v>0</v>
      </c>
      <c r="Q93" s="54">
        <f>Duluth!$C$17*10^3</f>
        <v>0</v>
      </c>
      <c r="R93" s="54">
        <f>Fairbanks!$C$17*10^3</f>
        <v>0</v>
      </c>
    </row>
    <row r="94" spans="1:18">
      <c r="A94" s="48"/>
      <c r="B94" s="52" t="s">
        <v>81</v>
      </c>
      <c r="C94" s="54">
        <f>Miami!$C$18*10^3</f>
        <v>0</v>
      </c>
      <c r="D94" s="54">
        <f>Houston!$C$18*10^3</f>
        <v>0</v>
      </c>
      <c r="E94" s="54">
        <f>Phoenix!$C$18*10^3</f>
        <v>0</v>
      </c>
      <c r="F94" s="54">
        <f>Atlanta!$C$18*10^3</f>
        <v>0</v>
      </c>
      <c r="G94" s="54">
        <f>LosAngeles!$C$18*10^3</f>
        <v>0</v>
      </c>
      <c r="H94" s="54">
        <f>LasVegas!$C$18*10^3</f>
        <v>0</v>
      </c>
      <c r="I94" s="54">
        <f>SanFrancisco!$C$18*10^3</f>
        <v>0</v>
      </c>
      <c r="J94" s="54">
        <f>Baltimore!$C$18*10^3</f>
        <v>0</v>
      </c>
      <c r="K94" s="54">
        <f>Albuquerque!$C$18*10^3</f>
        <v>0</v>
      </c>
      <c r="L94" s="54">
        <f>Seattle!$C$18*10^3</f>
        <v>0</v>
      </c>
      <c r="M94" s="54">
        <f>Chicago!$C$18*10^3</f>
        <v>0</v>
      </c>
      <c r="N94" s="54">
        <f>Boulder!$C$18*10^3</f>
        <v>0</v>
      </c>
      <c r="O94" s="54">
        <f>Minneapolis!$C$18*10^3</f>
        <v>0</v>
      </c>
      <c r="P94" s="54">
        <f>Helena!$C$18*10^3</f>
        <v>0</v>
      </c>
      <c r="Q94" s="54">
        <f>Duluth!$C$18*10^3</f>
        <v>0</v>
      </c>
      <c r="R94" s="54">
        <f>Fairbanks!$C$18*10^3</f>
        <v>0</v>
      </c>
    </row>
    <row r="95" spans="1:18">
      <c r="A95" s="48"/>
      <c r="B95" s="52" t="s">
        <v>82</v>
      </c>
      <c r="C95" s="54">
        <f>Miami!$C$19*10^3</f>
        <v>0</v>
      </c>
      <c r="D95" s="54">
        <f>Houston!$C$19*10^3</f>
        <v>0</v>
      </c>
      <c r="E95" s="54">
        <f>Phoenix!$C$19*10^3</f>
        <v>0</v>
      </c>
      <c r="F95" s="54">
        <f>Atlanta!$C$19*10^3</f>
        <v>0</v>
      </c>
      <c r="G95" s="54">
        <f>LosAngeles!$C$19*10^3</f>
        <v>0</v>
      </c>
      <c r="H95" s="54">
        <f>LasVegas!$C$19*10^3</f>
        <v>0</v>
      </c>
      <c r="I95" s="54">
        <f>SanFrancisco!$C$19*10^3</f>
        <v>0</v>
      </c>
      <c r="J95" s="54">
        <f>Baltimore!$C$19*10^3</f>
        <v>0</v>
      </c>
      <c r="K95" s="54">
        <f>Albuquerque!$C$19*10^3</f>
        <v>0</v>
      </c>
      <c r="L95" s="54">
        <f>Seattle!$C$19*10^3</f>
        <v>0</v>
      </c>
      <c r="M95" s="54">
        <f>Chicago!$C$19*10^3</f>
        <v>0</v>
      </c>
      <c r="N95" s="54">
        <f>Boulder!$C$19*10^3</f>
        <v>0</v>
      </c>
      <c r="O95" s="54">
        <f>Minneapolis!$C$19*10^3</f>
        <v>0</v>
      </c>
      <c r="P95" s="54">
        <f>Helena!$C$19*10^3</f>
        <v>0</v>
      </c>
      <c r="Q95" s="54">
        <f>Duluth!$C$19*10^3</f>
        <v>0</v>
      </c>
      <c r="R95" s="54">
        <f>Fairbanks!$C$19*10^3</f>
        <v>0</v>
      </c>
    </row>
    <row r="96" spans="1:18">
      <c r="A96" s="48"/>
      <c r="B96" s="52" t="s">
        <v>83</v>
      </c>
      <c r="C96" s="54">
        <f>Miami!$C$20*10^3</f>
        <v>0</v>
      </c>
      <c r="D96" s="54">
        <f>Houston!$C$20*10^3</f>
        <v>0</v>
      </c>
      <c r="E96" s="54">
        <f>Phoenix!$C$20*10^3</f>
        <v>0</v>
      </c>
      <c r="F96" s="54">
        <f>Atlanta!$C$20*10^3</f>
        <v>0</v>
      </c>
      <c r="G96" s="54">
        <f>LosAngeles!$C$20*10^3</f>
        <v>0</v>
      </c>
      <c r="H96" s="54">
        <f>LasVegas!$C$20*10^3</f>
        <v>0</v>
      </c>
      <c r="I96" s="54">
        <f>SanFrancisco!$C$20*10^3</f>
        <v>0</v>
      </c>
      <c r="J96" s="54">
        <f>Baltimore!$C$20*10^3</f>
        <v>0</v>
      </c>
      <c r="K96" s="54">
        <f>Albuquerque!$C$20*10^3</f>
        <v>0</v>
      </c>
      <c r="L96" s="54">
        <f>Seattle!$C$20*10^3</f>
        <v>0</v>
      </c>
      <c r="M96" s="54">
        <f>Chicago!$C$20*10^3</f>
        <v>0</v>
      </c>
      <c r="N96" s="54">
        <f>Boulder!$C$20*10^3</f>
        <v>0</v>
      </c>
      <c r="O96" s="54">
        <f>Minneapolis!$C$20*10^3</f>
        <v>0</v>
      </c>
      <c r="P96" s="54">
        <f>Helena!$C$20*10^3</f>
        <v>0</v>
      </c>
      <c r="Q96" s="54">
        <f>Duluth!$C$20*10^3</f>
        <v>0</v>
      </c>
      <c r="R96" s="54">
        <f>Fairbanks!$C$20*10^3</f>
        <v>0</v>
      </c>
    </row>
    <row r="97" spans="1:18">
      <c r="A97" s="48"/>
      <c r="B97" s="52" t="s">
        <v>84</v>
      </c>
      <c r="C97" s="54">
        <f>Miami!$C$21*10^3</f>
        <v>0</v>
      </c>
      <c r="D97" s="54">
        <f>Houston!$C$21*10^3</f>
        <v>0</v>
      </c>
      <c r="E97" s="54">
        <f>Phoenix!$C$21*10^3</f>
        <v>0</v>
      </c>
      <c r="F97" s="54">
        <f>Atlanta!$C$21*10^3</f>
        <v>0</v>
      </c>
      <c r="G97" s="54">
        <f>LosAngeles!$C$21*10^3</f>
        <v>0</v>
      </c>
      <c r="H97" s="54">
        <f>LasVegas!$C$21*10^3</f>
        <v>0</v>
      </c>
      <c r="I97" s="54">
        <f>SanFrancisco!$C$21*10^3</f>
        <v>0</v>
      </c>
      <c r="J97" s="54">
        <f>Baltimore!$C$21*10^3</f>
        <v>0</v>
      </c>
      <c r="K97" s="54">
        <f>Albuquerque!$C$21*10^3</f>
        <v>0</v>
      </c>
      <c r="L97" s="54">
        <f>Seattle!$C$21*10^3</f>
        <v>0</v>
      </c>
      <c r="M97" s="54">
        <f>Chicago!$C$21*10^3</f>
        <v>0</v>
      </c>
      <c r="N97" s="54">
        <f>Boulder!$C$21*10^3</f>
        <v>0</v>
      </c>
      <c r="O97" s="54">
        <f>Minneapolis!$C$21*10^3</f>
        <v>0</v>
      </c>
      <c r="P97" s="54">
        <f>Helena!$C$21*10^3</f>
        <v>0</v>
      </c>
      <c r="Q97" s="54">
        <f>Duluth!$C$21*10^3</f>
        <v>0</v>
      </c>
      <c r="R97" s="54">
        <f>Fairbanks!$C$21*10^3</f>
        <v>0</v>
      </c>
    </row>
    <row r="98" spans="1:18">
      <c r="A98" s="48"/>
      <c r="B98" s="52" t="s">
        <v>85</v>
      </c>
      <c r="C98" s="54">
        <f>Miami!$C$22*10^3</f>
        <v>0</v>
      </c>
      <c r="D98" s="54">
        <f>Houston!$C$22*10^3</f>
        <v>0</v>
      </c>
      <c r="E98" s="54">
        <f>Phoenix!$C$22*10^3</f>
        <v>0</v>
      </c>
      <c r="F98" s="54">
        <f>Atlanta!$C$22*10^3</f>
        <v>0</v>
      </c>
      <c r="G98" s="54">
        <f>LosAngeles!$C$22*10^3</f>
        <v>0</v>
      </c>
      <c r="H98" s="54">
        <f>LasVegas!$C$22*10^3</f>
        <v>0</v>
      </c>
      <c r="I98" s="54">
        <f>SanFrancisco!$C$22*10^3</f>
        <v>0</v>
      </c>
      <c r="J98" s="54">
        <f>Baltimore!$C$22*10^3</f>
        <v>0</v>
      </c>
      <c r="K98" s="54">
        <f>Albuquerque!$C$22*10^3</f>
        <v>0</v>
      </c>
      <c r="L98" s="54">
        <f>Seattle!$C$22*10^3</f>
        <v>0</v>
      </c>
      <c r="M98" s="54">
        <f>Chicago!$C$22*10^3</f>
        <v>0</v>
      </c>
      <c r="N98" s="54">
        <f>Boulder!$C$22*10^3</f>
        <v>0</v>
      </c>
      <c r="O98" s="54">
        <f>Minneapolis!$C$22*10^3</f>
        <v>0</v>
      </c>
      <c r="P98" s="54">
        <f>Helena!$C$22*10^3</f>
        <v>0</v>
      </c>
      <c r="Q98" s="54">
        <f>Duluth!$C$22*10^3</f>
        <v>0</v>
      </c>
      <c r="R98" s="54">
        <f>Fairbanks!$C$22*10^3</f>
        <v>0</v>
      </c>
    </row>
    <row r="99" spans="1:18">
      <c r="A99" s="48"/>
      <c r="B99" s="52" t="s">
        <v>65</v>
      </c>
      <c r="C99" s="54">
        <f>Miami!$C$23*10^3</f>
        <v>0</v>
      </c>
      <c r="D99" s="54">
        <f>Houston!$C$23*10^3</f>
        <v>0</v>
      </c>
      <c r="E99" s="54">
        <f>Phoenix!$C$23*10^3</f>
        <v>0</v>
      </c>
      <c r="F99" s="54">
        <f>Atlanta!$C$23*10^3</f>
        <v>0</v>
      </c>
      <c r="G99" s="54">
        <f>LosAngeles!$C$23*10^3</f>
        <v>0</v>
      </c>
      <c r="H99" s="54">
        <f>LasVegas!$C$23*10^3</f>
        <v>0</v>
      </c>
      <c r="I99" s="54">
        <f>SanFrancisco!$C$23*10^3</f>
        <v>0</v>
      </c>
      <c r="J99" s="54">
        <f>Baltimore!$C$23*10^3</f>
        <v>0</v>
      </c>
      <c r="K99" s="54">
        <f>Albuquerque!$C$23*10^3</f>
        <v>0</v>
      </c>
      <c r="L99" s="54">
        <f>Seattle!$C$23*10^3</f>
        <v>0</v>
      </c>
      <c r="M99" s="54">
        <f>Chicago!$C$23*10^3</f>
        <v>0</v>
      </c>
      <c r="N99" s="54">
        <f>Boulder!$C$23*10^3</f>
        <v>0</v>
      </c>
      <c r="O99" s="54">
        <f>Minneapolis!$C$23*10^3</f>
        <v>0</v>
      </c>
      <c r="P99" s="54">
        <f>Helena!$C$23*10^3</f>
        <v>0</v>
      </c>
      <c r="Q99" s="54">
        <f>Duluth!$C$23*10^3</f>
        <v>0</v>
      </c>
      <c r="R99" s="54">
        <f>Fairbanks!$C$23*10^3</f>
        <v>0</v>
      </c>
    </row>
    <row r="100" spans="1:18">
      <c r="A100" s="48"/>
      <c r="B100" s="52" t="s">
        <v>86</v>
      </c>
      <c r="C100" s="54">
        <f>Miami!$C$24*10^3</f>
        <v>0</v>
      </c>
      <c r="D100" s="54">
        <f>Houston!$C$24*10^3</f>
        <v>0</v>
      </c>
      <c r="E100" s="54">
        <f>Phoenix!$C$24*10^3</f>
        <v>0</v>
      </c>
      <c r="F100" s="54">
        <f>Atlanta!$C$24*10^3</f>
        <v>0</v>
      </c>
      <c r="G100" s="54">
        <f>LosAngeles!$C$24*10^3</f>
        <v>0</v>
      </c>
      <c r="H100" s="54">
        <f>LasVegas!$C$24*10^3</f>
        <v>0</v>
      </c>
      <c r="I100" s="54">
        <f>SanFrancisco!$C$24*10^3</f>
        <v>0</v>
      </c>
      <c r="J100" s="54">
        <f>Baltimore!$C$24*10^3</f>
        <v>0</v>
      </c>
      <c r="K100" s="54">
        <f>Albuquerque!$C$24*10^3</f>
        <v>0</v>
      </c>
      <c r="L100" s="54">
        <f>Seattle!$C$24*10^3</f>
        <v>0</v>
      </c>
      <c r="M100" s="54">
        <f>Chicago!$C$24*10^3</f>
        <v>0</v>
      </c>
      <c r="N100" s="54">
        <f>Boulder!$C$24*10^3</f>
        <v>0</v>
      </c>
      <c r="O100" s="54">
        <f>Minneapolis!$C$24*10^3</f>
        <v>0</v>
      </c>
      <c r="P100" s="54">
        <f>Helena!$C$24*10^3</f>
        <v>0</v>
      </c>
      <c r="Q100" s="54">
        <f>Duluth!$C$24*10^3</f>
        <v>0</v>
      </c>
      <c r="R100" s="54">
        <f>Fairbanks!$C$24*10^3</f>
        <v>0</v>
      </c>
    </row>
    <row r="101" spans="1:18">
      <c r="A101" s="48"/>
      <c r="B101" s="52" t="s">
        <v>87</v>
      </c>
      <c r="C101" s="54">
        <f>Miami!$C$25*10^3</f>
        <v>0</v>
      </c>
      <c r="D101" s="54">
        <f>Houston!$C$25*10^3</f>
        <v>0</v>
      </c>
      <c r="E101" s="54">
        <f>Phoenix!$C$25*10^3</f>
        <v>0</v>
      </c>
      <c r="F101" s="54">
        <f>Atlanta!$C$25*10^3</f>
        <v>0</v>
      </c>
      <c r="G101" s="54">
        <f>LosAngeles!$C$25*10^3</f>
        <v>0</v>
      </c>
      <c r="H101" s="54">
        <f>LasVegas!$C$25*10^3</f>
        <v>0</v>
      </c>
      <c r="I101" s="54">
        <f>SanFrancisco!$C$25*10^3</f>
        <v>0</v>
      </c>
      <c r="J101" s="54">
        <f>Baltimore!$C$25*10^3</f>
        <v>0</v>
      </c>
      <c r="K101" s="54">
        <f>Albuquerque!$C$25*10^3</f>
        <v>0</v>
      </c>
      <c r="L101" s="54">
        <f>Seattle!$C$25*10^3</f>
        <v>0</v>
      </c>
      <c r="M101" s="54">
        <f>Chicago!$C$25*10^3</f>
        <v>0</v>
      </c>
      <c r="N101" s="54">
        <f>Boulder!$C$25*10^3</f>
        <v>0</v>
      </c>
      <c r="O101" s="54">
        <f>Minneapolis!$C$25*10^3</f>
        <v>0</v>
      </c>
      <c r="P101" s="54">
        <f>Helena!$C$25*10^3</f>
        <v>0</v>
      </c>
      <c r="Q101" s="54">
        <f>Duluth!$C$25*10^3</f>
        <v>0</v>
      </c>
      <c r="R101" s="54">
        <f>Fairbanks!$C$25*10^3</f>
        <v>0</v>
      </c>
    </row>
    <row r="102" spans="1:18">
      <c r="A102" s="48"/>
      <c r="B102" s="52" t="s">
        <v>88</v>
      </c>
      <c r="C102" s="54">
        <f>Miami!$C$26*10^3</f>
        <v>0</v>
      </c>
      <c r="D102" s="54">
        <f>Houston!$C$26*10^3</f>
        <v>0</v>
      </c>
      <c r="E102" s="54">
        <f>Phoenix!$C$26*10^3</f>
        <v>0</v>
      </c>
      <c r="F102" s="54">
        <f>Atlanta!$C$26*10^3</f>
        <v>0</v>
      </c>
      <c r="G102" s="54">
        <f>LosAngeles!$C$26*10^3</f>
        <v>0</v>
      </c>
      <c r="H102" s="54">
        <f>LasVegas!$C$26*10^3</f>
        <v>0</v>
      </c>
      <c r="I102" s="54">
        <f>SanFrancisco!$C$26*10^3</f>
        <v>0</v>
      </c>
      <c r="J102" s="54">
        <f>Baltimore!$C$26*10^3</f>
        <v>0</v>
      </c>
      <c r="K102" s="54">
        <f>Albuquerque!$C$26*10^3</f>
        <v>0</v>
      </c>
      <c r="L102" s="54">
        <f>Seattle!$C$26*10^3</f>
        <v>0</v>
      </c>
      <c r="M102" s="54">
        <f>Chicago!$C$26*10^3</f>
        <v>0</v>
      </c>
      <c r="N102" s="54">
        <f>Boulder!$C$26*10^3</f>
        <v>0</v>
      </c>
      <c r="O102" s="54">
        <f>Minneapolis!$C$26*10^3</f>
        <v>0</v>
      </c>
      <c r="P102" s="54">
        <f>Helena!$C$26*10^3</f>
        <v>0</v>
      </c>
      <c r="Q102" s="54">
        <f>Duluth!$C$26*10^3</f>
        <v>0</v>
      </c>
      <c r="R102" s="54">
        <f>Fairbanks!$C$26*10^3</f>
        <v>0</v>
      </c>
    </row>
    <row r="103" spans="1:18">
      <c r="A103" s="48"/>
      <c r="B103" s="52" t="s">
        <v>89</v>
      </c>
      <c r="C103" s="54">
        <f>Miami!$C$28*10^3</f>
        <v>18230</v>
      </c>
      <c r="D103" s="54">
        <f>Houston!$C$28*10^3</f>
        <v>318990</v>
      </c>
      <c r="E103" s="54">
        <f>Phoenix!$C$28*10^3</f>
        <v>265660</v>
      </c>
      <c r="F103" s="54">
        <f>Atlanta!$C$28*10^3</f>
        <v>676900</v>
      </c>
      <c r="G103" s="54">
        <f>LosAngeles!$C$28*10^3</f>
        <v>201580</v>
      </c>
      <c r="H103" s="54">
        <f>LasVegas!$C$28*10^3</f>
        <v>459540</v>
      </c>
      <c r="I103" s="54">
        <f>SanFrancisco!$C$28*10^3</f>
        <v>583510</v>
      </c>
      <c r="J103" s="54">
        <f>Baltimore!$C$28*10^3</f>
        <v>1207410</v>
      </c>
      <c r="K103" s="54">
        <f>Albuquerque!$C$28*10^3</f>
        <v>874360</v>
      </c>
      <c r="L103" s="54">
        <f>Seattle!$C$28*10^3</f>
        <v>1086140</v>
      </c>
      <c r="M103" s="54">
        <f>Chicago!$C$28*10^3</f>
        <v>1623680</v>
      </c>
      <c r="N103" s="54">
        <f>Boulder!$C$28*10^3</f>
        <v>1221530</v>
      </c>
      <c r="O103" s="54">
        <f>Minneapolis!$C$28*10^3</f>
        <v>2128210</v>
      </c>
      <c r="P103" s="54">
        <f>Helena!$C$28*10^3</f>
        <v>1711680</v>
      </c>
      <c r="Q103" s="54">
        <f>Duluth!$C$28*10^3</f>
        <v>2684310</v>
      </c>
      <c r="R103" s="54">
        <f>Fairbanks!$C$28*10^3</f>
        <v>4524020</v>
      </c>
    </row>
    <row r="104" spans="1:18">
      <c r="A104" s="48"/>
      <c r="B104" s="51" t="s">
        <v>248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1:18">
      <c r="A105" s="48"/>
      <c r="B105" s="52" t="s">
        <v>70</v>
      </c>
      <c r="C105" s="54">
        <f>Miami!$E$13*10^3</f>
        <v>0</v>
      </c>
      <c r="D105" s="54">
        <f>Houston!$E$13*10^3</f>
        <v>0</v>
      </c>
      <c r="E105" s="54">
        <f>Phoenix!$E$13*10^3</f>
        <v>0</v>
      </c>
      <c r="F105" s="54">
        <f>Atlanta!$E$13*10^3</f>
        <v>0</v>
      </c>
      <c r="G105" s="54">
        <f>LosAngeles!$E$13*10^3</f>
        <v>0</v>
      </c>
      <c r="H105" s="54">
        <f>LasVegas!$E$13*10^3</f>
        <v>0</v>
      </c>
      <c r="I105" s="54">
        <f>SanFrancisco!$E$13*10^3</f>
        <v>0</v>
      </c>
      <c r="J105" s="54">
        <f>Baltimore!$E$13*10^3</f>
        <v>0</v>
      </c>
      <c r="K105" s="54">
        <f>Albuquerque!$E$13*10^3</f>
        <v>0</v>
      </c>
      <c r="L105" s="54">
        <f>Seattle!$E$13*10^3</f>
        <v>0</v>
      </c>
      <c r="M105" s="54">
        <f>Chicago!$E$13*10^3</f>
        <v>0</v>
      </c>
      <c r="N105" s="54">
        <f>Boulder!$E$13*10^3</f>
        <v>0</v>
      </c>
      <c r="O105" s="54">
        <f>Minneapolis!$E$13*10^3</f>
        <v>0</v>
      </c>
      <c r="P105" s="54">
        <f>Helena!$E$13*10^3</f>
        <v>0</v>
      </c>
      <c r="Q105" s="54">
        <f>Duluth!$E$13*10^3</f>
        <v>0</v>
      </c>
      <c r="R105" s="54">
        <f>Fairbanks!$E$13*10^3</f>
        <v>0</v>
      </c>
    </row>
    <row r="106" spans="1:18">
      <c r="A106" s="48"/>
      <c r="B106" s="52" t="s">
        <v>71</v>
      </c>
      <c r="C106" s="54">
        <f>Miami!$E$14*10^3</f>
        <v>0</v>
      </c>
      <c r="D106" s="54">
        <f>Houston!$E$14*10^3</f>
        <v>0</v>
      </c>
      <c r="E106" s="54">
        <f>Phoenix!$E$14*10^3</f>
        <v>0</v>
      </c>
      <c r="F106" s="54">
        <f>Atlanta!$E$14*10^3</f>
        <v>0</v>
      </c>
      <c r="G106" s="54">
        <f>LosAngeles!$E$14*10^3</f>
        <v>0</v>
      </c>
      <c r="H106" s="54">
        <f>LasVegas!$E$14*10^3</f>
        <v>0</v>
      </c>
      <c r="I106" s="54">
        <f>SanFrancisco!$E$14*10^3</f>
        <v>0</v>
      </c>
      <c r="J106" s="54">
        <f>Baltimore!$E$14*10^3</f>
        <v>0</v>
      </c>
      <c r="K106" s="54">
        <f>Albuquerque!$E$14*10^3</f>
        <v>0</v>
      </c>
      <c r="L106" s="54">
        <f>Seattle!$E$14*10^3</f>
        <v>0</v>
      </c>
      <c r="M106" s="54">
        <f>Chicago!$E$14*10^3</f>
        <v>0</v>
      </c>
      <c r="N106" s="54">
        <f>Boulder!$E$14*10^3</f>
        <v>0</v>
      </c>
      <c r="O106" s="54">
        <f>Minneapolis!$E$14*10^3</f>
        <v>0</v>
      </c>
      <c r="P106" s="54">
        <f>Helena!$E$14*10^3</f>
        <v>0</v>
      </c>
      <c r="Q106" s="54">
        <f>Duluth!$E$14*10^3</f>
        <v>0</v>
      </c>
      <c r="R106" s="54">
        <f>Fairbanks!$E$14*10^3</f>
        <v>0</v>
      </c>
    </row>
    <row r="107" spans="1:18">
      <c r="A107" s="48"/>
      <c r="B107" s="52" t="s">
        <v>78</v>
      </c>
      <c r="C107" s="54">
        <f>Miami!$E$15*10^3</f>
        <v>0</v>
      </c>
      <c r="D107" s="54">
        <f>Houston!$E$15*10^3</f>
        <v>0</v>
      </c>
      <c r="E107" s="54">
        <f>Phoenix!$E$15*10^3</f>
        <v>0</v>
      </c>
      <c r="F107" s="54">
        <f>Atlanta!$E$15*10^3</f>
        <v>0</v>
      </c>
      <c r="G107" s="54">
        <f>LosAngeles!$E$15*10^3</f>
        <v>0</v>
      </c>
      <c r="H107" s="54">
        <f>LasVegas!$E$15*10^3</f>
        <v>0</v>
      </c>
      <c r="I107" s="54">
        <f>SanFrancisco!$E$15*10^3</f>
        <v>0</v>
      </c>
      <c r="J107" s="54">
        <f>Baltimore!$E$15*10^3</f>
        <v>0</v>
      </c>
      <c r="K107" s="54">
        <f>Albuquerque!$E$15*10^3</f>
        <v>0</v>
      </c>
      <c r="L107" s="54">
        <f>Seattle!$E$15*10^3</f>
        <v>0</v>
      </c>
      <c r="M107" s="54">
        <f>Chicago!$E$15*10^3</f>
        <v>0</v>
      </c>
      <c r="N107" s="54">
        <f>Boulder!$E$15*10^3</f>
        <v>0</v>
      </c>
      <c r="O107" s="54">
        <f>Minneapolis!$E$15*10^3</f>
        <v>0</v>
      </c>
      <c r="P107" s="54">
        <f>Helena!$E$15*10^3</f>
        <v>0</v>
      </c>
      <c r="Q107" s="54">
        <f>Duluth!$E$15*10^3</f>
        <v>0</v>
      </c>
      <c r="R107" s="54">
        <f>Fairbanks!$E$15*10^3</f>
        <v>0</v>
      </c>
    </row>
    <row r="108" spans="1:18">
      <c r="A108" s="48"/>
      <c r="B108" s="52" t="s">
        <v>79</v>
      </c>
      <c r="C108" s="54">
        <f>Miami!$E$16*10^3</f>
        <v>0</v>
      </c>
      <c r="D108" s="54">
        <f>Houston!$E$16*10^3</f>
        <v>0</v>
      </c>
      <c r="E108" s="54">
        <f>Phoenix!$E$16*10^3</f>
        <v>0</v>
      </c>
      <c r="F108" s="54">
        <f>Atlanta!$E$16*10^3</f>
        <v>0</v>
      </c>
      <c r="G108" s="54">
        <f>LosAngeles!$E$16*10^3</f>
        <v>0</v>
      </c>
      <c r="H108" s="54">
        <f>LasVegas!$E$16*10^3</f>
        <v>0</v>
      </c>
      <c r="I108" s="54">
        <f>SanFrancisco!$E$16*10^3</f>
        <v>0</v>
      </c>
      <c r="J108" s="54">
        <f>Baltimore!$E$16*10^3</f>
        <v>0</v>
      </c>
      <c r="K108" s="54">
        <f>Albuquerque!$E$16*10^3</f>
        <v>0</v>
      </c>
      <c r="L108" s="54">
        <f>Seattle!$E$16*10^3</f>
        <v>0</v>
      </c>
      <c r="M108" s="54">
        <f>Chicago!$E$16*10^3</f>
        <v>0</v>
      </c>
      <c r="N108" s="54">
        <f>Boulder!$E$16*10^3</f>
        <v>0</v>
      </c>
      <c r="O108" s="54">
        <f>Minneapolis!$E$16*10^3</f>
        <v>0</v>
      </c>
      <c r="P108" s="54">
        <f>Helena!$E$16*10^3</f>
        <v>0</v>
      </c>
      <c r="Q108" s="54">
        <f>Duluth!$E$16*10^3</f>
        <v>0</v>
      </c>
      <c r="R108" s="54">
        <f>Fairbanks!$E$16*10^3</f>
        <v>0</v>
      </c>
    </row>
    <row r="109" spans="1:18">
      <c r="A109" s="48"/>
      <c r="B109" s="52" t="s">
        <v>80</v>
      </c>
      <c r="C109" s="54">
        <f>Miami!$E$17*10^3</f>
        <v>0</v>
      </c>
      <c r="D109" s="54">
        <f>Houston!$E$17*10^3</f>
        <v>0</v>
      </c>
      <c r="E109" s="54">
        <f>Phoenix!$E$17*10^3</f>
        <v>0</v>
      </c>
      <c r="F109" s="54">
        <f>Atlanta!$E$17*10^3</f>
        <v>0</v>
      </c>
      <c r="G109" s="54">
        <f>LosAngeles!$E$17*10^3</f>
        <v>0</v>
      </c>
      <c r="H109" s="54">
        <f>LasVegas!$E$17*10^3</f>
        <v>0</v>
      </c>
      <c r="I109" s="54">
        <f>SanFrancisco!$E$17*10^3</f>
        <v>0</v>
      </c>
      <c r="J109" s="54">
        <f>Baltimore!$E$17*10^3</f>
        <v>0</v>
      </c>
      <c r="K109" s="54">
        <f>Albuquerque!$E$17*10^3</f>
        <v>0</v>
      </c>
      <c r="L109" s="54">
        <f>Seattle!$E$17*10^3</f>
        <v>0</v>
      </c>
      <c r="M109" s="54">
        <f>Chicago!$E$17*10^3</f>
        <v>0</v>
      </c>
      <c r="N109" s="54">
        <f>Boulder!$E$17*10^3</f>
        <v>0</v>
      </c>
      <c r="O109" s="54">
        <f>Minneapolis!$E$17*10^3</f>
        <v>0</v>
      </c>
      <c r="P109" s="54">
        <f>Helena!$E$17*10^3</f>
        <v>0</v>
      </c>
      <c r="Q109" s="54">
        <f>Duluth!$E$17*10^3</f>
        <v>0</v>
      </c>
      <c r="R109" s="54">
        <f>Fairbanks!$E$17*10^3</f>
        <v>0</v>
      </c>
    </row>
    <row r="110" spans="1:18">
      <c r="A110" s="48"/>
      <c r="B110" s="52" t="s">
        <v>81</v>
      </c>
      <c r="C110" s="54">
        <f>Miami!$E$18*10^3</f>
        <v>0</v>
      </c>
      <c r="D110" s="54">
        <f>Houston!$E$18*10^3</f>
        <v>0</v>
      </c>
      <c r="E110" s="54">
        <f>Phoenix!$E$18*10^3</f>
        <v>0</v>
      </c>
      <c r="F110" s="54">
        <f>Atlanta!$E$18*10^3</f>
        <v>0</v>
      </c>
      <c r="G110" s="54">
        <f>LosAngeles!$E$18*10^3</f>
        <v>0</v>
      </c>
      <c r="H110" s="54">
        <f>LasVegas!$E$18*10^3</f>
        <v>0</v>
      </c>
      <c r="I110" s="54">
        <f>SanFrancisco!$E$18*10^3</f>
        <v>0</v>
      </c>
      <c r="J110" s="54">
        <f>Baltimore!$E$18*10^3</f>
        <v>0</v>
      </c>
      <c r="K110" s="54">
        <f>Albuquerque!$E$18*10^3</f>
        <v>0</v>
      </c>
      <c r="L110" s="54">
        <f>Seattle!$E$18*10^3</f>
        <v>0</v>
      </c>
      <c r="M110" s="54">
        <f>Chicago!$E$18*10^3</f>
        <v>0</v>
      </c>
      <c r="N110" s="54">
        <f>Boulder!$E$18*10^3</f>
        <v>0</v>
      </c>
      <c r="O110" s="54">
        <f>Minneapolis!$E$18*10^3</f>
        <v>0</v>
      </c>
      <c r="P110" s="54">
        <f>Helena!$E$18*10^3</f>
        <v>0</v>
      </c>
      <c r="Q110" s="54">
        <f>Duluth!$E$18*10^3</f>
        <v>0</v>
      </c>
      <c r="R110" s="54">
        <f>Fairbanks!$E$18*10^3</f>
        <v>0</v>
      </c>
    </row>
    <row r="111" spans="1:18">
      <c r="A111" s="48"/>
      <c r="B111" s="52" t="s">
        <v>82</v>
      </c>
      <c r="C111" s="54">
        <f>Miami!$E$19*10^3</f>
        <v>0</v>
      </c>
      <c r="D111" s="54">
        <f>Houston!$E$19*10^3</f>
        <v>0</v>
      </c>
      <c r="E111" s="54">
        <f>Phoenix!$E$19*10^3</f>
        <v>0</v>
      </c>
      <c r="F111" s="54">
        <f>Atlanta!$E$19*10^3</f>
        <v>0</v>
      </c>
      <c r="G111" s="54">
        <f>LosAngeles!$E$19*10^3</f>
        <v>0</v>
      </c>
      <c r="H111" s="54">
        <f>LasVegas!$E$19*10^3</f>
        <v>0</v>
      </c>
      <c r="I111" s="54">
        <f>SanFrancisco!$E$19*10^3</f>
        <v>0</v>
      </c>
      <c r="J111" s="54">
        <f>Baltimore!$E$19*10^3</f>
        <v>0</v>
      </c>
      <c r="K111" s="54">
        <f>Albuquerque!$E$19*10^3</f>
        <v>0</v>
      </c>
      <c r="L111" s="54">
        <f>Seattle!$E$19*10^3</f>
        <v>0</v>
      </c>
      <c r="M111" s="54">
        <f>Chicago!$E$19*10^3</f>
        <v>0</v>
      </c>
      <c r="N111" s="54">
        <f>Boulder!$E$19*10^3</f>
        <v>0</v>
      </c>
      <c r="O111" s="54">
        <f>Minneapolis!$E$19*10^3</f>
        <v>0</v>
      </c>
      <c r="P111" s="54">
        <f>Helena!$E$19*10^3</f>
        <v>0</v>
      </c>
      <c r="Q111" s="54">
        <f>Duluth!$E$19*10^3</f>
        <v>0</v>
      </c>
      <c r="R111" s="54">
        <f>Fairbanks!$E$19*10^3</f>
        <v>0</v>
      </c>
    </row>
    <row r="112" spans="1:18">
      <c r="A112" s="48"/>
      <c r="B112" s="52" t="s">
        <v>83</v>
      </c>
      <c r="C112" s="54">
        <f>Miami!$E$20*10^3</f>
        <v>0</v>
      </c>
      <c r="D112" s="54">
        <f>Houston!$E$20*10^3</f>
        <v>0</v>
      </c>
      <c r="E112" s="54">
        <f>Phoenix!$E$20*10^3</f>
        <v>0</v>
      </c>
      <c r="F112" s="54">
        <f>Atlanta!$E$20*10^3</f>
        <v>0</v>
      </c>
      <c r="G112" s="54">
        <f>LosAngeles!$E$20*10^3</f>
        <v>0</v>
      </c>
      <c r="H112" s="54">
        <f>LasVegas!$E$20*10^3</f>
        <v>0</v>
      </c>
      <c r="I112" s="54">
        <f>SanFrancisco!$E$20*10^3</f>
        <v>0</v>
      </c>
      <c r="J112" s="54">
        <f>Baltimore!$E$20*10^3</f>
        <v>0</v>
      </c>
      <c r="K112" s="54">
        <f>Albuquerque!$E$20*10^3</f>
        <v>0</v>
      </c>
      <c r="L112" s="54">
        <f>Seattle!$E$20*10^3</f>
        <v>0</v>
      </c>
      <c r="M112" s="54">
        <f>Chicago!$E$20*10^3</f>
        <v>0</v>
      </c>
      <c r="N112" s="54">
        <f>Boulder!$E$20*10^3</f>
        <v>0</v>
      </c>
      <c r="O112" s="54">
        <f>Minneapolis!$E$20*10^3</f>
        <v>0</v>
      </c>
      <c r="P112" s="54">
        <f>Helena!$E$20*10^3</f>
        <v>0</v>
      </c>
      <c r="Q112" s="54">
        <f>Duluth!$E$20*10^3</f>
        <v>0</v>
      </c>
      <c r="R112" s="54">
        <f>Fairbanks!$E$20*10^3</f>
        <v>0</v>
      </c>
    </row>
    <row r="113" spans="1:18">
      <c r="A113" s="48"/>
      <c r="B113" s="52" t="s">
        <v>84</v>
      </c>
      <c r="C113" s="54">
        <f>Miami!$E$21*10^3</f>
        <v>0</v>
      </c>
      <c r="D113" s="54">
        <f>Houston!$E$21*10^3</f>
        <v>0</v>
      </c>
      <c r="E113" s="54">
        <f>Phoenix!$E$21*10^3</f>
        <v>0</v>
      </c>
      <c r="F113" s="54">
        <f>Atlanta!$E$21*10^3</f>
        <v>0</v>
      </c>
      <c r="G113" s="54">
        <f>LosAngeles!$E$21*10^3</f>
        <v>0</v>
      </c>
      <c r="H113" s="54">
        <f>LasVegas!$E$21*10^3</f>
        <v>0</v>
      </c>
      <c r="I113" s="54">
        <f>SanFrancisco!$E$21*10^3</f>
        <v>0</v>
      </c>
      <c r="J113" s="54">
        <f>Baltimore!$E$21*10^3</f>
        <v>0</v>
      </c>
      <c r="K113" s="54">
        <f>Albuquerque!$E$21*10^3</f>
        <v>0</v>
      </c>
      <c r="L113" s="54">
        <f>Seattle!$E$21*10^3</f>
        <v>0</v>
      </c>
      <c r="M113" s="54">
        <f>Chicago!$E$21*10^3</f>
        <v>0</v>
      </c>
      <c r="N113" s="54">
        <f>Boulder!$E$21*10^3</f>
        <v>0</v>
      </c>
      <c r="O113" s="54">
        <f>Minneapolis!$E$21*10^3</f>
        <v>0</v>
      </c>
      <c r="P113" s="54">
        <f>Helena!$E$21*10^3</f>
        <v>0</v>
      </c>
      <c r="Q113" s="54">
        <f>Duluth!$E$21*10^3</f>
        <v>0</v>
      </c>
      <c r="R113" s="54">
        <f>Fairbanks!$E$21*10^3</f>
        <v>0</v>
      </c>
    </row>
    <row r="114" spans="1:18">
      <c r="A114" s="48"/>
      <c r="B114" s="52" t="s">
        <v>85</v>
      </c>
      <c r="C114" s="54">
        <f>Miami!$E$22*10^3</f>
        <v>0</v>
      </c>
      <c r="D114" s="54">
        <f>Houston!$E$22*10^3</f>
        <v>0</v>
      </c>
      <c r="E114" s="54">
        <f>Phoenix!$E$22*10^3</f>
        <v>0</v>
      </c>
      <c r="F114" s="54">
        <f>Atlanta!$E$22*10^3</f>
        <v>0</v>
      </c>
      <c r="G114" s="54">
        <f>LosAngeles!$E$22*10^3</f>
        <v>0</v>
      </c>
      <c r="H114" s="54">
        <f>LasVegas!$E$22*10^3</f>
        <v>0</v>
      </c>
      <c r="I114" s="54">
        <f>SanFrancisco!$E$22*10^3</f>
        <v>0</v>
      </c>
      <c r="J114" s="54">
        <f>Baltimore!$E$22*10^3</f>
        <v>0</v>
      </c>
      <c r="K114" s="54">
        <f>Albuquerque!$E$22*10^3</f>
        <v>0</v>
      </c>
      <c r="L114" s="54">
        <f>Seattle!$E$22*10^3</f>
        <v>0</v>
      </c>
      <c r="M114" s="54">
        <f>Chicago!$E$22*10^3</f>
        <v>0</v>
      </c>
      <c r="N114" s="54">
        <f>Boulder!$E$22*10^3</f>
        <v>0</v>
      </c>
      <c r="O114" s="54">
        <f>Minneapolis!$E$22*10^3</f>
        <v>0</v>
      </c>
      <c r="P114" s="54">
        <f>Helena!$E$22*10^3</f>
        <v>0</v>
      </c>
      <c r="Q114" s="54">
        <f>Duluth!$E$22*10^3</f>
        <v>0</v>
      </c>
      <c r="R114" s="54">
        <f>Fairbanks!$E$22*10^3</f>
        <v>0</v>
      </c>
    </row>
    <row r="115" spans="1:18">
      <c r="A115" s="48"/>
      <c r="B115" s="52" t="s">
        <v>65</v>
      </c>
      <c r="C115" s="54">
        <f>Miami!$E$23*10^3</f>
        <v>0</v>
      </c>
      <c r="D115" s="54">
        <f>Houston!$E$23*10^3</f>
        <v>0</v>
      </c>
      <c r="E115" s="54">
        <f>Phoenix!$E$23*10^3</f>
        <v>0</v>
      </c>
      <c r="F115" s="54">
        <f>Atlanta!$E$23*10^3</f>
        <v>0</v>
      </c>
      <c r="G115" s="54">
        <f>LosAngeles!$E$23*10^3</f>
        <v>0</v>
      </c>
      <c r="H115" s="54">
        <f>LasVegas!$E$23*10^3</f>
        <v>0</v>
      </c>
      <c r="I115" s="54">
        <f>SanFrancisco!$E$23*10^3</f>
        <v>0</v>
      </c>
      <c r="J115" s="54">
        <f>Baltimore!$E$23*10^3</f>
        <v>0</v>
      </c>
      <c r="K115" s="54">
        <f>Albuquerque!$E$23*10^3</f>
        <v>0</v>
      </c>
      <c r="L115" s="54">
        <f>Seattle!$E$23*10^3</f>
        <v>0</v>
      </c>
      <c r="M115" s="54">
        <f>Chicago!$E$23*10^3</f>
        <v>0</v>
      </c>
      <c r="N115" s="54">
        <f>Boulder!$E$23*10^3</f>
        <v>0</v>
      </c>
      <c r="O115" s="54">
        <f>Minneapolis!$E$23*10^3</f>
        <v>0</v>
      </c>
      <c r="P115" s="54">
        <f>Helena!$E$23*10^3</f>
        <v>0</v>
      </c>
      <c r="Q115" s="54">
        <f>Duluth!$E$23*10^3</f>
        <v>0</v>
      </c>
      <c r="R115" s="54">
        <f>Fairbanks!$E$23*10^3</f>
        <v>0</v>
      </c>
    </row>
    <row r="116" spans="1:18">
      <c r="A116" s="48"/>
      <c r="B116" s="52" t="s">
        <v>86</v>
      </c>
      <c r="C116" s="54">
        <f>Miami!$E$24*10^3</f>
        <v>0</v>
      </c>
      <c r="D116" s="54">
        <f>Houston!$E$24*10^3</f>
        <v>0</v>
      </c>
      <c r="E116" s="54">
        <f>Phoenix!$E$24*10^3</f>
        <v>0</v>
      </c>
      <c r="F116" s="54">
        <f>Atlanta!$E$24*10^3</f>
        <v>0</v>
      </c>
      <c r="G116" s="54">
        <f>LosAngeles!$E$24*10^3</f>
        <v>0</v>
      </c>
      <c r="H116" s="54">
        <f>LasVegas!$E$24*10^3</f>
        <v>0</v>
      </c>
      <c r="I116" s="54">
        <f>SanFrancisco!$E$24*10^3</f>
        <v>0</v>
      </c>
      <c r="J116" s="54">
        <f>Baltimore!$E$24*10^3</f>
        <v>0</v>
      </c>
      <c r="K116" s="54">
        <f>Albuquerque!$E$24*10^3</f>
        <v>0</v>
      </c>
      <c r="L116" s="54">
        <f>Seattle!$E$24*10^3</f>
        <v>0</v>
      </c>
      <c r="M116" s="54">
        <f>Chicago!$E$24*10^3</f>
        <v>0</v>
      </c>
      <c r="N116" s="54">
        <f>Boulder!$E$24*10^3</f>
        <v>0</v>
      </c>
      <c r="O116" s="54">
        <f>Minneapolis!$E$24*10^3</f>
        <v>0</v>
      </c>
      <c r="P116" s="54">
        <f>Helena!$E$24*10^3</f>
        <v>0</v>
      </c>
      <c r="Q116" s="54">
        <f>Duluth!$E$24*10^3</f>
        <v>0</v>
      </c>
      <c r="R116" s="54">
        <f>Fairbanks!$E$24*10^3</f>
        <v>0</v>
      </c>
    </row>
    <row r="117" spans="1:18">
      <c r="A117" s="48"/>
      <c r="B117" s="52" t="s">
        <v>87</v>
      </c>
      <c r="C117" s="54">
        <f>Miami!$E$25*10^3</f>
        <v>0</v>
      </c>
      <c r="D117" s="54">
        <f>Houston!$E$25*10^3</f>
        <v>0</v>
      </c>
      <c r="E117" s="54">
        <f>Phoenix!$E$25*10^3</f>
        <v>0</v>
      </c>
      <c r="F117" s="54">
        <f>Atlanta!$E$25*10^3</f>
        <v>0</v>
      </c>
      <c r="G117" s="54">
        <f>LosAngeles!$E$25*10^3</f>
        <v>0</v>
      </c>
      <c r="H117" s="54">
        <f>LasVegas!$E$25*10^3</f>
        <v>0</v>
      </c>
      <c r="I117" s="54">
        <f>SanFrancisco!$E$25*10^3</f>
        <v>0</v>
      </c>
      <c r="J117" s="54">
        <f>Baltimore!$E$25*10^3</f>
        <v>0</v>
      </c>
      <c r="K117" s="54">
        <f>Albuquerque!$E$25*10^3</f>
        <v>0</v>
      </c>
      <c r="L117" s="54">
        <f>Seattle!$E$25*10^3</f>
        <v>0</v>
      </c>
      <c r="M117" s="54">
        <f>Chicago!$E$25*10^3</f>
        <v>0</v>
      </c>
      <c r="N117" s="54">
        <f>Boulder!$E$25*10^3</f>
        <v>0</v>
      </c>
      <c r="O117" s="54">
        <f>Minneapolis!$E$25*10^3</f>
        <v>0</v>
      </c>
      <c r="P117" s="54">
        <f>Helena!$E$25*10^3</f>
        <v>0</v>
      </c>
      <c r="Q117" s="54">
        <f>Duluth!$E$25*10^3</f>
        <v>0</v>
      </c>
      <c r="R117" s="54">
        <f>Fairbanks!$E$25*10^3</f>
        <v>0</v>
      </c>
    </row>
    <row r="118" spans="1:18">
      <c r="A118" s="48"/>
      <c r="B118" s="52" t="s">
        <v>88</v>
      </c>
      <c r="C118" s="54">
        <f>Miami!$E$26*10^3</f>
        <v>0</v>
      </c>
      <c r="D118" s="54">
        <f>Houston!$E$26*10^3</f>
        <v>0</v>
      </c>
      <c r="E118" s="54">
        <f>Phoenix!$E$26*10^3</f>
        <v>0</v>
      </c>
      <c r="F118" s="54">
        <f>Atlanta!$E$26*10^3</f>
        <v>0</v>
      </c>
      <c r="G118" s="54">
        <f>LosAngeles!$E$26*10^3</f>
        <v>0</v>
      </c>
      <c r="H118" s="54">
        <f>LasVegas!$E$26*10^3</f>
        <v>0</v>
      </c>
      <c r="I118" s="54">
        <f>SanFrancisco!$E$26*10^3</f>
        <v>0</v>
      </c>
      <c r="J118" s="54">
        <f>Baltimore!$E$26*10^3</f>
        <v>0</v>
      </c>
      <c r="K118" s="54">
        <f>Albuquerque!$E$26*10^3</f>
        <v>0</v>
      </c>
      <c r="L118" s="54">
        <f>Seattle!$E$26*10^3</f>
        <v>0</v>
      </c>
      <c r="M118" s="54">
        <f>Chicago!$E$26*10^3</f>
        <v>0</v>
      </c>
      <c r="N118" s="54">
        <f>Boulder!$E$26*10^3</f>
        <v>0</v>
      </c>
      <c r="O118" s="54">
        <f>Minneapolis!$E$26*10^3</f>
        <v>0</v>
      </c>
      <c r="P118" s="54">
        <f>Helena!$E$26*10^3</f>
        <v>0</v>
      </c>
      <c r="Q118" s="54">
        <f>Duluth!$E$26*10^3</f>
        <v>0</v>
      </c>
      <c r="R118" s="54">
        <f>Fairbanks!$E$26*10^3</f>
        <v>0</v>
      </c>
    </row>
    <row r="119" spans="1:18">
      <c r="A119" s="48"/>
      <c r="B119" s="52" t="s">
        <v>89</v>
      </c>
      <c r="C119" s="54">
        <f>Miami!$E$28*10^3</f>
        <v>0</v>
      </c>
      <c r="D119" s="54">
        <f>Houston!$E$28*10^3</f>
        <v>0</v>
      </c>
      <c r="E119" s="54">
        <f>Phoenix!$E$28*10^3</f>
        <v>0</v>
      </c>
      <c r="F119" s="54">
        <f>Atlanta!$E$28*10^3</f>
        <v>0</v>
      </c>
      <c r="G119" s="54">
        <f>LosAngeles!$E$28*10^3</f>
        <v>0</v>
      </c>
      <c r="H119" s="54">
        <f>LasVegas!$E$28*10^3</f>
        <v>0</v>
      </c>
      <c r="I119" s="54">
        <f>SanFrancisco!$E$28*10^3</f>
        <v>0</v>
      </c>
      <c r="J119" s="54">
        <f>Baltimore!$E$28*10^3</f>
        <v>0</v>
      </c>
      <c r="K119" s="54">
        <f>Albuquerque!$E$28*10^3</f>
        <v>0</v>
      </c>
      <c r="L119" s="54">
        <f>Seattle!$E$28*10^3</f>
        <v>0</v>
      </c>
      <c r="M119" s="54">
        <f>Chicago!$E$28*10^3</f>
        <v>0</v>
      </c>
      <c r="N119" s="54">
        <f>Boulder!$E$28*10^3</f>
        <v>0</v>
      </c>
      <c r="O119" s="54">
        <f>Minneapolis!$E$28*10^3</f>
        <v>0</v>
      </c>
      <c r="P119" s="54">
        <f>Helena!$E$28*10^3</f>
        <v>0</v>
      </c>
      <c r="Q119" s="54">
        <f>Duluth!$E$28*10^3</f>
        <v>0</v>
      </c>
      <c r="R119" s="54">
        <f>Fairbanks!$E$28*10^3</f>
        <v>0</v>
      </c>
    </row>
    <row r="120" spans="1:18">
      <c r="A120" s="48"/>
      <c r="B120" s="51" t="s">
        <v>249</v>
      </c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1:18">
      <c r="A121" s="48"/>
      <c r="B121" s="52" t="s">
        <v>70</v>
      </c>
      <c r="C121" s="54">
        <f>Miami!$F$13*10^3</f>
        <v>0</v>
      </c>
      <c r="D121" s="54">
        <f>Houston!$F$13*10^3</f>
        <v>0</v>
      </c>
      <c r="E121" s="54">
        <f>Phoenix!$F$13*10^3</f>
        <v>0</v>
      </c>
      <c r="F121" s="54">
        <f>Atlanta!$F$13*10^3</f>
        <v>0</v>
      </c>
      <c r="G121" s="54">
        <f>LosAngeles!$F$13*10^3</f>
        <v>0</v>
      </c>
      <c r="H121" s="54">
        <f>LasVegas!$F$13*10^3</f>
        <v>0</v>
      </c>
      <c r="I121" s="54">
        <f>SanFrancisco!$F$13*10^3</f>
        <v>0</v>
      </c>
      <c r="J121" s="54">
        <f>Baltimore!$F$13*10^3</f>
        <v>0</v>
      </c>
      <c r="K121" s="54">
        <f>Albuquerque!$F$13*10^3</f>
        <v>0</v>
      </c>
      <c r="L121" s="54">
        <f>Seattle!$F$13*10^3</f>
        <v>0</v>
      </c>
      <c r="M121" s="54">
        <f>Chicago!$F$13*10^3</f>
        <v>0</v>
      </c>
      <c r="N121" s="54">
        <f>Boulder!$F$13*10^3</f>
        <v>0</v>
      </c>
      <c r="O121" s="54">
        <f>Minneapolis!$F$13*10^3</f>
        <v>0</v>
      </c>
      <c r="P121" s="54">
        <f>Helena!$F$13*10^3</f>
        <v>0</v>
      </c>
      <c r="Q121" s="54">
        <f>Duluth!$F$13*10^3</f>
        <v>0</v>
      </c>
      <c r="R121" s="54">
        <f>Fairbanks!$F$13*10^3</f>
        <v>0</v>
      </c>
    </row>
    <row r="122" spans="1:18">
      <c r="A122" s="48"/>
      <c r="B122" s="52" t="s">
        <v>71</v>
      </c>
      <c r="C122" s="54">
        <f>Miami!$F$14*10^3</f>
        <v>0</v>
      </c>
      <c r="D122" s="54">
        <f>Houston!$F$14*10^3</f>
        <v>0</v>
      </c>
      <c r="E122" s="54">
        <f>Phoenix!$F$14*10^3</f>
        <v>0</v>
      </c>
      <c r="F122" s="54">
        <f>Atlanta!$F$14*10^3</f>
        <v>0</v>
      </c>
      <c r="G122" s="54">
        <f>LosAngeles!$F$14*10^3</f>
        <v>0</v>
      </c>
      <c r="H122" s="54">
        <f>LasVegas!$F$14*10^3</f>
        <v>0</v>
      </c>
      <c r="I122" s="54">
        <f>SanFrancisco!$F$14*10^3</f>
        <v>0</v>
      </c>
      <c r="J122" s="54">
        <f>Baltimore!$F$14*10^3</f>
        <v>0</v>
      </c>
      <c r="K122" s="54">
        <f>Albuquerque!$F$14*10^3</f>
        <v>0</v>
      </c>
      <c r="L122" s="54">
        <f>Seattle!$F$14*10^3</f>
        <v>0</v>
      </c>
      <c r="M122" s="54">
        <f>Chicago!$F$14*10^3</f>
        <v>0</v>
      </c>
      <c r="N122" s="54">
        <f>Boulder!$F$14*10^3</f>
        <v>0</v>
      </c>
      <c r="O122" s="54">
        <f>Minneapolis!$F$14*10^3</f>
        <v>0</v>
      </c>
      <c r="P122" s="54">
        <f>Helena!$F$14*10^3</f>
        <v>0</v>
      </c>
      <c r="Q122" s="54">
        <f>Duluth!$F$14*10^3</f>
        <v>0</v>
      </c>
      <c r="R122" s="54">
        <f>Fairbanks!$F$14*10^3</f>
        <v>0</v>
      </c>
    </row>
    <row r="123" spans="1:18">
      <c r="A123" s="48"/>
      <c r="B123" s="52" t="s">
        <v>78</v>
      </c>
      <c r="C123" s="54">
        <f>Miami!$F$15*10^3</f>
        <v>0</v>
      </c>
      <c r="D123" s="54">
        <f>Houston!$F$15*10^3</f>
        <v>0</v>
      </c>
      <c r="E123" s="54">
        <f>Phoenix!$F$15*10^3</f>
        <v>0</v>
      </c>
      <c r="F123" s="54">
        <f>Atlanta!$F$15*10^3</f>
        <v>0</v>
      </c>
      <c r="G123" s="54">
        <f>LosAngeles!$F$15*10^3</f>
        <v>0</v>
      </c>
      <c r="H123" s="54">
        <f>LasVegas!$F$15*10^3</f>
        <v>0</v>
      </c>
      <c r="I123" s="54">
        <f>SanFrancisco!$F$15*10^3</f>
        <v>0</v>
      </c>
      <c r="J123" s="54">
        <f>Baltimore!$F$15*10^3</f>
        <v>0</v>
      </c>
      <c r="K123" s="54">
        <f>Albuquerque!$F$15*10^3</f>
        <v>0</v>
      </c>
      <c r="L123" s="54">
        <f>Seattle!$F$15*10^3</f>
        <v>0</v>
      </c>
      <c r="M123" s="54">
        <f>Chicago!$F$15*10^3</f>
        <v>0</v>
      </c>
      <c r="N123" s="54">
        <f>Boulder!$F$15*10^3</f>
        <v>0</v>
      </c>
      <c r="O123" s="54">
        <f>Minneapolis!$F$15*10^3</f>
        <v>0</v>
      </c>
      <c r="P123" s="54">
        <f>Helena!$F$15*10^3</f>
        <v>0</v>
      </c>
      <c r="Q123" s="54">
        <f>Duluth!$F$15*10^3</f>
        <v>0</v>
      </c>
      <c r="R123" s="54">
        <f>Fairbanks!$F$15*10^3</f>
        <v>0</v>
      </c>
    </row>
    <row r="124" spans="1:18">
      <c r="A124" s="48"/>
      <c r="B124" s="52" t="s">
        <v>79</v>
      </c>
      <c r="C124" s="54">
        <f>Miami!$F$16*10^3</f>
        <v>0</v>
      </c>
      <c r="D124" s="54">
        <f>Houston!$F$16*10^3</f>
        <v>0</v>
      </c>
      <c r="E124" s="54">
        <f>Phoenix!$F$16*10^3</f>
        <v>0</v>
      </c>
      <c r="F124" s="54">
        <f>Atlanta!$F$16*10^3</f>
        <v>0</v>
      </c>
      <c r="G124" s="54">
        <f>LosAngeles!$F$16*10^3</f>
        <v>0</v>
      </c>
      <c r="H124" s="54">
        <f>LasVegas!$F$16*10^3</f>
        <v>0</v>
      </c>
      <c r="I124" s="54">
        <f>SanFrancisco!$F$16*10^3</f>
        <v>0</v>
      </c>
      <c r="J124" s="54">
        <f>Baltimore!$F$16*10^3</f>
        <v>0</v>
      </c>
      <c r="K124" s="54">
        <f>Albuquerque!$F$16*10^3</f>
        <v>0</v>
      </c>
      <c r="L124" s="54">
        <f>Seattle!$F$16*10^3</f>
        <v>0</v>
      </c>
      <c r="M124" s="54">
        <f>Chicago!$F$16*10^3</f>
        <v>0</v>
      </c>
      <c r="N124" s="54">
        <f>Boulder!$F$16*10^3</f>
        <v>0</v>
      </c>
      <c r="O124" s="54">
        <f>Minneapolis!$F$16*10^3</f>
        <v>0</v>
      </c>
      <c r="P124" s="54">
        <f>Helena!$F$16*10^3</f>
        <v>0</v>
      </c>
      <c r="Q124" s="54">
        <f>Duluth!$F$16*10^3</f>
        <v>0</v>
      </c>
      <c r="R124" s="54">
        <f>Fairbanks!$F$16*10^3</f>
        <v>0</v>
      </c>
    </row>
    <row r="125" spans="1:18">
      <c r="A125" s="48"/>
      <c r="B125" s="52" t="s">
        <v>80</v>
      </c>
      <c r="C125" s="54">
        <f>Miami!$F$17*10^3</f>
        <v>0</v>
      </c>
      <c r="D125" s="54">
        <f>Houston!$F$17*10^3</f>
        <v>0</v>
      </c>
      <c r="E125" s="54">
        <f>Phoenix!$F$17*10^3</f>
        <v>0</v>
      </c>
      <c r="F125" s="54">
        <f>Atlanta!$F$17*10^3</f>
        <v>0</v>
      </c>
      <c r="G125" s="54">
        <f>LosAngeles!$F$17*10^3</f>
        <v>0</v>
      </c>
      <c r="H125" s="54">
        <f>LasVegas!$F$17*10^3</f>
        <v>0</v>
      </c>
      <c r="I125" s="54">
        <f>SanFrancisco!$F$17*10^3</f>
        <v>0</v>
      </c>
      <c r="J125" s="54">
        <f>Baltimore!$F$17*10^3</f>
        <v>0</v>
      </c>
      <c r="K125" s="54">
        <f>Albuquerque!$F$17*10^3</f>
        <v>0</v>
      </c>
      <c r="L125" s="54">
        <f>Seattle!$F$17*10^3</f>
        <v>0</v>
      </c>
      <c r="M125" s="54">
        <f>Chicago!$F$17*10^3</f>
        <v>0</v>
      </c>
      <c r="N125" s="54">
        <f>Boulder!$F$17*10^3</f>
        <v>0</v>
      </c>
      <c r="O125" s="54">
        <f>Minneapolis!$F$17*10^3</f>
        <v>0</v>
      </c>
      <c r="P125" s="54">
        <f>Helena!$F$17*10^3</f>
        <v>0</v>
      </c>
      <c r="Q125" s="54">
        <f>Duluth!$F$17*10^3</f>
        <v>0</v>
      </c>
      <c r="R125" s="54">
        <f>Fairbanks!$F$17*10^3</f>
        <v>0</v>
      </c>
    </row>
    <row r="126" spans="1:18">
      <c r="A126" s="48"/>
      <c r="B126" s="52" t="s">
        <v>81</v>
      </c>
      <c r="C126" s="54">
        <f>Miami!$F$18*10^3</f>
        <v>0</v>
      </c>
      <c r="D126" s="54">
        <f>Houston!$F$18*10^3</f>
        <v>0</v>
      </c>
      <c r="E126" s="54">
        <f>Phoenix!$F$18*10^3</f>
        <v>0</v>
      </c>
      <c r="F126" s="54">
        <f>Atlanta!$F$18*10^3</f>
        <v>0</v>
      </c>
      <c r="G126" s="54">
        <f>LosAngeles!$F$18*10^3</f>
        <v>0</v>
      </c>
      <c r="H126" s="54">
        <f>LasVegas!$F$18*10^3</f>
        <v>0</v>
      </c>
      <c r="I126" s="54">
        <f>SanFrancisco!$F$18*10^3</f>
        <v>0</v>
      </c>
      <c r="J126" s="54">
        <f>Baltimore!$F$18*10^3</f>
        <v>0</v>
      </c>
      <c r="K126" s="54">
        <f>Albuquerque!$F$18*10^3</f>
        <v>0</v>
      </c>
      <c r="L126" s="54">
        <f>Seattle!$F$18*10^3</f>
        <v>0</v>
      </c>
      <c r="M126" s="54">
        <f>Chicago!$F$18*10^3</f>
        <v>0</v>
      </c>
      <c r="N126" s="54">
        <f>Boulder!$F$18*10^3</f>
        <v>0</v>
      </c>
      <c r="O126" s="54">
        <f>Minneapolis!$F$18*10^3</f>
        <v>0</v>
      </c>
      <c r="P126" s="54">
        <f>Helena!$F$18*10^3</f>
        <v>0</v>
      </c>
      <c r="Q126" s="54">
        <f>Duluth!$F$18*10^3</f>
        <v>0</v>
      </c>
      <c r="R126" s="54">
        <f>Fairbanks!$F$18*10^3</f>
        <v>0</v>
      </c>
    </row>
    <row r="127" spans="1:18">
      <c r="A127" s="48"/>
      <c r="B127" s="52" t="s">
        <v>82</v>
      </c>
      <c r="C127" s="54">
        <f>Miami!$F$19*10^3</f>
        <v>0</v>
      </c>
      <c r="D127" s="54">
        <f>Houston!$F$19*10^3</f>
        <v>0</v>
      </c>
      <c r="E127" s="54">
        <f>Phoenix!$F$19*10^3</f>
        <v>0</v>
      </c>
      <c r="F127" s="54">
        <f>Atlanta!$F$19*10^3</f>
        <v>0</v>
      </c>
      <c r="G127" s="54">
        <f>LosAngeles!$F$19*10^3</f>
        <v>0</v>
      </c>
      <c r="H127" s="54">
        <f>LasVegas!$F$19*10^3</f>
        <v>0</v>
      </c>
      <c r="I127" s="54">
        <f>SanFrancisco!$F$19*10^3</f>
        <v>0</v>
      </c>
      <c r="J127" s="54">
        <f>Baltimore!$F$19*10^3</f>
        <v>0</v>
      </c>
      <c r="K127" s="54">
        <f>Albuquerque!$F$19*10^3</f>
        <v>0</v>
      </c>
      <c r="L127" s="54">
        <f>Seattle!$F$19*10^3</f>
        <v>0</v>
      </c>
      <c r="M127" s="54">
        <f>Chicago!$F$19*10^3</f>
        <v>0</v>
      </c>
      <c r="N127" s="54">
        <f>Boulder!$F$19*10^3</f>
        <v>0</v>
      </c>
      <c r="O127" s="54">
        <f>Minneapolis!$F$19*10^3</f>
        <v>0</v>
      </c>
      <c r="P127" s="54">
        <f>Helena!$F$19*10^3</f>
        <v>0</v>
      </c>
      <c r="Q127" s="54">
        <f>Duluth!$F$19*10^3</f>
        <v>0</v>
      </c>
      <c r="R127" s="54">
        <f>Fairbanks!$F$19*10^3</f>
        <v>0</v>
      </c>
    </row>
    <row r="128" spans="1:18">
      <c r="A128" s="48"/>
      <c r="B128" s="52" t="s">
        <v>83</v>
      </c>
      <c r="C128" s="54">
        <f>Miami!$F$20*10^3</f>
        <v>0</v>
      </c>
      <c r="D128" s="54">
        <f>Houston!$F$20*10^3</f>
        <v>0</v>
      </c>
      <c r="E128" s="54">
        <f>Phoenix!$F$20*10^3</f>
        <v>0</v>
      </c>
      <c r="F128" s="54">
        <f>Atlanta!$F$20*10^3</f>
        <v>0</v>
      </c>
      <c r="G128" s="54">
        <f>LosAngeles!$F$20*10^3</f>
        <v>0</v>
      </c>
      <c r="H128" s="54">
        <f>LasVegas!$F$20*10^3</f>
        <v>0</v>
      </c>
      <c r="I128" s="54">
        <f>SanFrancisco!$F$20*10^3</f>
        <v>0</v>
      </c>
      <c r="J128" s="54">
        <f>Baltimore!$F$20*10^3</f>
        <v>0</v>
      </c>
      <c r="K128" s="54">
        <f>Albuquerque!$F$20*10^3</f>
        <v>0</v>
      </c>
      <c r="L128" s="54">
        <f>Seattle!$F$20*10^3</f>
        <v>0</v>
      </c>
      <c r="M128" s="54">
        <f>Chicago!$F$20*10^3</f>
        <v>0</v>
      </c>
      <c r="N128" s="54">
        <f>Boulder!$F$20*10^3</f>
        <v>0</v>
      </c>
      <c r="O128" s="54">
        <f>Minneapolis!$F$20*10^3</f>
        <v>0</v>
      </c>
      <c r="P128" s="54">
        <f>Helena!$F$20*10^3</f>
        <v>0</v>
      </c>
      <c r="Q128" s="54">
        <f>Duluth!$F$20*10^3</f>
        <v>0</v>
      </c>
      <c r="R128" s="54">
        <f>Fairbanks!$F$20*10^3</f>
        <v>0</v>
      </c>
    </row>
    <row r="129" spans="1:18">
      <c r="A129" s="48"/>
      <c r="B129" s="52" t="s">
        <v>84</v>
      </c>
      <c r="C129" s="54">
        <f>Miami!$F$21*10^3</f>
        <v>0</v>
      </c>
      <c r="D129" s="54">
        <f>Houston!$F$21*10^3</f>
        <v>0</v>
      </c>
      <c r="E129" s="54">
        <f>Phoenix!$F$21*10^3</f>
        <v>0</v>
      </c>
      <c r="F129" s="54">
        <f>Atlanta!$F$21*10^3</f>
        <v>0</v>
      </c>
      <c r="G129" s="54">
        <f>LosAngeles!$F$21*10^3</f>
        <v>0</v>
      </c>
      <c r="H129" s="54">
        <f>LasVegas!$F$21*10^3</f>
        <v>0</v>
      </c>
      <c r="I129" s="54">
        <f>SanFrancisco!$F$21*10^3</f>
        <v>0</v>
      </c>
      <c r="J129" s="54">
        <f>Baltimore!$F$21*10^3</f>
        <v>0</v>
      </c>
      <c r="K129" s="54">
        <f>Albuquerque!$F$21*10^3</f>
        <v>0</v>
      </c>
      <c r="L129" s="54">
        <f>Seattle!$F$21*10^3</f>
        <v>0</v>
      </c>
      <c r="M129" s="54">
        <f>Chicago!$F$21*10^3</f>
        <v>0</v>
      </c>
      <c r="N129" s="54">
        <f>Boulder!$F$21*10^3</f>
        <v>0</v>
      </c>
      <c r="O129" s="54">
        <f>Minneapolis!$F$21*10^3</f>
        <v>0</v>
      </c>
      <c r="P129" s="54">
        <f>Helena!$F$21*10^3</f>
        <v>0</v>
      </c>
      <c r="Q129" s="54">
        <f>Duluth!$F$21*10^3</f>
        <v>0</v>
      </c>
      <c r="R129" s="54">
        <f>Fairbanks!$F$21*10^3</f>
        <v>0</v>
      </c>
    </row>
    <row r="130" spans="1:18">
      <c r="A130" s="48"/>
      <c r="B130" s="52" t="s">
        <v>85</v>
      </c>
      <c r="C130" s="54">
        <f>Miami!$F$22*10^3</f>
        <v>0</v>
      </c>
      <c r="D130" s="54">
        <f>Houston!$F$22*10^3</f>
        <v>0</v>
      </c>
      <c r="E130" s="54">
        <f>Phoenix!$F$22*10^3</f>
        <v>0</v>
      </c>
      <c r="F130" s="54">
        <f>Atlanta!$F$22*10^3</f>
        <v>0</v>
      </c>
      <c r="G130" s="54">
        <f>LosAngeles!$F$22*10^3</f>
        <v>0</v>
      </c>
      <c r="H130" s="54">
        <f>LasVegas!$F$22*10^3</f>
        <v>0</v>
      </c>
      <c r="I130" s="54">
        <f>SanFrancisco!$F$22*10^3</f>
        <v>0</v>
      </c>
      <c r="J130" s="54">
        <f>Baltimore!$F$22*10^3</f>
        <v>0</v>
      </c>
      <c r="K130" s="54">
        <f>Albuquerque!$F$22*10^3</f>
        <v>0</v>
      </c>
      <c r="L130" s="54">
        <f>Seattle!$F$22*10^3</f>
        <v>0</v>
      </c>
      <c r="M130" s="54">
        <f>Chicago!$F$22*10^3</f>
        <v>0</v>
      </c>
      <c r="N130" s="54">
        <f>Boulder!$F$22*10^3</f>
        <v>0</v>
      </c>
      <c r="O130" s="54">
        <f>Minneapolis!$F$22*10^3</f>
        <v>0</v>
      </c>
      <c r="P130" s="54">
        <f>Helena!$F$22*10^3</f>
        <v>0</v>
      </c>
      <c r="Q130" s="54">
        <f>Duluth!$F$22*10^3</f>
        <v>0</v>
      </c>
      <c r="R130" s="54">
        <f>Fairbanks!$F$22*10^3</f>
        <v>0</v>
      </c>
    </row>
    <row r="131" spans="1:18">
      <c r="A131" s="48"/>
      <c r="B131" s="52" t="s">
        <v>65</v>
      </c>
      <c r="C131" s="54">
        <f>Miami!$F$23*10^3</f>
        <v>0</v>
      </c>
      <c r="D131" s="54">
        <f>Houston!$F$23*10^3</f>
        <v>0</v>
      </c>
      <c r="E131" s="54">
        <f>Phoenix!$F$23*10^3</f>
        <v>0</v>
      </c>
      <c r="F131" s="54">
        <f>Atlanta!$F$23*10^3</f>
        <v>0</v>
      </c>
      <c r="G131" s="54">
        <f>LosAngeles!$F$23*10^3</f>
        <v>0</v>
      </c>
      <c r="H131" s="54">
        <f>LasVegas!$F$23*10^3</f>
        <v>0</v>
      </c>
      <c r="I131" s="54">
        <f>SanFrancisco!$F$23*10^3</f>
        <v>0</v>
      </c>
      <c r="J131" s="54">
        <f>Baltimore!$F$23*10^3</f>
        <v>0</v>
      </c>
      <c r="K131" s="54">
        <f>Albuquerque!$F$23*10^3</f>
        <v>0</v>
      </c>
      <c r="L131" s="54">
        <f>Seattle!$F$23*10^3</f>
        <v>0</v>
      </c>
      <c r="M131" s="54">
        <f>Chicago!$F$23*10^3</f>
        <v>0</v>
      </c>
      <c r="N131" s="54">
        <f>Boulder!$F$23*10^3</f>
        <v>0</v>
      </c>
      <c r="O131" s="54">
        <f>Minneapolis!$F$23*10^3</f>
        <v>0</v>
      </c>
      <c r="P131" s="54">
        <f>Helena!$F$23*10^3</f>
        <v>0</v>
      </c>
      <c r="Q131" s="54">
        <f>Duluth!$F$23*10^3</f>
        <v>0</v>
      </c>
      <c r="R131" s="54">
        <f>Fairbanks!$F$23*10^3</f>
        <v>0</v>
      </c>
    </row>
    <row r="132" spans="1:18">
      <c r="A132" s="48"/>
      <c r="B132" s="52" t="s">
        <v>86</v>
      </c>
      <c r="C132" s="54">
        <f>Miami!$F$24*10^3</f>
        <v>0</v>
      </c>
      <c r="D132" s="54">
        <f>Houston!$F$24*10^3</f>
        <v>0</v>
      </c>
      <c r="E132" s="54">
        <f>Phoenix!$F$24*10^3</f>
        <v>0</v>
      </c>
      <c r="F132" s="54">
        <f>Atlanta!$F$24*10^3</f>
        <v>0</v>
      </c>
      <c r="G132" s="54">
        <f>LosAngeles!$F$24*10^3</f>
        <v>0</v>
      </c>
      <c r="H132" s="54">
        <f>LasVegas!$F$24*10^3</f>
        <v>0</v>
      </c>
      <c r="I132" s="54">
        <f>SanFrancisco!$F$24*10^3</f>
        <v>0</v>
      </c>
      <c r="J132" s="54">
        <f>Baltimore!$F$24*10^3</f>
        <v>0</v>
      </c>
      <c r="K132" s="54">
        <f>Albuquerque!$F$24*10^3</f>
        <v>0</v>
      </c>
      <c r="L132" s="54">
        <f>Seattle!$F$24*10^3</f>
        <v>0</v>
      </c>
      <c r="M132" s="54">
        <f>Chicago!$F$24*10^3</f>
        <v>0</v>
      </c>
      <c r="N132" s="54">
        <f>Boulder!$F$24*10^3</f>
        <v>0</v>
      </c>
      <c r="O132" s="54">
        <f>Minneapolis!$F$24*10^3</f>
        <v>0</v>
      </c>
      <c r="P132" s="54">
        <f>Helena!$F$24*10^3</f>
        <v>0</v>
      </c>
      <c r="Q132" s="54">
        <f>Duluth!$F$24*10^3</f>
        <v>0</v>
      </c>
      <c r="R132" s="54">
        <f>Fairbanks!$F$24*10^3</f>
        <v>0</v>
      </c>
    </row>
    <row r="133" spans="1:18">
      <c r="A133" s="48"/>
      <c r="B133" s="52" t="s">
        <v>87</v>
      </c>
      <c r="C133" s="54">
        <f>Miami!$F$25*10^3</f>
        <v>0</v>
      </c>
      <c r="D133" s="54">
        <f>Houston!$F$25*10^3</f>
        <v>0</v>
      </c>
      <c r="E133" s="54">
        <f>Phoenix!$F$25*10^3</f>
        <v>0</v>
      </c>
      <c r="F133" s="54">
        <f>Atlanta!$F$25*10^3</f>
        <v>0</v>
      </c>
      <c r="G133" s="54">
        <f>LosAngeles!$F$25*10^3</f>
        <v>0</v>
      </c>
      <c r="H133" s="54">
        <f>LasVegas!$F$25*10^3</f>
        <v>0</v>
      </c>
      <c r="I133" s="54">
        <f>SanFrancisco!$F$25*10^3</f>
        <v>0</v>
      </c>
      <c r="J133" s="54">
        <f>Baltimore!$F$25*10^3</f>
        <v>0</v>
      </c>
      <c r="K133" s="54">
        <f>Albuquerque!$F$25*10^3</f>
        <v>0</v>
      </c>
      <c r="L133" s="54">
        <f>Seattle!$F$25*10^3</f>
        <v>0</v>
      </c>
      <c r="M133" s="54">
        <f>Chicago!$F$25*10^3</f>
        <v>0</v>
      </c>
      <c r="N133" s="54">
        <f>Boulder!$F$25*10^3</f>
        <v>0</v>
      </c>
      <c r="O133" s="54">
        <f>Minneapolis!$F$25*10^3</f>
        <v>0</v>
      </c>
      <c r="P133" s="54">
        <f>Helena!$F$25*10^3</f>
        <v>0</v>
      </c>
      <c r="Q133" s="54">
        <f>Duluth!$F$25*10^3</f>
        <v>0</v>
      </c>
      <c r="R133" s="54">
        <f>Fairbanks!$F$25*10^3</f>
        <v>0</v>
      </c>
    </row>
    <row r="134" spans="1:18">
      <c r="A134" s="48"/>
      <c r="B134" s="52" t="s">
        <v>88</v>
      </c>
      <c r="C134" s="54">
        <f>Miami!$F$26*10^3</f>
        <v>0</v>
      </c>
      <c r="D134" s="54">
        <f>Houston!$F$26*10^3</f>
        <v>0</v>
      </c>
      <c r="E134" s="54">
        <f>Phoenix!$F$26*10^3</f>
        <v>0</v>
      </c>
      <c r="F134" s="54">
        <f>Atlanta!$F$26*10^3</f>
        <v>0</v>
      </c>
      <c r="G134" s="54">
        <f>LosAngeles!$F$26*10^3</f>
        <v>0</v>
      </c>
      <c r="H134" s="54">
        <f>LasVegas!$F$26*10^3</f>
        <v>0</v>
      </c>
      <c r="I134" s="54">
        <f>SanFrancisco!$F$26*10^3</f>
        <v>0</v>
      </c>
      <c r="J134" s="54">
        <f>Baltimore!$F$26*10^3</f>
        <v>0</v>
      </c>
      <c r="K134" s="54">
        <f>Albuquerque!$F$26*10^3</f>
        <v>0</v>
      </c>
      <c r="L134" s="54">
        <f>Seattle!$F$26*10^3</f>
        <v>0</v>
      </c>
      <c r="M134" s="54">
        <f>Chicago!$F$26*10^3</f>
        <v>0</v>
      </c>
      <c r="N134" s="54">
        <f>Boulder!$F$26*10^3</f>
        <v>0</v>
      </c>
      <c r="O134" s="54">
        <f>Minneapolis!$F$26*10^3</f>
        <v>0</v>
      </c>
      <c r="P134" s="54">
        <f>Helena!$F$26*10^3</f>
        <v>0</v>
      </c>
      <c r="Q134" s="54">
        <f>Duluth!$F$26*10^3</f>
        <v>0</v>
      </c>
      <c r="R134" s="54">
        <f>Fairbanks!$F$26*10^3</f>
        <v>0</v>
      </c>
    </row>
    <row r="135" spans="1:18">
      <c r="A135" s="48"/>
      <c r="B135" s="52" t="s">
        <v>89</v>
      </c>
      <c r="C135" s="54">
        <f>Miami!$F$28*10^3</f>
        <v>0</v>
      </c>
      <c r="D135" s="54">
        <f>Houston!$F$28*10^3</f>
        <v>0</v>
      </c>
      <c r="E135" s="54">
        <f>Phoenix!$F$28*10^3</f>
        <v>0</v>
      </c>
      <c r="F135" s="54">
        <f>Atlanta!$F$28*10^3</f>
        <v>0</v>
      </c>
      <c r="G135" s="54">
        <f>LosAngeles!$F$28*10^3</f>
        <v>0</v>
      </c>
      <c r="H135" s="54">
        <f>LasVegas!$F$28*10^3</f>
        <v>0</v>
      </c>
      <c r="I135" s="54">
        <f>SanFrancisco!$F$28*10^3</f>
        <v>0</v>
      </c>
      <c r="J135" s="54">
        <f>Baltimore!$F$28*10^3</f>
        <v>0</v>
      </c>
      <c r="K135" s="54">
        <f>Albuquerque!$F$28*10^3</f>
        <v>0</v>
      </c>
      <c r="L135" s="54">
        <f>Seattle!$F$28*10^3</f>
        <v>0</v>
      </c>
      <c r="M135" s="54">
        <f>Chicago!$F$28*10^3</f>
        <v>0</v>
      </c>
      <c r="N135" s="54">
        <f>Boulder!$F$28*10^3</f>
        <v>0</v>
      </c>
      <c r="O135" s="54">
        <f>Minneapolis!$F$28*10^3</f>
        <v>0</v>
      </c>
      <c r="P135" s="54">
        <f>Helena!$F$28*10^3</f>
        <v>0</v>
      </c>
      <c r="Q135" s="54">
        <f>Duluth!$F$28*10^3</f>
        <v>0</v>
      </c>
      <c r="R135" s="54">
        <f>Fairbanks!$F$28*10^3</f>
        <v>0</v>
      </c>
    </row>
    <row r="136" spans="1:18">
      <c r="A136" s="48"/>
      <c r="B136" s="51" t="s">
        <v>252</v>
      </c>
      <c r="C136" s="82">
        <f>Miami!$B$2*10^3</f>
        <v>2460030</v>
      </c>
      <c r="D136" s="82">
        <f>Houston!$B$2*10^3</f>
        <v>2597130</v>
      </c>
      <c r="E136" s="82">
        <f>Phoenix!$B$2*10^3</f>
        <v>2555140</v>
      </c>
      <c r="F136" s="82">
        <f>Atlanta!$B$2*10^3</f>
        <v>2731350</v>
      </c>
      <c r="G136" s="82">
        <f>LosAngeles!$B$2*10^3</f>
        <v>1925820</v>
      </c>
      <c r="H136" s="82">
        <f>LasVegas!$B$2*10^3</f>
        <v>2522420</v>
      </c>
      <c r="I136" s="82">
        <f>SanFrancisco!$B$2*10^3</f>
        <v>2163420</v>
      </c>
      <c r="J136" s="82">
        <f>Baltimore!$B$2*10^3</f>
        <v>3121660</v>
      </c>
      <c r="K136" s="82">
        <f>Albuquerque!$B$2*10^3</f>
        <v>2718700</v>
      </c>
      <c r="L136" s="82">
        <f>Seattle!$B$2*10^3</f>
        <v>2715730</v>
      </c>
      <c r="M136" s="82">
        <f>Chicago!$B$2*10^3</f>
        <v>3521160</v>
      </c>
      <c r="N136" s="82">
        <f>Boulder!$B$2*10^3</f>
        <v>3052510</v>
      </c>
      <c r="O136" s="82">
        <f>Minneapolis!$B$2*10^3</f>
        <v>4065060</v>
      </c>
      <c r="P136" s="82">
        <f>Helena!$B$2*10^3</f>
        <v>3598070</v>
      </c>
      <c r="Q136" s="82">
        <f>Duluth!$B$2*10^3</f>
        <v>4553950</v>
      </c>
      <c r="R136" s="82">
        <f>Fairbanks!$B$2*10^3</f>
        <v>6571100</v>
      </c>
    </row>
    <row r="137" spans="1:18">
      <c r="A137" s="51" t="s">
        <v>90</v>
      </c>
      <c r="B137" s="45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</row>
    <row r="138" spans="1:18">
      <c r="A138" s="48"/>
      <c r="B138" s="51" t="s">
        <v>256</v>
      </c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</row>
    <row r="139" spans="1:18">
      <c r="A139" s="48"/>
      <c r="B139" s="52" t="s">
        <v>164</v>
      </c>
      <c r="C139" s="77">
        <f>(Miami!$B$13*10^3)/Miami!$B$8</f>
        <v>6.1029036743839339E-2</v>
      </c>
      <c r="D139" s="77">
        <f>(Houston!$B$13*10^3)/Houston!$B$8</f>
        <v>0.82389199604183116</v>
      </c>
      <c r="E139" s="77">
        <f>(Phoenix!$B$13*10^3)/Phoenix!$B$8</f>
        <v>0.68875627182332977</v>
      </c>
      <c r="F139" s="77">
        <f>(Atlanta!$B$13*10^3)/Atlanta!$B$8</f>
        <v>1.6957353780966788</v>
      </c>
      <c r="G139" s="77">
        <f>(LosAngeles!$B$13*10^3)/LosAngeles!$B$8</f>
        <v>0.54926133069455407</v>
      </c>
      <c r="H139" s="77">
        <f>(LasVegas!$B$13*10^3)/LasVegas!$B$8</f>
        <v>0.9939014555425264</v>
      </c>
      <c r="I139" s="77">
        <f>(SanFrancisco!$B$13*10^3)/SanFrancisco!$B$8</f>
        <v>1.4385415803904988</v>
      </c>
      <c r="J139" s="77">
        <f>(Baltimore!$B$13*10^3)/Baltimore!$B$8</f>
        <v>2.6591223152672856</v>
      </c>
      <c r="K139" s="77">
        <f>(Albuquerque!$B$13*10^3)/Albuquerque!$B$8</f>
        <v>1.9354923081617621</v>
      </c>
      <c r="L139" s="77">
        <f>(Seattle!$B$13*10^3)/Seattle!$B$8</f>
        <v>2.9337529806145626</v>
      </c>
      <c r="M139" s="77">
        <f>(Chicago!$B$13*10^3)/Chicago!$B$8</f>
        <v>3.3130048518084214</v>
      </c>
      <c r="N139" s="77">
        <f>(Boulder!$B$13*10^3)/Boulder!$B$8</f>
        <v>2.667840749087834</v>
      </c>
      <c r="O139" s="77">
        <f>(Minneapolis!$B$13*10^3)/Minneapolis!$B$8</f>
        <v>4.1979258845940919</v>
      </c>
      <c r="P139" s="77">
        <f>(Helena!$B$13*10^3)/Helena!$B$8</f>
        <v>3.818674013400233</v>
      </c>
      <c r="Q139" s="77">
        <f>(Duluth!$B$13*10^3)/Duluth!$B$8</f>
        <v>5.4533803547530724</v>
      </c>
      <c r="R139" s="77">
        <f>(Fairbanks!$B$13*10^3)/Fairbanks!$B$8</f>
        <v>9.9782475076177324</v>
      </c>
    </row>
    <row r="140" spans="1:18">
      <c r="A140" s="48"/>
      <c r="B140" s="52" t="s">
        <v>163</v>
      </c>
      <c r="C140" s="77">
        <f>(Miami!$B$14*10^3)/Miami!$B$8</f>
        <v>343.80271927950866</v>
      </c>
      <c r="D140" s="77">
        <f>(Houston!$B$14*10^3)/Houston!$B$8</f>
        <v>261.86687823399404</v>
      </c>
      <c r="E140" s="77">
        <f>(Phoenix!$B$14*10^3)/Phoenix!$B$8</f>
        <v>261.27402473419676</v>
      </c>
      <c r="F140" s="77">
        <f>(Atlanta!$B$14*10^3)/Atlanta!$B$8</f>
        <v>158.85422342730354</v>
      </c>
      <c r="G140" s="77">
        <f>(LosAngeles!$B$14*10^3)/LosAngeles!$B$8</f>
        <v>54.150192459426592</v>
      </c>
      <c r="H140" s="77">
        <f>(LasVegas!$B$14*10^3)/LasVegas!$B$8</f>
        <v>168.34423864097056</v>
      </c>
      <c r="I140" s="77">
        <f>(SanFrancisco!$B$14*10^3)/SanFrancisco!$B$8</f>
        <v>13.14303898447683</v>
      </c>
      <c r="J140" s="77">
        <f>(Baltimore!$B$14*10^3)/Baltimore!$B$8</f>
        <v>109.8043147528978</v>
      </c>
      <c r="K140" s="77">
        <f>(Albuquerque!$B$14*10^3)/Albuquerque!$B$8</f>
        <v>77.00120750308416</v>
      </c>
      <c r="L140" s="77">
        <f>(Seattle!$B$14*10^3)/Seattle!$B$8</f>
        <v>16.639130946516769</v>
      </c>
      <c r="M140" s="77">
        <f>(Chicago!$B$14*10^3)/Chicago!$B$8</f>
        <v>75.017763808909379</v>
      </c>
      <c r="N140" s="77">
        <f>(Boulder!$B$14*10^3)/Boulder!$B$8</f>
        <v>46.883377869999435</v>
      </c>
      <c r="O140" s="77">
        <f>(Minneapolis!$B$14*10^3)/Minneapolis!$B$8</f>
        <v>61.735229883303766</v>
      </c>
      <c r="P140" s="77">
        <f>(Helena!$B$14*10^3)/Helena!$B$8</f>
        <v>27.040222494431102</v>
      </c>
      <c r="Q140" s="77">
        <f>(Duluth!$B$14*10^3)/Duluth!$B$8</f>
        <v>21.739414731537629</v>
      </c>
      <c r="R140" s="77">
        <f>(Fairbanks!$B$14*10^3)/Fairbanks!$B$8</f>
        <v>5.854428310498303</v>
      </c>
    </row>
    <row r="141" spans="1:18">
      <c r="A141" s="48"/>
      <c r="B141" s="52" t="s">
        <v>165</v>
      </c>
      <c r="C141" s="77">
        <f>(Miami!$B$15*10^3)/Miami!$B$8</f>
        <v>423.3148357229108</v>
      </c>
      <c r="D141" s="77">
        <f>(Houston!$B$15*10^3)/Houston!$B$8</f>
        <v>423.3148357229108</v>
      </c>
      <c r="E141" s="77">
        <f>(Phoenix!$B$15*10^3)/Phoenix!$B$8</f>
        <v>423.3148357229108</v>
      </c>
      <c r="F141" s="77">
        <f>(Atlanta!$B$15*10^3)/Atlanta!$B$8</f>
        <v>423.3148357229108</v>
      </c>
      <c r="G141" s="77">
        <f>(LosAngeles!$B$15*10^3)/LosAngeles!$B$8</f>
        <v>423.3148357229108</v>
      </c>
      <c r="H141" s="77">
        <f>(LasVegas!$B$15*10^3)/LasVegas!$B$8</f>
        <v>423.3148357229108</v>
      </c>
      <c r="I141" s="77">
        <f>(SanFrancisco!$B$15*10^3)/SanFrancisco!$B$8</f>
        <v>423.3148357229108</v>
      </c>
      <c r="J141" s="77">
        <f>(Baltimore!$B$15*10^3)/Baltimore!$B$8</f>
        <v>423.3148357229108</v>
      </c>
      <c r="K141" s="77">
        <f>(Albuquerque!$B$15*10^3)/Albuquerque!$B$8</f>
        <v>423.3148357229108</v>
      </c>
      <c r="L141" s="77">
        <f>(Seattle!$B$15*10^3)/Seattle!$B$8</f>
        <v>423.3148357229108</v>
      </c>
      <c r="M141" s="77">
        <f>(Chicago!$B$15*10^3)/Chicago!$B$8</f>
        <v>423.3148357229108</v>
      </c>
      <c r="N141" s="77">
        <f>(Boulder!$B$15*10^3)/Boulder!$B$8</f>
        <v>423.3148357229108</v>
      </c>
      <c r="O141" s="77">
        <f>(Minneapolis!$B$15*10^3)/Minneapolis!$B$8</f>
        <v>423.3148357229108</v>
      </c>
      <c r="P141" s="77">
        <f>(Helena!$B$15*10^3)/Helena!$B$8</f>
        <v>423.3148357229108</v>
      </c>
      <c r="Q141" s="77">
        <f>(Duluth!$B$15*10^3)/Duluth!$B$8</f>
        <v>423.3148357229108</v>
      </c>
      <c r="R141" s="77">
        <f>(Fairbanks!$B$15*10^3)/Fairbanks!$B$8</f>
        <v>423.3148357229108</v>
      </c>
    </row>
    <row r="142" spans="1:18">
      <c r="A142" s="48"/>
      <c r="B142" s="52" t="s">
        <v>171</v>
      </c>
      <c r="C142" s="77">
        <f>(Miami!$B$16*10^3)/Miami!$B$8</f>
        <v>25.327050248693329</v>
      </c>
      <c r="D142" s="77">
        <f>(Houston!$B$16*10^3)/Houston!$B$8</f>
        <v>25.313972597962504</v>
      </c>
      <c r="E142" s="77">
        <f>(Phoenix!$B$16*10^3)/Phoenix!$B$8</f>
        <v>25.30961338105223</v>
      </c>
      <c r="F142" s="77">
        <f>(Atlanta!$B$16*10^3)/Atlanta!$B$8</f>
        <v>25.305254164141957</v>
      </c>
      <c r="G142" s="77">
        <f>(LosAngeles!$B$16*10^3)/LosAngeles!$B$8</f>
        <v>25.287817296500858</v>
      </c>
      <c r="H142" s="77">
        <f>(LasVegas!$B$16*10^3)/LasVegas!$B$8</f>
        <v>25.283458079590584</v>
      </c>
      <c r="I142" s="77">
        <f>(SanFrancisco!$B$16*10^3)/SanFrancisco!$B$8</f>
        <v>25.296535730321409</v>
      </c>
      <c r="J142" s="77">
        <f>(Baltimore!$B$16*10^3)/Baltimore!$B$8</f>
        <v>25.279098862680311</v>
      </c>
      <c r="K142" s="77">
        <f>(Albuquerque!$B$16*10^3)/Albuquerque!$B$8</f>
        <v>25.287817296500858</v>
      </c>
      <c r="L142" s="77">
        <f>(Seattle!$B$16*10^3)/Seattle!$B$8</f>
        <v>25.239865910487843</v>
      </c>
      <c r="M142" s="77">
        <f>(Chicago!$B$16*10^3)/Chicago!$B$8</f>
        <v>25.283458079590584</v>
      </c>
      <c r="N142" s="77">
        <f>(Boulder!$B$16*10^3)/Boulder!$B$8</f>
        <v>25.270380428859763</v>
      </c>
      <c r="O142" s="77">
        <f>(Minneapolis!$B$16*10^3)/Minneapolis!$B$8</f>
        <v>25.266021211949489</v>
      </c>
      <c r="P142" s="77">
        <f>(Helena!$B$16*10^3)/Helena!$B$8</f>
        <v>25.261661995039212</v>
      </c>
      <c r="Q142" s="77">
        <f>(Duluth!$B$16*10^3)/Duluth!$B$8</f>
        <v>25.248584344308391</v>
      </c>
      <c r="R142" s="77">
        <f>(Fairbanks!$B$16*10^3)/Fairbanks!$B$8</f>
        <v>25.091652535538518</v>
      </c>
    </row>
    <row r="143" spans="1:18">
      <c r="A143" s="48"/>
      <c r="B143" s="52" t="s">
        <v>166</v>
      </c>
      <c r="C143" s="77">
        <f>(Miami!$B$17*10^3)/Miami!$B$8</f>
        <v>86.665591393162146</v>
      </c>
      <c r="D143" s="77">
        <f>(Houston!$B$17*10^3)/Houston!$B$8</f>
        <v>86.665591393162146</v>
      </c>
      <c r="E143" s="77">
        <f>(Phoenix!$B$17*10^3)/Phoenix!$B$8</f>
        <v>86.665591393162146</v>
      </c>
      <c r="F143" s="77">
        <f>(Atlanta!$B$17*10^3)/Atlanta!$B$8</f>
        <v>86.665591393162146</v>
      </c>
      <c r="G143" s="77">
        <f>(LosAngeles!$B$17*10^3)/LosAngeles!$B$8</f>
        <v>86.665591393162146</v>
      </c>
      <c r="H143" s="77">
        <f>(LasVegas!$B$17*10^3)/LasVegas!$B$8</f>
        <v>86.665591393162146</v>
      </c>
      <c r="I143" s="77">
        <f>(SanFrancisco!$B$17*10^3)/SanFrancisco!$B$8</f>
        <v>86.665591393162146</v>
      </c>
      <c r="J143" s="77">
        <f>(Baltimore!$B$17*10^3)/Baltimore!$B$8</f>
        <v>86.665591393162146</v>
      </c>
      <c r="K143" s="77">
        <f>(Albuquerque!$B$17*10^3)/Albuquerque!$B$8</f>
        <v>86.665591393162146</v>
      </c>
      <c r="L143" s="77">
        <f>(Seattle!$B$17*10^3)/Seattle!$B$8</f>
        <v>86.665591393162146</v>
      </c>
      <c r="M143" s="77">
        <f>(Chicago!$B$17*10^3)/Chicago!$B$8</f>
        <v>86.665591393162146</v>
      </c>
      <c r="N143" s="77">
        <f>(Boulder!$B$17*10^3)/Boulder!$B$8</f>
        <v>86.665591393162146</v>
      </c>
      <c r="O143" s="77">
        <f>(Minneapolis!$B$17*10^3)/Minneapolis!$B$8</f>
        <v>86.665591393162146</v>
      </c>
      <c r="P143" s="77">
        <f>(Helena!$B$17*10^3)/Helena!$B$8</f>
        <v>86.665591393162146</v>
      </c>
      <c r="Q143" s="77">
        <f>(Duluth!$B$17*10^3)/Duluth!$B$8</f>
        <v>86.665591393162146</v>
      </c>
      <c r="R143" s="77">
        <f>(Fairbanks!$B$17*10^3)/Fairbanks!$B$8</f>
        <v>86.665591393162146</v>
      </c>
    </row>
    <row r="144" spans="1:18">
      <c r="A144" s="48"/>
      <c r="B144" s="52" t="s">
        <v>172</v>
      </c>
      <c r="C144" s="77">
        <f>(Miami!$B$18*10^3)/Miami!$B$8</f>
        <v>0</v>
      </c>
      <c r="D144" s="77">
        <f>(Houston!$B$18*10^3)/Houston!$B$8</f>
        <v>0</v>
      </c>
      <c r="E144" s="77">
        <f>(Phoenix!$B$18*10^3)/Phoenix!$B$8</f>
        <v>0</v>
      </c>
      <c r="F144" s="77">
        <f>(Atlanta!$B$18*10^3)/Atlanta!$B$8</f>
        <v>0</v>
      </c>
      <c r="G144" s="77">
        <f>(LosAngeles!$B$18*10^3)/LosAngeles!$B$8</f>
        <v>0</v>
      </c>
      <c r="H144" s="77">
        <f>(LasVegas!$B$18*10^3)/LasVegas!$B$8</f>
        <v>0</v>
      </c>
      <c r="I144" s="77">
        <f>(SanFrancisco!$B$18*10^3)/SanFrancisco!$B$8</f>
        <v>0</v>
      </c>
      <c r="J144" s="77">
        <f>(Baltimore!$B$18*10^3)/Baltimore!$B$8</f>
        <v>0</v>
      </c>
      <c r="K144" s="77">
        <f>(Albuquerque!$B$18*10^3)/Albuquerque!$B$8</f>
        <v>0</v>
      </c>
      <c r="L144" s="77">
        <f>(Seattle!$B$18*10^3)/Seattle!$B$8</f>
        <v>0</v>
      </c>
      <c r="M144" s="77">
        <f>(Chicago!$B$18*10^3)/Chicago!$B$8</f>
        <v>0</v>
      </c>
      <c r="N144" s="77">
        <f>(Boulder!$B$18*10^3)/Boulder!$B$8</f>
        <v>0</v>
      </c>
      <c r="O144" s="77">
        <f>(Minneapolis!$B$18*10^3)/Minneapolis!$B$8</f>
        <v>0</v>
      </c>
      <c r="P144" s="77">
        <f>(Helena!$B$18*10^3)/Helena!$B$8</f>
        <v>0</v>
      </c>
      <c r="Q144" s="77">
        <f>(Duluth!$B$18*10^3)/Duluth!$B$8</f>
        <v>0</v>
      </c>
      <c r="R144" s="77">
        <f>(Fairbanks!$B$18*10^3)/Fairbanks!$B$8</f>
        <v>0</v>
      </c>
    </row>
    <row r="145" spans="1:18">
      <c r="A145" s="48"/>
      <c r="B145" s="52" t="s">
        <v>167</v>
      </c>
      <c r="C145" s="77">
        <f>(Miami!$B$19*10^3)/Miami!$B$8</f>
        <v>185.26235946974487</v>
      </c>
      <c r="D145" s="77">
        <f>(Houston!$B$19*10^3)/Houston!$B$8</f>
        <v>195.09675281932357</v>
      </c>
      <c r="E145" s="77">
        <f>(Phoenix!$B$19*10^3)/Phoenix!$B$8</f>
        <v>200.77681245341088</v>
      </c>
      <c r="F145" s="77">
        <f>(Atlanta!$B$19*10^3)/Atlanta!$B$8</f>
        <v>199.74367804567589</v>
      </c>
      <c r="G145" s="77">
        <f>(LosAngeles!$B$19*10^3)/LosAngeles!$B$8</f>
        <v>161.66155911752014</v>
      </c>
      <c r="H145" s="77">
        <f>(LasVegas!$B$19*10^3)/LasVegas!$B$8</f>
        <v>194.64775347756532</v>
      </c>
      <c r="I145" s="77">
        <f>(SanFrancisco!$B$19*10^3)/SanFrancisco!$B$8</f>
        <v>138.8584954598756</v>
      </c>
      <c r="J145" s="77">
        <f>(Baltimore!$B$19*10^3)/Baltimore!$B$8</f>
        <v>186.73577478541756</v>
      </c>
      <c r="K145" s="77">
        <f>(Albuquerque!$B$19*10^3)/Albuquerque!$B$8</f>
        <v>189.77850818878898</v>
      </c>
      <c r="L145" s="77">
        <f>(Seattle!$B$19*10^3)/Seattle!$B$8</f>
        <v>155.57173309386704</v>
      </c>
      <c r="M145" s="77">
        <f>(Chicago!$B$19*10^3)/Chicago!$B$8</f>
        <v>213.55803643433495</v>
      </c>
      <c r="N145" s="77">
        <f>(Boulder!$B$19*10^3)/Boulder!$B$8</f>
        <v>213.3618716733726</v>
      </c>
      <c r="O145" s="77">
        <f>(Minneapolis!$B$19*10^3)/Minneapolis!$B$8</f>
        <v>243.12660473672511</v>
      </c>
      <c r="P145" s="77">
        <f>(Helena!$B$19*10^3)/Helena!$B$8</f>
        <v>256.2129739013684</v>
      </c>
      <c r="Q145" s="77">
        <f>(Duluth!$B$19*10^3)/Duluth!$B$8</f>
        <v>252.59482386584077</v>
      </c>
      <c r="R145" s="77">
        <f>(Fairbanks!$B$19*10^3)/Fairbanks!$B$8</f>
        <v>341.45310136487086</v>
      </c>
    </row>
    <row r="146" spans="1:18">
      <c r="A146" s="48"/>
      <c r="B146" s="52" t="s">
        <v>173</v>
      </c>
      <c r="C146" s="77">
        <f>(Miami!$B$20*10^3)/Miami!$B$8</f>
        <v>0</v>
      </c>
      <c r="D146" s="77">
        <f>(Houston!$B$20*10^3)/Houston!$B$8</f>
        <v>0</v>
      </c>
      <c r="E146" s="77">
        <f>(Phoenix!$B$20*10^3)/Phoenix!$B$8</f>
        <v>0</v>
      </c>
      <c r="F146" s="77">
        <f>(Atlanta!$B$20*10^3)/Atlanta!$B$8</f>
        <v>0</v>
      </c>
      <c r="G146" s="77">
        <f>(LosAngeles!$B$20*10^3)/LosAngeles!$B$8</f>
        <v>0</v>
      </c>
      <c r="H146" s="77">
        <f>(LasVegas!$B$20*10^3)/LasVegas!$B$8</f>
        <v>0</v>
      </c>
      <c r="I146" s="77">
        <f>(SanFrancisco!$B$20*10^3)/SanFrancisco!$B$8</f>
        <v>0</v>
      </c>
      <c r="J146" s="77">
        <f>(Baltimore!$B$20*10^3)/Baltimore!$B$8</f>
        <v>0</v>
      </c>
      <c r="K146" s="77">
        <f>(Albuquerque!$B$20*10^3)/Albuquerque!$B$8</f>
        <v>0</v>
      </c>
      <c r="L146" s="77">
        <f>(Seattle!$B$20*10^3)/Seattle!$B$8</f>
        <v>0</v>
      </c>
      <c r="M146" s="77">
        <f>(Chicago!$B$20*10^3)/Chicago!$B$8</f>
        <v>0</v>
      </c>
      <c r="N146" s="77">
        <f>(Boulder!$B$20*10^3)/Boulder!$B$8</f>
        <v>0</v>
      </c>
      <c r="O146" s="77">
        <f>(Minneapolis!$B$20*10^3)/Minneapolis!$B$8</f>
        <v>0</v>
      </c>
      <c r="P146" s="77">
        <f>(Helena!$B$20*10^3)/Helena!$B$8</f>
        <v>0</v>
      </c>
      <c r="Q146" s="77">
        <f>(Duluth!$B$20*10^3)/Duluth!$B$8</f>
        <v>0</v>
      </c>
      <c r="R146" s="77">
        <f>(Fairbanks!$B$20*10^3)/Fairbanks!$B$8</f>
        <v>0</v>
      </c>
    </row>
    <row r="147" spans="1:18">
      <c r="A147" s="48"/>
      <c r="B147" s="52" t="s">
        <v>174</v>
      </c>
      <c r="C147" s="77">
        <f>(Miami!$B$21*10^3)/Miami!$B$8</f>
        <v>0</v>
      </c>
      <c r="D147" s="77">
        <f>(Houston!$B$21*10^3)/Houston!$B$8</f>
        <v>0</v>
      </c>
      <c r="E147" s="77">
        <f>(Phoenix!$B$21*10^3)/Phoenix!$B$8</f>
        <v>0</v>
      </c>
      <c r="F147" s="77">
        <f>(Atlanta!$B$21*10^3)/Atlanta!$B$8</f>
        <v>0</v>
      </c>
      <c r="G147" s="77">
        <f>(LosAngeles!$B$21*10^3)/LosAngeles!$B$8</f>
        <v>0</v>
      </c>
      <c r="H147" s="77">
        <f>(LasVegas!$B$21*10^3)/LasVegas!$B$8</f>
        <v>0</v>
      </c>
      <c r="I147" s="77">
        <f>(SanFrancisco!$B$21*10^3)/SanFrancisco!$B$8</f>
        <v>0</v>
      </c>
      <c r="J147" s="77">
        <f>(Baltimore!$B$21*10^3)/Baltimore!$B$8</f>
        <v>0</v>
      </c>
      <c r="K147" s="77">
        <f>(Albuquerque!$B$21*10^3)/Albuquerque!$B$8</f>
        <v>0</v>
      </c>
      <c r="L147" s="77">
        <f>(Seattle!$B$21*10^3)/Seattle!$B$8</f>
        <v>0</v>
      </c>
      <c r="M147" s="77">
        <f>(Chicago!$B$21*10^3)/Chicago!$B$8</f>
        <v>0</v>
      </c>
      <c r="N147" s="77">
        <f>(Boulder!$B$21*10^3)/Boulder!$B$8</f>
        <v>0</v>
      </c>
      <c r="O147" s="77">
        <f>(Minneapolis!$B$21*10^3)/Minneapolis!$B$8</f>
        <v>0</v>
      </c>
      <c r="P147" s="77">
        <f>(Helena!$B$21*10^3)/Helena!$B$8</f>
        <v>0</v>
      </c>
      <c r="Q147" s="77">
        <f>(Duluth!$B$21*10^3)/Duluth!$B$8</f>
        <v>0</v>
      </c>
      <c r="R147" s="77">
        <f>(Fairbanks!$B$21*10^3)/Fairbanks!$B$8</f>
        <v>0</v>
      </c>
    </row>
    <row r="148" spans="1:18">
      <c r="A148" s="48"/>
      <c r="B148" s="52" t="s">
        <v>175</v>
      </c>
      <c r="C148" s="77">
        <f>(Miami!$B$22*10^3)/Miami!$B$8</f>
        <v>0</v>
      </c>
      <c r="D148" s="77">
        <f>(Houston!$B$22*10^3)/Houston!$B$8</f>
        <v>0</v>
      </c>
      <c r="E148" s="77">
        <f>(Phoenix!$B$22*10^3)/Phoenix!$B$8</f>
        <v>0</v>
      </c>
      <c r="F148" s="77">
        <f>(Atlanta!$B$22*10^3)/Atlanta!$B$8</f>
        <v>0</v>
      </c>
      <c r="G148" s="77">
        <f>(LosAngeles!$B$22*10^3)/LosAngeles!$B$8</f>
        <v>0</v>
      </c>
      <c r="H148" s="77">
        <f>(LasVegas!$B$22*10^3)/LasVegas!$B$8</f>
        <v>0</v>
      </c>
      <c r="I148" s="77">
        <f>(SanFrancisco!$B$22*10^3)/SanFrancisco!$B$8</f>
        <v>0</v>
      </c>
      <c r="J148" s="77">
        <f>(Baltimore!$B$22*10^3)/Baltimore!$B$8</f>
        <v>0</v>
      </c>
      <c r="K148" s="77">
        <f>(Albuquerque!$B$22*10^3)/Albuquerque!$B$8</f>
        <v>0</v>
      </c>
      <c r="L148" s="77">
        <f>(Seattle!$B$22*10^3)/Seattle!$B$8</f>
        <v>0</v>
      </c>
      <c r="M148" s="77">
        <f>(Chicago!$B$22*10^3)/Chicago!$B$8</f>
        <v>0</v>
      </c>
      <c r="N148" s="77">
        <f>(Boulder!$B$22*10^3)/Boulder!$B$8</f>
        <v>0</v>
      </c>
      <c r="O148" s="77">
        <f>(Minneapolis!$B$22*10^3)/Minneapolis!$B$8</f>
        <v>0</v>
      </c>
      <c r="P148" s="77">
        <f>(Helena!$B$22*10^3)/Helena!$B$8</f>
        <v>0</v>
      </c>
      <c r="Q148" s="77">
        <f>(Duluth!$B$22*10^3)/Duluth!$B$8</f>
        <v>0</v>
      </c>
      <c r="R148" s="77">
        <f>(Fairbanks!$B$22*10^3)/Fairbanks!$B$8</f>
        <v>0</v>
      </c>
    </row>
    <row r="149" spans="1:18">
      <c r="A149" s="48"/>
      <c r="B149" s="52" t="s">
        <v>176</v>
      </c>
      <c r="C149" s="77">
        <f>(Miami!$B$23*10^3)/Miami!$B$8</f>
        <v>0</v>
      </c>
      <c r="D149" s="77">
        <f>(Houston!$B$23*10^3)/Houston!$B$8</f>
        <v>0</v>
      </c>
      <c r="E149" s="77">
        <f>(Phoenix!$B$23*10^3)/Phoenix!$B$8</f>
        <v>0</v>
      </c>
      <c r="F149" s="77">
        <f>(Atlanta!$B$23*10^3)/Atlanta!$B$8</f>
        <v>0</v>
      </c>
      <c r="G149" s="77">
        <f>(LosAngeles!$B$23*10^3)/LosAngeles!$B$8</f>
        <v>0</v>
      </c>
      <c r="H149" s="77">
        <f>(LasVegas!$B$23*10^3)/LasVegas!$B$8</f>
        <v>0</v>
      </c>
      <c r="I149" s="77">
        <f>(SanFrancisco!$B$23*10^3)/SanFrancisco!$B$8</f>
        <v>0</v>
      </c>
      <c r="J149" s="77">
        <f>(Baltimore!$B$23*10^3)/Baltimore!$B$8</f>
        <v>0</v>
      </c>
      <c r="K149" s="77">
        <f>(Albuquerque!$B$23*10^3)/Albuquerque!$B$8</f>
        <v>0</v>
      </c>
      <c r="L149" s="77">
        <f>(Seattle!$B$23*10^3)/Seattle!$B$8</f>
        <v>0</v>
      </c>
      <c r="M149" s="77">
        <f>(Chicago!$B$23*10^3)/Chicago!$B$8</f>
        <v>0</v>
      </c>
      <c r="N149" s="77">
        <f>(Boulder!$B$23*10^3)/Boulder!$B$8</f>
        <v>0</v>
      </c>
      <c r="O149" s="77">
        <f>(Minneapolis!$B$23*10^3)/Minneapolis!$B$8</f>
        <v>0</v>
      </c>
      <c r="P149" s="77">
        <f>(Helena!$B$23*10^3)/Helena!$B$8</f>
        <v>0</v>
      </c>
      <c r="Q149" s="77">
        <f>(Duluth!$B$23*10^3)/Duluth!$B$8</f>
        <v>0</v>
      </c>
      <c r="R149" s="77">
        <f>(Fairbanks!$B$23*10^3)/Fairbanks!$B$8</f>
        <v>0</v>
      </c>
    </row>
    <row r="150" spans="1:18">
      <c r="A150" s="48"/>
      <c r="B150" s="52" t="s">
        <v>177</v>
      </c>
      <c r="C150" s="77">
        <f>(Miami!$B$24*10^3)/Miami!$B$8</f>
        <v>0</v>
      </c>
      <c r="D150" s="77">
        <f>(Houston!$B$24*10^3)/Houston!$B$8</f>
        <v>0</v>
      </c>
      <c r="E150" s="77">
        <f>(Phoenix!$B$24*10^3)/Phoenix!$B$8</f>
        <v>0</v>
      </c>
      <c r="F150" s="77">
        <f>(Atlanta!$B$24*10^3)/Atlanta!$B$8</f>
        <v>0</v>
      </c>
      <c r="G150" s="77">
        <f>(LosAngeles!$B$24*10^3)/LosAngeles!$B$8</f>
        <v>0</v>
      </c>
      <c r="H150" s="77">
        <f>(LasVegas!$B$24*10^3)/LasVegas!$B$8</f>
        <v>0</v>
      </c>
      <c r="I150" s="77">
        <f>(SanFrancisco!$B$24*10^3)/SanFrancisco!$B$8</f>
        <v>0</v>
      </c>
      <c r="J150" s="77">
        <f>(Baltimore!$B$24*10^3)/Baltimore!$B$8</f>
        <v>0</v>
      </c>
      <c r="K150" s="77">
        <f>(Albuquerque!$B$24*10^3)/Albuquerque!$B$8</f>
        <v>0</v>
      </c>
      <c r="L150" s="77">
        <f>(Seattle!$B$24*10^3)/Seattle!$B$8</f>
        <v>0</v>
      </c>
      <c r="M150" s="77">
        <f>(Chicago!$B$24*10^3)/Chicago!$B$8</f>
        <v>0</v>
      </c>
      <c r="N150" s="77">
        <f>(Boulder!$B$24*10^3)/Boulder!$B$8</f>
        <v>0</v>
      </c>
      <c r="O150" s="77">
        <f>(Minneapolis!$B$24*10^3)/Minneapolis!$B$8</f>
        <v>0</v>
      </c>
      <c r="P150" s="77">
        <f>(Helena!$B$24*10^3)/Helena!$B$8</f>
        <v>0</v>
      </c>
      <c r="Q150" s="77">
        <f>(Duluth!$B$24*10^3)/Duluth!$B$8</f>
        <v>0</v>
      </c>
      <c r="R150" s="77">
        <f>(Fairbanks!$B$24*10^3)/Fairbanks!$B$8</f>
        <v>0</v>
      </c>
    </row>
    <row r="151" spans="1:18">
      <c r="A151" s="48"/>
      <c r="B151" s="52" t="s">
        <v>168</v>
      </c>
      <c r="C151" s="77">
        <f>(Miami!$B$25*10^3)/Miami!$B$8</f>
        <v>0</v>
      </c>
      <c r="D151" s="77">
        <f>(Houston!$B$25*10^3)/Houston!$B$8</f>
        <v>0</v>
      </c>
      <c r="E151" s="77">
        <f>(Phoenix!$B$25*10^3)/Phoenix!$B$8</f>
        <v>0</v>
      </c>
      <c r="F151" s="77">
        <f>(Atlanta!$B$25*10^3)/Atlanta!$B$8</f>
        <v>0</v>
      </c>
      <c r="G151" s="77">
        <f>(LosAngeles!$B$25*10^3)/LosAngeles!$B$8</f>
        <v>0</v>
      </c>
      <c r="H151" s="77">
        <f>(LasVegas!$B$25*10^3)/LasVegas!$B$8</f>
        <v>0</v>
      </c>
      <c r="I151" s="77">
        <f>(SanFrancisco!$B$25*10^3)/SanFrancisco!$B$8</f>
        <v>0</v>
      </c>
      <c r="J151" s="77">
        <f>(Baltimore!$B$25*10^3)/Baltimore!$B$8</f>
        <v>0</v>
      </c>
      <c r="K151" s="77">
        <f>(Albuquerque!$B$25*10^3)/Albuquerque!$B$8</f>
        <v>0</v>
      </c>
      <c r="L151" s="77">
        <f>(Seattle!$B$25*10^3)/Seattle!$B$8</f>
        <v>0</v>
      </c>
      <c r="M151" s="77">
        <f>(Chicago!$B$25*10^3)/Chicago!$B$8</f>
        <v>0</v>
      </c>
      <c r="N151" s="77">
        <f>(Boulder!$B$25*10^3)/Boulder!$B$8</f>
        <v>0</v>
      </c>
      <c r="O151" s="77">
        <f>(Minneapolis!$B$25*10^3)/Minneapolis!$B$8</f>
        <v>0</v>
      </c>
      <c r="P151" s="77">
        <f>(Helena!$B$25*10^3)/Helena!$B$8</f>
        <v>0</v>
      </c>
      <c r="Q151" s="77">
        <f>(Duluth!$B$25*10^3)/Duluth!$B$8</f>
        <v>0</v>
      </c>
      <c r="R151" s="77">
        <f>(Fairbanks!$B$25*10^3)/Fairbanks!$B$8</f>
        <v>0</v>
      </c>
    </row>
    <row r="152" spans="1:18">
      <c r="A152" s="48"/>
      <c r="B152" s="52" t="s">
        <v>178</v>
      </c>
      <c r="C152" s="77">
        <f>(Miami!$B$26*10^3)/Miami!$B$8</f>
        <v>0</v>
      </c>
      <c r="D152" s="77">
        <f>(Houston!$B$26*10^3)/Houston!$B$8</f>
        <v>0</v>
      </c>
      <c r="E152" s="77">
        <f>(Phoenix!$B$26*10^3)/Phoenix!$B$8</f>
        <v>0</v>
      </c>
      <c r="F152" s="77">
        <f>(Atlanta!$B$26*10^3)/Atlanta!$B$8</f>
        <v>0</v>
      </c>
      <c r="G152" s="77">
        <f>(LosAngeles!$B$26*10^3)/LosAngeles!$B$8</f>
        <v>0</v>
      </c>
      <c r="H152" s="77">
        <f>(LasVegas!$B$26*10^3)/LasVegas!$B$8</f>
        <v>0</v>
      </c>
      <c r="I152" s="77">
        <f>(SanFrancisco!$B$26*10^3)/SanFrancisco!$B$8</f>
        <v>0</v>
      </c>
      <c r="J152" s="77">
        <f>(Baltimore!$B$26*10^3)/Baltimore!$B$8</f>
        <v>0</v>
      </c>
      <c r="K152" s="77">
        <f>(Albuquerque!$B$26*10^3)/Albuquerque!$B$8</f>
        <v>0</v>
      </c>
      <c r="L152" s="77">
        <f>(Seattle!$B$26*10^3)/Seattle!$B$8</f>
        <v>0</v>
      </c>
      <c r="M152" s="77">
        <f>(Chicago!$B$26*10^3)/Chicago!$B$8</f>
        <v>0</v>
      </c>
      <c r="N152" s="77">
        <f>(Boulder!$B$26*10^3)/Boulder!$B$8</f>
        <v>0</v>
      </c>
      <c r="O152" s="77">
        <f>(Minneapolis!$B$26*10^3)/Minneapolis!$B$8</f>
        <v>0</v>
      </c>
      <c r="P152" s="77">
        <f>(Helena!$B$26*10^3)/Helena!$B$8</f>
        <v>0</v>
      </c>
      <c r="Q152" s="77">
        <f>(Duluth!$B$26*10^3)/Duluth!$B$8</f>
        <v>0</v>
      </c>
      <c r="R152" s="77">
        <f>(Fairbanks!$B$26*10^3)/Fairbanks!$B$8</f>
        <v>0</v>
      </c>
    </row>
    <row r="153" spans="1:18">
      <c r="A153" s="48"/>
      <c r="B153" s="52" t="s">
        <v>89</v>
      </c>
      <c r="C153" s="77">
        <f>(Miami!$B$28*10^3)/Miami!$B$8</f>
        <v>1064.4335851507635</v>
      </c>
      <c r="D153" s="77">
        <f>(Houston!$B$28*10^3)/Houston!$B$8</f>
        <v>993.0906411972154</v>
      </c>
      <c r="E153" s="77">
        <f>(Phoenix!$B$28*10^3)/Phoenix!$B$8</f>
        <v>998.03399317346646</v>
      </c>
      <c r="F153" s="77">
        <f>(Atlanta!$B$28*10^3)/Atlanta!$B$8</f>
        <v>895.58367734820126</v>
      </c>
      <c r="G153" s="77">
        <f>(LosAngeles!$B$28*10^3)/LosAngeles!$B$8</f>
        <v>751.62925732021506</v>
      </c>
      <c r="H153" s="77">
        <f>(LasVegas!$B$28*10^3)/LasVegas!$B$8</f>
        <v>899.25413798665215</v>
      </c>
      <c r="I153" s="77">
        <f>(SanFrancisco!$B$28*10^3)/SanFrancisco!$B$8</f>
        <v>688.71703887113722</v>
      </c>
      <c r="J153" s="77">
        <f>(Baltimore!$B$28*10^3)/Baltimore!$B$8</f>
        <v>834.46309704924613</v>
      </c>
      <c r="K153" s="77">
        <f>(Albuquerque!$B$28*10^3)/Albuquerque!$B$8</f>
        <v>803.987811629519</v>
      </c>
      <c r="L153" s="77">
        <f>(Seattle!$B$28*10^3)/Seattle!$B$8</f>
        <v>710.37362848137968</v>
      </c>
      <c r="M153" s="77">
        <f>(Chicago!$B$28*10^3)/Chicago!$B$8</f>
        <v>827.15704950762654</v>
      </c>
      <c r="N153" s="77">
        <f>(Boulder!$B$28*10^3)/Boulder!$B$8</f>
        <v>798.1638978373926</v>
      </c>
      <c r="O153" s="77">
        <f>(Minneapolis!$B$28*10^3)/Minneapolis!$B$8</f>
        <v>844.31492726646593</v>
      </c>
      <c r="P153" s="77">
        <f>(Helena!$B$28*10^3)/Helena!$B$8</f>
        <v>822.31831873722217</v>
      </c>
      <c r="Q153" s="77">
        <f>(Duluth!$B$28*10^3)/Duluth!$B$8</f>
        <v>815.01663041251277</v>
      </c>
      <c r="R153" s="77">
        <f>(Fairbanks!$B$28*10^3)/Fairbanks!$B$8</f>
        <v>892.36221605150854</v>
      </c>
    </row>
    <row r="154" spans="1:18">
      <c r="A154" s="48"/>
      <c r="B154" s="51" t="s">
        <v>247</v>
      </c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</row>
    <row r="155" spans="1:18">
      <c r="A155" s="48"/>
      <c r="B155" s="52" t="s">
        <v>162</v>
      </c>
      <c r="C155" s="77">
        <f>(Miami!$C$13*10^3)/Miami!$B$8</f>
        <v>7.9468524274299375</v>
      </c>
      <c r="D155" s="77">
        <f>(Houston!$C$13*10^3)/Houston!$B$8</f>
        <v>139.05466022083795</v>
      </c>
      <c r="E155" s="77">
        <f>(Phoenix!$C$13*10^3)/Phoenix!$B$8</f>
        <v>115.80695643834542</v>
      </c>
      <c r="F155" s="77">
        <f>(Atlanta!$C$13*10^3)/Atlanta!$B$8</f>
        <v>295.07539265646324</v>
      </c>
      <c r="G155" s="77">
        <f>(LosAngeles!$C$13*10^3)/LosAngeles!$B$8</f>
        <v>87.873094477308101</v>
      </c>
      <c r="H155" s="77">
        <f>(LasVegas!$C$13*10^3)/LasVegas!$B$8</f>
        <v>200.32345389474236</v>
      </c>
      <c r="I155" s="77">
        <f>(SanFrancisco!$C$13*10^3)/SanFrancisco!$B$8</f>
        <v>254.36466593141211</v>
      </c>
      <c r="J155" s="77">
        <f>(Baltimore!$C$13*10^3)/Baltimore!$B$8</f>
        <v>526.33620896342188</v>
      </c>
      <c r="K155" s="77">
        <f>(Albuquerque!$C$13*10^3)/Albuquerque!$B$8</f>
        <v>381.15248976673831</v>
      </c>
      <c r="L155" s="77">
        <f>(Seattle!$C$13*10^3)/Seattle!$B$8</f>
        <v>473.47198549252619</v>
      </c>
      <c r="M155" s="77">
        <f>(Chicago!$C$13*10^3)/Chicago!$B$8</f>
        <v>707.79733128740759</v>
      </c>
      <c r="N155" s="77">
        <f>(Boulder!$C$13*10^3)/Boulder!$B$8</f>
        <v>532.49142324072909</v>
      </c>
      <c r="O155" s="77">
        <f>(Minneapolis!$C$13*10^3)/Minneapolis!$B$8</f>
        <v>927.73290206147374</v>
      </c>
      <c r="P155" s="77">
        <f>(Helena!$C$13*10^3)/Helena!$B$8</f>
        <v>746.15844009782086</v>
      </c>
      <c r="Q155" s="77">
        <f>(Duluth!$C$13*10^3)/Duluth!$B$8</f>
        <v>1170.1489544418241</v>
      </c>
      <c r="R155" s="77">
        <f>(Fairbanks!$C$13*10^3)/Fairbanks!$B$8</f>
        <v>1972.1184486418861</v>
      </c>
    </row>
    <row r="156" spans="1:18">
      <c r="A156" s="48"/>
      <c r="B156" s="52" t="s">
        <v>179</v>
      </c>
      <c r="C156" s="77">
        <f>(Miami!$C$14*10^3)/Miami!$B$8</f>
        <v>0</v>
      </c>
      <c r="D156" s="77">
        <f>(Houston!$C$14*10^3)/Houston!$B$8</f>
        <v>0</v>
      </c>
      <c r="E156" s="77">
        <f>(Phoenix!$C$14*10^3)/Phoenix!$B$8</f>
        <v>0</v>
      </c>
      <c r="F156" s="77">
        <f>(Atlanta!$C$14*10^3)/Atlanta!$B$8</f>
        <v>0</v>
      </c>
      <c r="G156" s="77">
        <f>(LosAngeles!$C$14*10^3)/LosAngeles!$B$8</f>
        <v>0</v>
      </c>
      <c r="H156" s="77">
        <f>(LasVegas!$C$14*10^3)/LasVegas!$B$8</f>
        <v>0</v>
      </c>
      <c r="I156" s="77">
        <f>(SanFrancisco!$C$14*10^3)/SanFrancisco!$B$8</f>
        <v>0</v>
      </c>
      <c r="J156" s="77">
        <f>(Baltimore!$C$14*10^3)/Baltimore!$B$8</f>
        <v>0</v>
      </c>
      <c r="K156" s="77">
        <f>(Albuquerque!$C$14*10^3)/Albuquerque!$B$8</f>
        <v>0</v>
      </c>
      <c r="L156" s="77">
        <f>(Seattle!$C$14*10^3)/Seattle!$B$8</f>
        <v>0</v>
      </c>
      <c r="M156" s="77">
        <f>(Chicago!$C$14*10^3)/Chicago!$B$8</f>
        <v>0</v>
      </c>
      <c r="N156" s="77">
        <f>(Boulder!$C$14*10^3)/Boulder!$B$8</f>
        <v>0</v>
      </c>
      <c r="O156" s="77">
        <f>(Minneapolis!$C$14*10^3)/Minneapolis!$B$8</f>
        <v>0</v>
      </c>
      <c r="P156" s="77">
        <f>(Helena!$C$14*10^3)/Helena!$B$8</f>
        <v>0</v>
      </c>
      <c r="Q156" s="77">
        <f>(Duluth!$C$14*10^3)/Duluth!$B$8</f>
        <v>0</v>
      </c>
      <c r="R156" s="77">
        <f>(Fairbanks!$C$14*10^3)/Fairbanks!$B$8</f>
        <v>0</v>
      </c>
    </row>
    <row r="157" spans="1:18">
      <c r="A157" s="48"/>
      <c r="B157" s="52" t="s">
        <v>180</v>
      </c>
      <c r="C157" s="77">
        <f>(Miami!$C$15*10^3)/Miami!$B$8</f>
        <v>0</v>
      </c>
      <c r="D157" s="77">
        <f>(Houston!$C$15*10^3)/Houston!$B$8</f>
        <v>0</v>
      </c>
      <c r="E157" s="77">
        <f>(Phoenix!$C$15*10^3)/Phoenix!$B$8</f>
        <v>0</v>
      </c>
      <c r="F157" s="77">
        <f>(Atlanta!$C$15*10^3)/Atlanta!$B$8</f>
        <v>0</v>
      </c>
      <c r="G157" s="77">
        <f>(LosAngeles!$C$15*10^3)/LosAngeles!$B$8</f>
        <v>0</v>
      </c>
      <c r="H157" s="77">
        <f>(LasVegas!$C$15*10^3)/LasVegas!$B$8</f>
        <v>0</v>
      </c>
      <c r="I157" s="77">
        <f>(SanFrancisco!$C$15*10^3)/SanFrancisco!$B$8</f>
        <v>0</v>
      </c>
      <c r="J157" s="77">
        <f>(Baltimore!$C$15*10^3)/Baltimore!$B$8</f>
        <v>0</v>
      </c>
      <c r="K157" s="77">
        <f>(Albuquerque!$C$15*10^3)/Albuquerque!$B$8</f>
        <v>0</v>
      </c>
      <c r="L157" s="77">
        <f>(Seattle!$C$15*10^3)/Seattle!$B$8</f>
        <v>0</v>
      </c>
      <c r="M157" s="77">
        <f>(Chicago!$C$15*10^3)/Chicago!$B$8</f>
        <v>0</v>
      </c>
      <c r="N157" s="77">
        <f>(Boulder!$C$15*10^3)/Boulder!$B$8</f>
        <v>0</v>
      </c>
      <c r="O157" s="77">
        <f>(Minneapolis!$C$15*10^3)/Minneapolis!$B$8</f>
        <v>0</v>
      </c>
      <c r="P157" s="77">
        <f>(Helena!$C$15*10^3)/Helena!$B$8</f>
        <v>0</v>
      </c>
      <c r="Q157" s="77">
        <f>(Duluth!$C$15*10^3)/Duluth!$B$8</f>
        <v>0</v>
      </c>
      <c r="R157" s="77">
        <f>(Fairbanks!$C$15*10^3)/Fairbanks!$B$8</f>
        <v>0</v>
      </c>
    </row>
    <row r="158" spans="1:18">
      <c r="A158" s="48"/>
      <c r="B158" s="52" t="s">
        <v>181</v>
      </c>
      <c r="C158" s="77">
        <f>(Miami!$C$16*10^3)/Miami!$B$8</f>
        <v>0</v>
      </c>
      <c r="D158" s="77">
        <f>(Houston!$C$16*10^3)/Houston!$B$8</f>
        <v>0</v>
      </c>
      <c r="E158" s="77">
        <f>(Phoenix!$C$16*10^3)/Phoenix!$B$8</f>
        <v>0</v>
      </c>
      <c r="F158" s="77">
        <f>(Atlanta!$C$16*10^3)/Atlanta!$B$8</f>
        <v>0</v>
      </c>
      <c r="G158" s="77">
        <f>(LosAngeles!$C$16*10^3)/LosAngeles!$B$8</f>
        <v>0</v>
      </c>
      <c r="H158" s="77">
        <f>(LasVegas!$C$16*10^3)/LasVegas!$B$8</f>
        <v>0</v>
      </c>
      <c r="I158" s="77">
        <f>(SanFrancisco!$C$16*10^3)/SanFrancisco!$B$8</f>
        <v>0</v>
      </c>
      <c r="J158" s="77">
        <f>(Baltimore!$C$16*10^3)/Baltimore!$B$8</f>
        <v>0</v>
      </c>
      <c r="K158" s="77">
        <f>(Albuquerque!$C$16*10^3)/Albuquerque!$B$8</f>
        <v>0</v>
      </c>
      <c r="L158" s="77">
        <f>(Seattle!$C$16*10^3)/Seattle!$B$8</f>
        <v>0</v>
      </c>
      <c r="M158" s="77">
        <f>(Chicago!$C$16*10^3)/Chicago!$B$8</f>
        <v>0</v>
      </c>
      <c r="N158" s="77">
        <f>(Boulder!$C$16*10^3)/Boulder!$B$8</f>
        <v>0</v>
      </c>
      <c r="O158" s="77">
        <f>(Minneapolis!$C$16*10^3)/Minneapolis!$B$8</f>
        <v>0</v>
      </c>
      <c r="P158" s="77">
        <f>(Helena!$C$16*10^3)/Helena!$B$8</f>
        <v>0</v>
      </c>
      <c r="Q158" s="77">
        <f>(Duluth!$C$16*10^3)/Duluth!$B$8</f>
        <v>0</v>
      </c>
      <c r="R158" s="77">
        <f>(Fairbanks!$C$16*10^3)/Fairbanks!$B$8</f>
        <v>0</v>
      </c>
    </row>
    <row r="159" spans="1:18">
      <c r="A159" s="48"/>
      <c r="B159" s="52" t="s">
        <v>169</v>
      </c>
      <c r="C159" s="77">
        <f>(Miami!$C$17*10^3)/Miami!$B$8</f>
        <v>0</v>
      </c>
      <c r="D159" s="77">
        <f>(Houston!$C$17*10^3)/Houston!$B$8</f>
        <v>0</v>
      </c>
      <c r="E159" s="77">
        <f>(Phoenix!$C$17*10^3)/Phoenix!$B$8</f>
        <v>0</v>
      </c>
      <c r="F159" s="77">
        <f>(Atlanta!$C$17*10^3)/Atlanta!$B$8</f>
        <v>0</v>
      </c>
      <c r="G159" s="77">
        <f>(LosAngeles!$C$17*10^3)/LosAngeles!$B$8</f>
        <v>0</v>
      </c>
      <c r="H159" s="77">
        <f>(LasVegas!$C$17*10^3)/LasVegas!$B$8</f>
        <v>0</v>
      </c>
      <c r="I159" s="77">
        <f>(SanFrancisco!$C$17*10^3)/SanFrancisco!$B$8</f>
        <v>0</v>
      </c>
      <c r="J159" s="77">
        <f>(Baltimore!$C$17*10^3)/Baltimore!$B$8</f>
        <v>0</v>
      </c>
      <c r="K159" s="77">
        <f>(Albuquerque!$C$17*10^3)/Albuquerque!$B$8</f>
        <v>0</v>
      </c>
      <c r="L159" s="77">
        <f>(Seattle!$C$17*10^3)/Seattle!$B$8</f>
        <v>0</v>
      </c>
      <c r="M159" s="77">
        <f>(Chicago!$C$17*10^3)/Chicago!$B$8</f>
        <v>0</v>
      </c>
      <c r="N159" s="77">
        <f>(Boulder!$C$17*10^3)/Boulder!$B$8</f>
        <v>0</v>
      </c>
      <c r="O159" s="77">
        <f>(Minneapolis!$C$17*10^3)/Minneapolis!$B$8</f>
        <v>0</v>
      </c>
      <c r="P159" s="77">
        <f>(Helena!$C$17*10^3)/Helena!$B$8</f>
        <v>0</v>
      </c>
      <c r="Q159" s="77">
        <f>(Duluth!$C$17*10^3)/Duluth!$B$8</f>
        <v>0</v>
      </c>
      <c r="R159" s="77">
        <f>(Fairbanks!$C$17*10^3)/Fairbanks!$B$8</f>
        <v>0</v>
      </c>
    </row>
    <row r="160" spans="1:18">
      <c r="A160" s="48"/>
      <c r="B160" s="52" t="s">
        <v>182</v>
      </c>
      <c r="C160" s="77">
        <f>(Miami!$C$18*10^3)/Miami!$B$8</f>
        <v>0</v>
      </c>
      <c r="D160" s="77">
        <f>(Houston!$C$18*10^3)/Houston!$B$8</f>
        <v>0</v>
      </c>
      <c r="E160" s="77">
        <f>(Phoenix!$C$18*10^3)/Phoenix!$B$8</f>
        <v>0</v>
      </c>
      <c r="F160" s="77">
        <f>(Atlanta!$C$18*10^3)/Atlanta!$B$8</f>
        <v>0</v>
      </c>
      <c r="G160" s="77">
        <f>(LosAngeles!$C$18*10^3)/LosAngeles!$B$8</f>
        <v>0</v>
      </c>
      <c r="H160" s="77">
        <f>(LasVegas!$C$18*10^3)/LasVegas!$B$8</f>
        <v>0</v>
      </c>
      <c r="I160" s="77">
        <f>(SanFrancisco!$C$18*10^3)/SanFrancisco!$B$8</f>
        <v>0</v>
      </c>
      <c r="J160" s="77">
        <f>(Baltimore!$C$18*10^3)/Baltimore!$B$8</f>
        <v>0</v>
      </c>
      <c r="K160" s="77">
        <f>(Albuquerque!$C$18*10^3)/Albuquerque!$B$8</f>
        <v>0</v>
      </c>
      <c r="L160" s="77">
        <f>(Seattle!$C$18*10^3)/Seattle!$B$8</f>
        <v>0</v>
      </c>
      <c r="M160" s="77">
        <f>(Chicago!$C$18*10^3)/Chicago!$B$8</f>
        <v>0</v>
      </c>
      <c r="N160" s="77">
        <f>(Boulder!$C$18*10^3)/Boulder!$B$8</f>
        <v>0</v>
      </c>
      <c r="O160" s="77">
        <f>(Minneapolis!$C$18*10^3)/Minneapolis!$B$8</f>
        <v>0</v>
      </c>
      <c r="P160" s="77">
        <f>(Helena!$C$18*10^3)/Helena!$B$8</f>
        <v>0</v>
      </c>
      <c r="Q160" s="77">
        <f>(Duluth!$C$18*10^3)/Duluth!$B$8</f>
        <v>0</v>
      </c>
      <c r="R160" s="77">
        <f>(Fairbanks!$C$18*10^3)/Fairbanks!$B$8</f>
        <v>0</v>
      </c>
    </row>
    <row r="161" spans="1:18">
      <c r="A161" s="48"/>
      <c r="B161" s="52" t="s">
        <v>183</v>
      </c>
      <c r="C161" s="77">
        <f>(Miami!$C$19*10^3)/Miami!$B$8</f>
        <v>0</v>
      </c>
      <c r="D161" s="77">
        <f>(Houston!$C$19*10^3)/Houston!$B$8</f>
        <v>0</v>
      </c>
      <c r="E161" s="77">
        <f>(Phoenix!$C$19*10^3)/Phoenix!$B$8</f>
        <v>0</v>
      </c>
      <c r="F161" s="77">
        <f>(Atlanta!$C$19*10^3)/Atlanta!$B$8</f>
        <v>0</v>
      </c>
      <c r="G161" s="77">
        <f>(LosAngeles!$C$19*10^3)/LosAngeles!$B$8</f>
        <v>0</v>
      </c>
      <c r="H161" s="77">
        <f>(LasVegas!$C$19*10^3)/LasVegas!$B$8</f>
        <v>0</v>
      </c>
      <c r="I161" s="77">
        <f>(SanFrancisco!$C$19*10^3)/SanFrancisco!$B$8</f>
        <v>0</v>
      </c>
      <c r="J161" s="77">
        <f>(Baltimore!$C$19*10^3)/Baltimore!$B$8</f>
        <v>0</v>
      </c>
      <c r="K161" s="77">
        <f>(Albuquerque!$C$19*10^3)/Albuquerque!$B$8</f>
        <v>0</v>
      </c>
      <c r="L161" s="77">
        <f>(Seattle!$C$19*10^3)/Seattle!$B$8</f>
        <v>0</v>
      </c>
      <c r="M161" s="77">
        <f>(Chicago!$C$19*10^3)/Chicago!$B$8</f>
        <v>0</v>
      </c>
      <c r="N161" s="77">
        <f>(Boulder!$C$19*10^3)/Boulder!$B$8</f>
        <v>0</v>
      </c>
      <c r="O161" s="77">
        <f>(Minneapolis!$C$19*10^3)/Minneapolis!$B$8</f>
        <v>0</v>
      </c>
      <c r="P161" s="77">
        <f>(Helena!$C$19*10^3)/Helena!$B$8</f>
        <v>0</v>
      </c>
      <c r="Q161" s="77">
        <f>(Duluth!$C$19*10^3)/Duluth!$B$8</f>
        <v>0</v>
      </c>
      <c r="R161" s="77">
        <f>(Fairbanks!$C$19*10^3)/Fairbanks!$B$8</f>
        <v>0</v>
      </c>
    </row>
    <row r="162" spans="1:18">
      <c r="A162" s="48"/>
      <c r="B162" s="52" t="s">
        <v>184</v>
      </c>
      <c r="C162" s="77">
        <f>(Miami!$C$20*10^3)/Miami!$B$8</f>
        <v>0</v>
      </c>
      <c r="D162" s="77">
        <f>(Houston!$C$20*10^3)/Houston!$B$8</f>
        <v>0</v>
      </c>
      <c r="E162" s="77">
        <f>(Phoenix!$C$20*10^3)/Phoenix!$B$8</f>
        <v>0</v>
      </c>
      <c r="F162" s="77">
        <f>(Atlanta!$C$20*10^3)/Atlanta!$B$8</f>
        <v>0</v>
      </c>
      <c r="G162" s="77">
        <f>(LosAngeles!$C$20*10^3)/LosAngeles!$B$8</f>
        <v>0</v>
      </c>
      <c r="H162" s="77">
        <f>(LasVegas!$C$20*10^3)/LasVegas!$B$8</f>
        <v>0</v>
      </c>
      <c r="I162" s="77">
        <f>(SanFrancisco!$C$20*10^3)/SanFrancisco!$B$8</f>
        <v>0</v>
      </c>
      <c r="J162" s="77">
        <f>(Baltimore!$C$20*10^3)/Baltimore!$B$8</f>
        <v>0</v>
      </c>
      <c r="K162" s="77">
        <f>(Albuquerque!$C$20*10^3)/Albuquerque!$B$8</f>
        <v>0</v>
      </c>
      <c r="L162" s="77">
        <f>(Seattle!$C$20*10^3)/Seattle!$B$8</f>
        <v>0</v>
      </c>
      <c r="M162" s="77">
        <f>(Chicago!$C$20*10^3)/Chicago!$B$8</f>
        <v>0</v>
      </c>
      <c r="N162" s="77">
        <f>(Boulder!$C$20*10^3)/Boulder!$B$8</f>
        <v>0</v>
      </c>
      <c r="O162" s="77">
        <f>(Minneapolis!$C$20*10^3)/Minneapolis!$B$8</f>
        <v>0</v>
      </c>
      <c r="P162" s="77">
        <f>(Helena!$C$20*10^3)/Helena!$B$8</f>
        <v>0</v>
      </c>
      <c r="Q162" s="77">
        <f>(Duluth!$C$20*10^3)/Duluth!$B$8</f>
        <v>0</v>
      </c>
      <c r="R162" s="77">
        <f>(Fairbanks!$C$20*10^3)/Fairbanks!$B$8</f>
        <v>0</v>
      </c>
    </row>
    <row r="163" spans="1:18">
      <c r="A163" s="48"/>
      <c r="B163" s="52" t="s">
        <v>185</v>
      </c>
      <c r="C163" s="77">
        <f>(Miami!$C$21*10^3)/Miami!$B$8</f>
        <v>0</v>
      </c>
      <c r="D163" s="77">
        <f>(Houston!$C$21*10^3)/Houston!$B$8</f>
        <v>0</v>
      </c>
      <c r="E163" s="77">
        <f>(Phoenix!$C$21*10^3)/Phoenix!$B$8</f>
        <v>0</v>
      </c>
      <c r="F163" s="77">
        <f>(Atlanta!$C$21*10^3)/Atlanta!$B$8</f>
        <v>0</v>
      </c>
      <c r="G163" s="77">
        <f>(LosAngeles!$C$21*10^3)/LosAngeles!$B$8</f>
        <v>0</v>
      </c>
      <c r="H163" s="77">
        <f>(LasVegas!$C$21*10^3)/LasVegas!$B$8</f>
        <v>0</v>
      </c>
      <c r="I163" s="77">
        <f>(SanFrancisco!$C$21*10^3)/SanFrancisco!$B$8</f>
        <v>0</v>
      </c>
      <c r="J163" s="77">
        <f>(Baltimore!$C$21*10^3)/Baltimore!$B$8</f>
        <v>0</v>
      </c>
      <c r="K163" s="77">
        <f>(Albuquerque!$C$21*10^3)/Albuquerque!$B$8</f>
        <v>0</v>
      </c>
      <c r="L163" s="77">
        <f>(Seattle!$C$21*10^3)/Seattle!$B$8</f>
        <v>0</v>
      </c>
      <c r="M163" s="77">
        <f>(Chicago!$C$21*10^3)/Chicago!$B$8</f>
        <v>0</v>
      </c>
      <c r="N163" s="77">
        <f>(Boulder!$C$21*10^3)/Boulder!$B$8</f>
        <v>0</v>
      </c>
      <c r="O163" s="77">
        <f>(Minneapolis!$C$21*10^3)/Minneapolis!$B$8</f>
        <v>0</v>
      </c>
      <c r="P163" s="77">
        <f>(Helena!$C$21*10^3)/Helena!$B$8</f>
        <v>0</v>
      </c>
      <c r="Q163" s="77">
        <f>(Duluth!$C$21*10^3)/Duluth!$B$8</f>
        <v>0</v>
      </c>
      <c r="R163" s="77">
        <f>(Fairbanks!$C$21*10^3)/Fairbanks!$B$8</f>
        <v>0</v>
      </c>
    </row>
    <row r="164" spans="1:18">
      <c r="A164" s="48"/>
      <c r="B164" s="52" t="s">
        <v>186</v>
      </c>
      <c r="C164" s="77">
        <f>(Miami!$C$22*10^3)/Miami!$B$8</f>
        <v>0</v>
      </c>
      <c r="D164" s="77">
        <f>(Houston!$C$22*10^3)/Houston!$B$8</f>
        <v>0</v>
      </c>
      <c r="E164" s="77">
        <f>(Phoenix!$C$22*10^3)/Phoenix!$B$8</f>
        <v>0</v>
      </c>
      <c r="F164" s="77">
        <f>(Atlanta!$C$22*10^3)/Atlanta!$B$8</f>
        <v>0</v>
      </c>
      <c r="G164" s="77">
        <f>(LosAngeles!$C$22*10^3)/LosAngeles!$B$8</f>
        <v>0</v>
      </c>
      <c r="H164" s="77">
        <f>(LasVegas!$C$22*10^3)/LasVegas!$B$8</f>
        <v>0</v>
      </c>
      <c r="I164" s="77">
        <f>(SanFrancisco!$C$22*10^3)/SanFrancisco!$B$8</f>
        <v>0</v>
      </c>
      <c r="J164" s="77">
        <f>(Baltimore!$C$22*10^3)/Baltimore!$B$8</f>
        <v>0</v>
      </c>
      <c r="K164" s="77">
        <f>(Albuquerque!$C$22*10^3)/Albuquerque!$B$8</f>
        <v>0</v>
      </c>
      <c r="L164" s="77">
        <f>(Seattle!$C$22*10^3)/Seattle!$B$8</f>
        <v>0</v>
      </c>
      <c r="M164" s="77">
        <f>(Chicago!$C$22*10^3)/Chicago!$B$8</f>
        <v>0</v>
      </c>
      <c r="N164" s="77">
        <f>(Boulder!$C$22*10^3)/Boulder!$B$8</f>
        <v>0</v>
      </c>
      <c r="O164" s="77">
        <f>(Minneapolis!$C$22*10^3)/Minneapolis!$B$8</f>
        <v>0</v>
      </c>
      <c r="P164" s="77">
        <f>(Helena!$C$22*10^3)/Helena!$B$8</f>
        <v>0</v>
      </c>
      <c r="Q164" s="77">
        <f>(Duluth!$C$22*10^3)/Duluth!$B$8</f>
        <v>0</v>
      </c>
      <c r="R164" s="77">
        <f>(Fairbanks!$C$22*10^3)/Fairbanks!$B$8</f>
        <v>0</v>
      </c>
    </row>
    <row r="165" spans="1:18">
      <c r="A165" s="48"/>
      <c r="B165" s="52" t="s">
        <v>187</v>
      </c>
      <c r="C165" s="77">
        <f>(Miami!$C$23*10^3)/Miami!$B$8</f>
        <v>0</v>
      </c>
      <c r="D165" s="77">
        <f>(Houston!$C$23*10^3)/Houston!$B$8</f>
        <v>0</v>
      </c>
      <c r="E165" s="77">
        <f>(Phoenix!$C$23*10^3)/Phoenix!$B$8</f>
        <v>0</v>
      </c>
      <c r="F165" s="77">
        <f>(Atlanta!$C$23*10^3)/Atlanta!$B$8</f>
        <v>0</v>
      </c>
      <c r="G165" s="77">
        <f>(LosAngeles!$C$23*10^3)/LosAngeles!$B$8</f>
        <v>0</v>
      </c>
      <c r="H165" s="77">
        <f>(LasVegas!$C$23*10^3)/LasVegas!$B$8</f>
        <v>0</v>
      </c>
      <c r="I165" s="77">
        <f>(SanFrancisco!$C$23*10^3)/SanFrancisco!$B$8</f>
        <v>0</v>
      </c>
      <c r="J165" s="77">
        <f>(Baltimore!$C$23*10^3)/Baltimore!$B$8</f>
        <v>0</v>
      </c>
      <c r="K165" s="77">
        <f>(Albuquerque!$C$23*10^3)/Albuquerque!$B$8</f>
        <v>0</v>
      </c>
      <c r="L165" s="77">
        <f>(Seattle!$C$23*10^3)/Seattle!$B$8</f>
        <v>0</v>
      </c>
      <c r="M165" s="77">
        <f>(Chicago!$C$23*10^3)/Chicago!$B$8</f>
        <v>0</v>
      </c>
      <c r="N165" s="77">
        <f>(Boulder!$C$23*10^3)/Boulder!$B$8</f>
        <v>0</v>
      </c>
      <c r="O165" s="77">
        <f>(Minneapolis!$C$23*10^3)/Minneapolis!$B$8</f>
        <v>0</v>
      </c>
      <c r="P165" s="77">
        <f>(Helena!$C$23*10^3)/Helena!$B$8</f>
        <v>0</v>
      </c>
      <c r="Q165" s="77">
        <f>(Duluth!$C$23*10^3)/Duluth!$B$8</f>
        <v>0</v>
      </c>
      <c r="R165" s="77">
        <f>(Fairbanks!$C$23*10^3)/Fairbanks!$B$8</f>
        <v>0</v>
      </c>
    </row>
    <row r="166" spans="1:18">
      <c r="A166" s="48"/>
      <c r="B166" s="52" t="s">
        <v>170</v>
      </c>
      <c r="C166" s="77">
        <f>(Miami!$C$24*10^3)/Miami!$B$8</f>
        <v>0</v>
      </c>
      <c r="D166" s="77">
        <f>(Houston!$C$24*10^3)/Houston!$B$8</f>
        <v>0</v>
      </c>
      <c r="E166" s="77">
        <f>(Phoenix!$C$24*10^3)/Phoenix!$B$8</f>
        <v>0</v>
      </c>
      <c r="F166" s="77">
        <f>(Atlanta!$C$24*10^3)/Atlanta!$B$8</f>
        <v>0</v>
      </c>
      <c r="G166" s="77">
        <f>(LosAngeles!$C$24*10^3)/LosAngeles!$B$8</f>
        <v>0</v>
      </c>
      <c r="H166" s="77">
        <f>(LasVegas!$C$24*10^3)/LasVegas!$B$8</f>
        <v>0</v>
      </c>
      <c r="I166" s="77">
        <f>(SanFrancisco!$C$24*10^3)/SanFrancisco!$B$8</f>
        <v>0</v>
      </c>
      <c r="J166" s="77">
        <f>(Baltimore!$C$24*10^3)/Baltimore!$B$8</f>
        <v>0</v>
      </c>
      <c r="K166" s="77">
        <f>(Albuquerque!$C$24*10^3)/Albuquerque!$B$8</f>
        <v>0</v>
      </c>
      <c r="L166" s="77">
        <f>(Seattle!$C$24*10^3)/Seattle!$B$8</f>
        <v>0</v>
      </c>
      <c r="M166" s="77">
        <f>(Chicago!$C$24*10^3)/Chicago!$B$8</f>
        <v>0</v>
      </c>
      <c r="N166" s="77">
        <f>(Boulder!$C$24*10^3)/Boulder!$B$8</f>
        <v>0</v>
      </c>
      <c r="O166" s="77">
        <f>(Minneapolis!$C$24*10^3)/Minneapolis!$B$8</f>
        <v>0</v>
      </c>
      <c r="P166" s="77">
        <f>(Helena!$C$24*10^3)/Helena!$B$8</f>
        <v>0</v>
      </c>
      <c r="Q166" s="77">
        <f>(Duluth!$C$24*10^3)/Duluth!$B$8</f>
        <v>0</v>
      </c>
      <c r="R166" s="77">
        <f>(Fairbanks!$C$24*10^3)/Fairbanks!$B$8</f>
        <v>0</v>
      </c>
    </row>
    <row r="167" spans="1:18">
      <c r="A167" s="48"/>
      <c r="B167" s="52" t="s">
        <v>188</v>
      </c>
      <c r="C167" s="77">
        <f>(Miami!$C$25*10^3)/Miami!$B$8</f>
        <v>0</v>
      </c>
      <c r="D167" s="77">
        <f>(Houston!$C$25*10^3)/Houston!$B$8</f>
        <v>0</v>
      </c>
      <c r="E167" s="77">
        <f>(Phoenix!$C$25*10^3)/Phoenix!$B$8</f>
        <v>0</v>
      </c>
      <c r="F167" s="77">
        <f>(Atlanta!$C$25*10^3)/Atlanta!$B$8</f>
        <v>0</v>
      </c>
      <c r="G167" s="77">
        <f>(LosAngeles!$C$25*10^3)/LosAngeles!$B$8</f>
        <v>0</v>
      </c>
      <c r="H167" s="77">
        <f>(LasVegas!$C$25*10^3)/LasVegas!$B$8</f>
        <v>0</v>
      </c>
      <c r="I167" s="77">
        <f>(SanFrancisco!$C$25*10^3)/SanFrancisco!$B$8</f>
        <v>0</v>
      </c>
      <c r="J167" s="77">
        <f>(Baltimore!$C$25*10^3)/Baltimore!$B$8</f>
        <v>0</v>
      </c>
      <c r="K167" s="77">
        <f>(Albuquerque!$C$25*10^3)/Albuquerque!$B$8</f>
        <v>0</v>
      </c>
      <c r="L167" s="77">
        <f>(Seattle!$C$25*10^3)/Seattle!$B$8</f>
        <v>0</v>
      </c>
      <c r="M167" s="77">
        <f>(Chicago!$C$25*10^3)/Chicago!$B$8</f>
        <v>0</v>
      </c>
      <c r="N167" s="77">
        <f>(Boulder!$C$25*10^3)/Boulder!$B$8</f>
        <v>0</v>
      </c>
      <c r="O167" s="77">
        <f>(Minneapolis!$C$25*10^3)/Minneapolis!$B$8</f>
        <v>0</v>
      </c>
      <c r="P167" s="77">
        <f>(Helena!$C$25*10^3)/Helena!$B$8</f>
        <v>0</v>
      </c>
      <c r="Q167" s="77">
        <f>(Duluth!$C$25*10^3)/Duluth!$B$8</f>
        <v>0</v>
      </c>
      <c r="R167" s="77">
        <f>(Fairbanks!$C$25*10^3)/Fairbanks!$B$8</f>
        <v>0</v>
      </c>
    </row>
    <row r="168" spans="1:18">
      <c r="A168" s="48"/>
      <c r="B168" s="52" t="s">
        <v>189</v>
      </c>
      <c r="C168" s="77">
        <f>(Miami!$C$26*10^3)/Miami!$B$8</f>
        <v>0</v>
      </c>
      <c r="D168" s="77">
        <f>(Houston!$C$26*10^3)/Houston!$B$8</f>
        <v>0</v>
      </c>
      <c r="E168" s="77">
        <f>(Phoenix!$C$26*10^3)/Phoenix!$B$8</f>
        <v>0</v>
      </c>
      <c r="F168" s="77">
        <f>(Atlanta!$C$26*10^3)/Atlanta!$B$8</f>
        <v>0</v>
      </c>
      <c r="G168" s="77">
        <f>(LosAngeles!$C$26*10^3)/LosAngeles!$B$8</f>
        <v>0</v>
      </c>
      <c r="H168" s="77">
        <f>(LasVegas!$C$26*10^3)/LasVegas!$B$8</f>
        <v>0</v>
      </c>
      <c r="I168" s="77">
        <f>(SanFrancisco!$C$26*10^3)/SanFrancisco!$B$8</f>
        <v>0</v>
      </c>
      <c r="J168" s="77">
        <f>(Baltimore!$C$26*10^3)/Baltimore!$B$8</f>
        <v>0</v>
      </c>
      <c r="K168" s="77">
        <f>(Albuquerque!$C$26*10^3)/Albuquerque!$B$8</f>
        <v>0</v>
      </c>
      <c r="L168" s="77">
        <f>(Seattle!$C$26*10^3)/Seattle!$B$8</f>
        <v>0</v>
      </c>
      <c r="M168" s="77">
        <f>(Chicago!$C$26*10^3)/Chicago!$B$8</f>
        <v>0</v>
      </c>
      <c r="N168" s="77">
        <f>(Boulder!$C$26*10^3)/Boulder!$B$8</f>
        <v>0</v>
      </c>
      <c r="O168" s="77">
        <f>(Minneapolis!$C$26*10^3)/Minneapolis!$B$8</f>
        <v>0</v>
      </c>
      <c r="P168" s="77">
        <f>(Helena!$C$26*10^3)/Helena!$B$8</f>
        <v>0</v>
      </c>
      <c r="Q168" s="77">
        <f>(Duluth!$C$26*10^3)/Duluth!$B$8</f>
        <v>0</v>
      </c>
      <c r="R168" s="77">
        <f>(Fairbanks!$C$26*10^3)/Fairbanks!$B$8</f>
        <v>0</v>
      </c>
    </row>
    <row r="169" spans="1:18">
      <c r="A169" s="48"/>
      <c r="B169" s="52" t="s">
        <v>89</v>
      </c>
      <c r="C169" s="77">
        <f>(Miami!$C$28*10^3)/Miami!$B$8</f>
        <v>7.9468524274299375</v>
      </c>
      <c r="D169" s="77">
        <f>(Houston!$C$28*10^3)/Houston!$B$8</f>
        <v>139.05466022083795</v>
      </c>
      <c r="E169" s="77">
        <f>(Phoenix!$C$28*10^3)/Phoenix!$B$8</f>
        <v>115.80695643834542</v>
      </c>
      <c r="F169" s="77">
        <f>(Atlanta!$C$28*10^3)/Atlanta!$B$8</f>
        <v>295.07539265646324</v>
      </c>
      <c r="G169" s="77">
        <f>(LosAngeles!$C$28*10^3)/LosAngeles!$B$8</f>
        <v>87.873094477308101</v>
      </c>
      <c r="H169" s="77">
        <f>(LasVegas!$C$28*10^3)/LasVegas!$B$8</f>
        <v>200.32345389474236</v>
      </c>
      <c r="I169" s="77">
        <f>(SanFrancisco!$C$28*10^3)/SanFrancisco!$B$8</f>
        <v>254.36466593141211</v>
      </c>
      <c r="J169" s="77">
        <f>(Baltimore!$C$28*10^3)/Baltimore!$B$8</f>
        <v>526.33620896342188</v>
      </c>
      <c r="K169" s="77">
        <f>(Albuquerque!$C$28*10^3)/Albuquerque!$B$8</f>
        <v>381.15248976673831</v>
      </c>
      <c r="L169" s="77">
        <f>(Seattle!$C$28*10^3)/Seattle!$B$8</f>
        <v>473.47198549252619</v>
      </c>
      <c r="M169" s="77">
        <f>(Chicago!$C$28*10^3)/Chicago!$B$8</f>
        <v>707.79733128740759</v>
      </c>
      <c r="N169" s="77">
        <f>(Boulder!$C$28*10^3)/Boulder!$B$8</f>
        <v>532.49142324072909</v>
      </c>
      <c r="O169" s="77">
        <f>(Minneapolis!$C$28*10^3)/Minneapolis!$B$8</f>
        <v>927.73290206147374</v>
      </c>
      <c r="P169" s="77">
        <f>(Helena!$C$28*10^3)/Helena!$B$8</f>
        <v>746.15844009782086</v>
      </c>
      <c r="Q169" s="77">
        <f>(Duluth!$C$28*10^3)/Duluth!$B$8</f>
        <v>1170.1489544418241</v>
      </c>
      <c r="R169" s="77">
        <f>(Fairbanks!$C$28*10^3)/Fairbanks!$B$8</f>
        <v>1972.1184486418861</v>
      </c>
    </row>
    <row r="170" spans="1:18">
      <c r="A170" s="48"/>
      <c r="B170" s="51" t="s">
        <v>250</v>
      </c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</row>
    <row r="171" spans="1:18">
      <c r="A171" s="48"/>
      <c r="B171" s="52" t="s">
        <v>70</v>
      </c>
      <c r="C171" s="77">
        <f>(Miami!$E$13*10^3)/Miami!$B$8</f>
        <v>0</v>
      </c>
      <c r="D171" s="77">
        <f>(Houston!$E$13*10^3)/Houston!$B$8</f>
        <v>0</v>
      </c>
      <c r="E171" s="77">
        <f>(Phoenix!$E$13*10^3)/Phoenix!$B$8</f>
        <v>0</v>
      </c>
      <c r="F171" s="77">
        <f>(Atlanta!$E$13*10^3)/Atlanta!$B$8</f>
        <v>0</v>
      </c>
      <c r="G171" s="77">
        <f>(LosAngeles!$E$13*10^3)/LosAngeles!$B$8</f>
        <v>0</v>
      </c>
      <c r="H171" s="77">
        <f>(LasVegas!$E$13*10^3)/LasVegas!$B$8</f>
        <v>0</v>
      </c>
      <c r="I171" s="77">
        <f>(SanFrancisco!$E$13*10^3)/SanFrancisco!$B$8</f>
        <v>0</v>
      </c>
      <c r="J171" s="77">
        <f>(Baltimore!$E$13*10^3)/Baltimore!$B$8</f>
        <v>0</v>
      </c>
      <c r="K171" s="77">
        <f>(Albuquerque!$E$13*10^3)/Albuquerque!$B$8</f>
        <v>0</v>
      </c>
      <c r="L171" s="77">
        <f>(Seattle!$E$13*10^3)/Seattle!$B$8</f>
        <v>0</v>
      </c>
      <c r="M171" s="77">
        <f>(Chicago!$E$13*10^3)/Chicago!$B$8</f>
        <v>0</v>
      </c>
      <c r="N171" s="77">
        <f>(Boulder!$E$13*10^3)/Boulder!$B$8</f>
        <v>0</v>
      </c>
      <c r="O171" s="77">
        <f>(Minneapolis!$E$13*10^3)/Minneapolis!$B$8</f>
        <v>0</v>
      </c>
      <c r="P171" s="77">
        <f>(Helena!$E$13*10^3)/Helena!$B$8</f>
        <v>0</v>
      </c>
      <c r="Q171" s="77">
        <f>(Duluth!$E$13*10^3)/Duluth!$B$8</f>
        <v>0</v>
      </c>
      <c r="R171" s="77">
        <f>(Fairbanks!$E$13*10^3)/Fairbanks!$B$8</f>
        <v>0</v>
      </c>
    </row>
    <row r="172" spans="1:18">
      <c r="A172" s="48"/>
      <c r="B172" s="52" t="s">
        <v>71</v>
      </c>
      <c r="C172" s="77">
        <f>(Miami!$E$14*10^3)/Miami!$B$8</f>
        <v>0</v>
      </c>
      <c r="D172" s="77">
        <f>(Houston!$E$14*10^3)/Houston!$B$8</f>
        <v>0</v>
      </c>
      <c r="E172" s="77">
        <f>(Phoenix!$E$14*10^3)/Phoenix!$B$8</f>
        <v>0</v>
      </c>
      <c r="F172" s="77">
        <f>(Atlanta!$E$14*10^3)/Atlanta!$B$8</f>
        <v>0</v>
      </c>
      <c r="G172" s="77">
        <f>(LosAngeles!$E$14*10^3)/LosAngeles!$B$8</f>
        <v>0</v>
      </c>
      <c r="H172" s="77">
        <f>(LasVegas!$E$14*10^3)/LasVegas!$B$8</f>
        <v>0</v>
      </c>
      <c r="I172" s="77">
        <f>(SanFrancisco!$E$14*10^3)/SanFrancisco!$B$8</f>
        <v>0</v>
      </c>
      <c r="J172" s="77">
        <f>(Baltimore!$E$14*10^3)/Baltimore!$B$8</f>
        <v>0</v>
      </c>
      <c r="K172" s="77">
        <f>(Albuquerque!$E$14*10^3)/Albuquerque!$B$8</f>
        <v>0</v>
      </c>
      <c r="L172" s="77">
        <f>(Seattle!$E$14*10^3)/Seattle!$B$8</f>
        <v>0</v>
      </c>
      <c r="M172" s="77">
        <f>(Chicago!$E$14*10^3)/Chicago!$B$8</f>
        <v>0</v>
      </c>
      <c r="N172" s="77">
        <f>(Boulder!$E$14*10^3)/Boulder!$B$8</f>
        <v>0</v>
      </c>
      <c r="O172" s="77">
        <f>(Minneapolis!$E$14*10^3)/Minneapolis!$B$8</f>
        <v>0</v>
      </c>
      <c r="P172" s="77">
        <f>(Helena!$E$14*10^3)/Helena!$B$8</f>
        <v>0</v>
      </c>
      <c r="Q172" s="77">
        <f>(Duluth!$E$14*10^3)/Duluth!$B$8</f>
        <v>0</v>
      </c>
      <c r="R172" s="77">
        <f>(Fairbanks!$E$14*10^3)/Fairbanks!$B$8</f>
        <v>0</v>
      </c>
    </row>
    <row r="173" spans="1:18">
      <c r="A173" s="48"/>
      <c r="B173" s="52" t="s">
        <v>78</v>
      </c>
      <c r="C173" s="77">
        <f>(Miami!$E$15*10^3)/Miami!$B$8</f>
        <v>0</v>
      </c>
      <c r="D173" s="77">
        <f>(Houston!$E$15*10^3)/Houston!$B$8</f>
        <v>0</v>
      </c>
      <c r="E173" s="77">
        <f>(Phoenix!$E$15*10^3)/Phoenix!$B$8</f>
        <v>0</v>
      </c>
      <c r="F173" s="77">
        <f>(Atlanta!$E$15*10^3)/Atlanta!$B$8</f>
        <v>0</v>
      </c>
      <c r="G173" s="77">
        <f>(LosAngeles!$E$15*10^3)/LosAngeles!$B$8</f>
        <v>0</v>
      </c>
      <c r="H173" s="77">
        <f>(LasVegas!$E$15*10^3)/LasVegas!$B$8</f>
        <v>0</v>
      </c>
      <c r="I173" s="77">
        <f>(SanFrancisco!$E$15*10^3)/SanFrancisco!$B$8</f>
        <v>0</v>
      </c>
      <c r="J173" s="77">
        <f>(Baltimore!$E$15*10^3)/Baltimore!$B$8</f>
        <v>0</v>
      </c>
      <c r="K173" s="77">
        <f>(Albuquerque!$E$15*10^3)/Albuquerque!$B$8</f>
        <v>0</v>
      </c>
      <c r="L173" s="77">
        <f>(Seattle!$E$15*10^3)/Seattle!$B$8</f>
        <v>0</v>
      </c>
      <c r="M173" s="77">
        <f>(Chicago!$E$15*10^3)/Chicago!$B$8</f>
        <v>0</v>
      </c>
      <c r="N173" s="77">
        <f>(Boulder!$E$15*10^3)/Boulder!$B$8</f>
        <v>0</v>
      </c>
      <c r="O173" s="77">
        <f>(Minneapolis!$E$15*10^3)/Minneapolis!$B$8</f>
        <v>0</v>
      </c>
      <c r="P173" s="77">
        <f>(Helena!$E$15*10^3)/Helena!$B$8</f>
        <v>0</v>
      </c>
      <c r="Q173" s="77">
        <f>(Duluth!$E$15*10^3)/Duluth!$B$8</f>
        <v>0</v>
      </c>
      <c r="R173" s="77">
        <f>(Fairbanks!$E$15*10^3)/Fairbanks!$B$8</f>
        <v>0</v>
      </c>
    </row>
    <row r="174" spans="1:18">
      <c r="A174" s="48"/>
      <c r="B174" s="52" t="s">
        <v>79</v>
      </c>
      <c r="C174" s="77">
        <f>(Miami!$E$16*10^3)/Miami!$B$8</f>
        <v>0</v>
      </c>
      <c r="D174" s="77">
        <f>(Houston!$E$16*10^3)/Houston!$B$8</f>
        <v>0</v>
      </c>
      <c r="E174" s="77">
        <f>(Phoenix!$E$16*10^3)/Phoenix!$B$8</f>
        <v>0</v>
      </c>
      <c r="F174" s="77">
        <f>(Atlanta!$E$16*10^3)/Atlanta!$B$8</f>
        <v>0</v>
      </c>
      <c r="G174" s="77">
        <f>(LosAngeles!$E$16*10^3)/LosAngeles!$B$8</f>
        <v>0</v>
      </c>
      <c r="H174" s="77">
        <f>(LasVegas!$E$16*10^3)/LasVegas!$B$8</f>
        <v>0</v>
      </c>
      <c r="I174" s="77">
        <f>(SanFrancisco!$E$16*10^3)/SanFrancisco!$B$8</f>
        <v>0</v>
      </c>
      <c r="J174" s="77">
        <f>(Baltimore!$E$16*10^3)/Baltimore!$B$8</f>
        <v>0</v>
      </c>
      <c r="K174" s="77">
        <f>(Albuquerque!$E$16*10^3)/Albuquerque!$B$8</f>
        <v>0</v>
      </c>
      <c r="L174" s="77">
        <f>(Seattle!$E$16*10^3)/Seattle!$B$8</f>
        <v>0</v>
      </c>
      <c r="M174" s="77">
        <f>(Chicago!$E$16*10^3)/Chicago!$B$8</f>
        <v>0</v>
      </c>
      <c r="N174" s="77">
        <f>(Boulder!$E$16*10^3)/Boulder!$B$8</f>
        <v>0</v>
      </c>
      <c r="O174" s="77">
        <f>(Minneapolis!$E$16*10^3)/Minneapolis!$B$8</f>
        <v>0</v>
      </c>
      <c r="P174" s="77">
        <f>(Helena!$E$16*10^3)/Helena!$B$8</f>
        <v>0</v>
      </c>
      <c r="Q174" s="77">
        <f>(Duluth!$E$16*10^3)/Duluth!$B$8</f>
        <v>0</v>
      </c>
      <c r="R174" s="77">
        <f>(Fairbanks!$E$16*10^3)/Fairbanks!$B$8</f>
        <v>0</v>
      </c>
    </row>
    <row r="175" spans="1:18">
      <c r="A175" s="48"/>
      <c r="B175" s="52" t="s">
        <v>80</v>
      </c>
      <c r="C175" s="77">
        <f>(Miami!$E$17*10^3)/Miami!$B$8</f>
        <v>0</v>
      </c>
      <c r="D175" s="77">
        <f>(Houston!$E$17*10^3)/Houston!$B$8</f>
        <v>0</v>
      </c>
      <c r="E175" s="77">
        <f>(Phoenix!$E$17*10^3)/Phoenix!$B$8</f>
        <v>0</v>
      </c>
      <c r="F175" s="77">
        <f>(Atlanta!$E$17*10^3)/Atlanta!$B$8</f>
        <v>0</v>
      </c>
      <c r="G175" s="77">
        <f>(LosAngeles!$E$17*10^3)/LosAngeles!$B$8</f>
        <v>0</v>
      </c>
      <c r="H175" s="77">
        <f>(LasVegas!$E$17*10^3)/LasVegas!$B$8</f>
        <v>0</v>
      </c>
      <c r="I175" s="77">
        <f>(SanFrancisco!$E$17*10^3)/SanFrancisco!$B$8</f>
        <v>0</v>
      </c>
      <c r="J175" s="77">
        <f>(Baltimore!$E$17*10^3)/Baltimore!$B$8</f>
        <v>0</v>
      </c>
      <c r="K175" s="77">
        <f>(Albuquerque!$E$17*10^3)/Albuquerque!$B$8</f>
        <v>0</v>
      </c>
      <c r="L175" s="77">
        <f>(Seattle!$E$17*10^3)/Seattle!$B$8</f>
        <v>0</v>
      </c>
      <c r="M175" s="77">
        <f>(Chicago!$E$17*10^3)/Chicago!$B$8</f>
        <v>0</v>
      </c>
      <c r="N175" s="77">
        <f>(Boulder!$E$17*10^3)/Boulder!$B$8</f>
        <v>0</v>
      </c>
      <c r="O175" s="77">
        <f>(Minneapolis!$E$17*10^3)/Minneapolis!$B$8</f>
        <v>0</v>
      </c>
      <c r="P175" s="77">
        <f>(Helena!$E$17*10^3)/Helena!$B$8</f>
        <v>0</v>
      </c>
      <c r="Q175" s="77">
        <f>(Duluth!$E$17*10^3)/Duluth!$B$8</f>
        <v>0</v>
      </c>
      <c r="R175" s="77">
        <f>(Fairbanks!$E$17*10^3)/Fairbanks!$B$8</f>
        <v>0</v>
      </c>
    </row>
    <row r="176" spans="1:18">
      <c r="A176" s="48"/>
      <c r="B176" s="52" t="s">
        <v>81</v>
      </c>
      <c r="C176" s="77">
        <f>(Miami!$E$18*10^3)/Miami!$B$8</f>
        <v>0</v>
      </c>
      <c r="D176" s="77">
        <f>(Houston!$E$18*10^3)/Houston!$B$8</f>
        <v>0</v>
      </c>
      <c r="E176" s="77">
        <f>(Phoenix!$E$18*10^3)/Phoenix!$B$8</f>
        <v>0</v>
      </c>
      <c r="F176" s="77">
        <f>(Atlanta!$E$18*10^3)/Atlanta!$B$8</f>
        <v>0</v>
      </c>
      <c r="G176" s="77">
        <f>(LosAngeles!$E$18*10^3)/LosAngeles!$B$8</f>
        <v>0</v>
      </c>
      <c r="H176" s="77">
        <f>(LasVegas!$E$18*10^3)/LasVegas!$B$8</f>
        <v>0</v>
      </c>
      <c r="I176" s="77">
        <f>(SanFrancisco!$E$18*10^3)/SanFrancisco!$B$8</f>
        <v>0</v>
      </c>
      <c r="J176" s="77">
        <f>(Baltimore!$E$18*10^3)/Baltimore!$B$8</f>
        <v>0</v>
      </c>
      <c r="K176" s="77">
        <f>(Albuquerque!$E$18*10^3)/Albuquerque!$B$8</f>
        <v>0</v>
      </c>
      <c r="L176" s="77">
        <f>(Seattle!$E$18*10^3)/Seattle!$B$8</f>
        <v>0</v>
      </c>
      <c r="M176" s="77">
        <f>(Chicago!$E$18*10^3)/Chicago!$B$8</f>
        <v>0</v>
      </c>
      <c r="N176" s="77">
        <f>(Boulder!$E$18*10^3)/Boulder!$B$8</f>
        <v>0</v>
      </c>
      <c r="O176" s="77">
        <f>(Minneapolis!$E$18*10^3)/Minneapolis!$B$8</f>
        <v>0</v>
      </c>
      <c r="P176" s="77">
        <f>(Helena!$E$18*10^3)/Helena!$B$8</f>
        <v>0</v>
      </c>
      <c r="Q176" s="77">
        <f>(Duluth!$E$18*10^3)/Duluth!$B$8</f>
        <v>0</v>
      </c>
      <c r="R176" s="77">
        <f>(Fairbanks!$E$18*10^3)/Fairbanks!$B$8</f>
        <v>0</v>
      </c>
    </row>
    <row r="177" spans="1:18">
      <c r="A177" s="48"/>
      <c r="B177" s="52" t="s">
        <v>82</v>
      </c>
      <c r="C177" s="77">
        <f>(Miami!$E$19*10^3)/Miami!$B$8</f>
        <v>0</v>
      </c>
      <c r="D177" s="77">
        <f>(Houston!$E$19*10^3)/Houston!$B$8</f>
        <v>0</v>
      </c>
      <c r="E177" s="77">
        <f>(Phoenix!$E$19*10^3)/Phoenix!$B$8</f>
        <v>0</v>
      </c>
      <c r="F177" s="77">
        <f>(Atlanta!$E$19*10^3)/Atlanta!$B$8</f>
        <v>0</v>
      </c>
      <c r="G177" s="77">
        <f>(LosAngeles!$E$19*10^3)/LosAngeles!$B$8</f>
        <v>0</v>
      </c>
      <c r="H177" s="77">
        <f>(LasVegas!$E$19*10^3)/LasVegas!$B$8</f>
        <v>0</v>
      </c>
      <c r="I177" s="77">
        <f>(SanFrancisco!$E$19*10^3)/SanFrancisco!$B$8</f>
        <v>0</v>
      </c>
      <c r="J177" s="77">
        <f>(Baltimore!$E$19*10^3)/Baltimore!$B$8</f>
        <v>0</v>
      </c>
      <c r="K177" s="77">
        <f>(Albuquerque!$E$19*10^3)/Albuquerque!$B$8</f>
        <v>0</v>
      </c>
      <c r="L177" s="77">
        <f>(Seattle!$E$19*10^3)/Seattle!$B$8</f>
        <v>0</v>
      </c>
      <c r="M177" s="77">
        <f>(Chicago!$E$19*10^3)/Chicago!$B$8</f>
        <v>0</v>
      </c>
      <c r="N177" s="77">
        <f>(Boulder!$E$19*10^3)/Boulder!$B$8</f>
        <v>0</v>
      </c>
      <c r="O177" s="77">
        <f>(Minneapolis!$E$19*10^3)/Minneapolis!$B$8</f>
        <v>0</v>
      </c>
      <c r="P177" s="77">
        <f>(Helena!$E$19*10^3)/Helena!$B$8</f>
        <v>0</v>
      </c>
      <c r="Q177" s="77">
        <f>(Duluth!$E$19*10^3)/Duluth!$B$8</f>
        <v>0</v>
      </c>
      <c r="R177" s="77">
        <f>(Fairbanks!$E$19*10^3)/Fairbanks!$B$8</f>
        <v>0</v>
      </c>
    </row>
    <row r="178" spans="1:18">
      <c r="A178" s="48"/>
      <c r="B178" s="52" t="s">
        <v>83</v>
      </c>
      <c r="C178" s="77">
        <f>(Miami!$E$20*10^3)/Miami!$B$8</f>
        <v>0</v>
      </c>
      <c r="D178" s="77">
        <f>(Houston!$E$20*10^3)/Houston!$B$8</f>
        <v>0</v>
      </c>
      <c r="E178" s="77">
        <f>(Phoenix!$E$20*10^3)/Phoenix!$B$8</f>
        <v>0</v>
      </c>
      <c r="F178" s="77">
        <f>(Atlanta!$E$20*10^3)/Atlanta!$B$8</f>
        <v>0</v>
      </c>
      <c r="G178" s="77">
        <f>(LosAngeles!$E$20*10^3)/LosAngeles!$B$8</f>
        <v>0</v>
      </c>
      <c r="H178" s="77">
        <f>(LasVegas!$E$20*10^3)/LasVegas!$B$8</f>
        <v>0</v>
      </c>
      <c r="I178" s="77">
        <f>(SanFrancisco!$E$20*10^3)/SanFrancisco!$B$8</f>
        <v>0</v>
      </c>
      <c r="J178" s="77">
        <f>(Baltimore!$E$20*10^3)/Baltimore!$B$8</f>
        <v>0</v>
      </c>
      <c r="K178" s="77">
        <f>(Albuquerque!$E$20*10^3)/Albuquerque!$B$8</f>
        <v>0</v>
      </c>
      <c r="L178" s="77">
        <f>(Seattle!$E$20*10^3)/Seattle!$B$8</f>
        <v>0</v>
      </c>
      <c r="M178" s="77">
        <f>(Chicago!$E$20*10^3)/Chicago!$B$8</f>
        <v>0</v>
      </c>
      <c r="N178" s="77">
        <f>(Boulder!$E$20*10^3)/Boulder!$B$8</f>
        <v>0</v>
      </c>
      <c r="O178" s="77">
        <f>(Minneapolis!$E$20*10^3)/Minneapolis!$B$8</f>
        <v>0</v>
      </c>
      <c r="P178" s="77">
        <f>(Helena!$E$20*10^3)/Helena!$B$8</f>
        <v>0</v>
      </c>
      <c r="Q178" s="77">
        <f>(Duluth!$E$20*10^3)/Duluth!$B$8</f>
        <v>0</v>
      </c>
      <c r="R178" s="77">
        <f>(Fairbanks!$E$20*10^3)/Fairbanks!$B$8</f>
        <v>0</v>
      </c>
    </row>
    <row r="179" spans="1:18">
      <c r="A179" s="48"/>
      <c r="B179" s="52" t="s">
        <v>84</v>
      </c>
      <c r="C179" s="77">
        <f>(Miami!$E$21*10^3)/Miami!$B$8</f>
        <v>0</v>
      </c>
      <c r="D179" s="77">
        <f>(Houston!$E$21*10^3)/Houston!$B$8</f>
        <v>0</v>
      </c>
      <c r="E179" s="77">
        <f>(Phoenix!$E$21*10^3)/Phoenix!$B$8</f>
        <v>0</v>
      </c>
      <c r="F179" s="77">
        <f>(Atlanta!$E$21*10^3)/Atlanta!$B$8</f>
        <v>0</v>
      </c>
      <c r="G179" s="77">
        <f>(LosAngeles!$E$21*10^3)/LosAngeles!$B$8</f>
        <v>0</v>
      </c>
      <c r="H179" s="77">
        <f>(LasVegas!$E$21*10^3)/LasVegas!$B$8</f>
        <v>0</v>
      </c>
      <c r="I179" s="77">
        <f>(SanFrancisco!$E$21*10^3)/SanFrancisco!$B$8</f>
        <v>0</v>
      </c>
      <c r="J179" s="77">
        <f>(Baltimore!$E$21*10^3)/Baltimore!$B$8</f>
        <v>0</v>
      </c>
      <c r="K179" s="77">
        <f>(Albuquerque!$E$21*10^3)/Albuquerque!$B$8</f>
        <v>0</v>
      </c>
      <c r="L179" s="77">
        <f>(Seattle!$E$21*10^3)/Seattle!$B$8</f>
        <v>0</v>
      </c>
      <c r="M179" s="77">
        <f>(Chicago!$E$21*10^3)/Chicago!$B$8</f>
        <v>0</v>
      </c>
      <c r="N179" s="77">
        <f>(Boulder!$E$21*10^3)/Boulder!$B$8</f>
        <v>0</v>
      </c>
      <c r="O179" s="77">
        <f>(Minneapolis!$E$21*10^3)/Minneapolis!$B$8</f>
        <v>0</v>
      </c>
      <c r="P179" s="77">
        <f>(Helena!$E$21*10^3)/Helena!$B$8</f>
        <v>0</v>
      </c>
      <c r="Q179" s="77">
        <f>(Duluth!$E$21*10^3)/Duluth!$B$8</f>
        <v>0</v>
      </c>
      <c r="R179" s="77">
        <f>(Fairbanks!$E$21*10^3)/Fairbanks!$B$8</f>
        <v>0</v>
      </c>
    </row>
    <row r="180" spans="1:18">
      <c r="A180" s="48"/>
      <c r="B180" s="52" t="s">
        <v>85</v>
      </c>
      <c r="C180" s="77">
        <f>(Miami!$E$22*10^3)/Miami!$B$8</f>
        <v>0</v>
      </c>
      <c r="D180" s="77">
        <f>(Houston!$E$22*10^3)/Houston!$B$8</f>
        <v>0</v>
      </c>
      <c r="E180" s="77">
        <f>(Phoenix!$E$22*10^3)/Phoenix!$B$8</f>
        <v>0</v>
      </c>
      <c r="F180" s="77">
        <f>(Atlanta!$E$22*10^3)/Atlanta!$B$8</f>
        <v>0</v>
      </c>
      <c r="G180" s="77">
        <f>(LosAngeles!$E$22*10^3)/LosAngeles!$B$8</f>
        <v>0</v>
      </c>
      <c r="H180" s="77">
        <f>(LasVegas!$E$22*10^3)/LasVegas!$B$8</f>
        <v>0</v>
      </c>
      <c r="I180" s="77">
        <f>(SanFrancisco!$E$22*10^3)/SanFrancisco!$B$8</f>
        <v>0</v>
      </c>
      <c r="J180" s="77">
        <f>(Baltimore!$E$22*10^3)/Baltimore!$B$8</f>
        <v>0</v>
      </c>
      <c r="K180" s="77">
        <f>(Albuquerque!$E$22*10^3)/Albuquerque!$B$8</f>
        <v>0</v>
      </c>
      <c r="L180" s="77">
        <f>(Seattle!$E$22*10^3)/Seattle!$B$8</f>
        <v>0</v>
      </c>
      <c r="M180" s="77">
        <f>(Chicago!$E$22*10^3)/Chicago!$B$8</f>
        <v>0</v>
      </c>
      <c r="N180" s="77">
        <f>(Boulder!$E$22*10^3)/Boulder!$B$8</f>
        <v>0</v>
      </c>
      <c r="O180" s="77">
        <f>(Minneapolis!$E$22*10^3)/Minneapolis!$B$8</f>
        <v>0</v>
      </c>
      <c r="P180" s="77">
        <f>(Helena!$E$22*10^3)/Helena!$B$8</f>
        <v>0</v>
      </c>
      <c r="Q180" s="77">
        <f>(Duluth!$E$22*10^3)/Duluth!$B$8</f>
        <v>0</v>
      </c>
      <c r="R180" s="77">
        <f>(Fairbanks!$E$22*10^3)/Fairbanks!$B$8</f>
        <v>0</v>
      </c>
    </row>
    <row r="181" spans="1:18">
      <c r="A181" s="48"/>
      <c r="B181" s="52" t="s">
        <v>65</v>
      </c>
      <c r="C181" s="77">
        <f>(Miami!$E$23*10^3)/Miami!$B$8</f>
        <v>0</v>
      </c>
      <c r="D181" s="77">
        <f>(Houston!$E$23*10^3)/Houston!$B$8</f>
        <v>0</v>
      </c>
      <c r="E181" s="77">
        <f>(Phoenix!$E$23*10^3)/Phoenix!$B$8</f>
        <v>0</v>
      </c>
      <c r="F181" s="77">
        <f>(Atlanta!$E$23*10^3)/Atlanta!$B$8</f>
        <v>0</v>
      </c>
      <c r="G181" s="77">
        <f>(LosAngeles!$E$23*10^3)/LosAngeles!$B$8</f>
        <v>0</v>
      </c>
      <c r="H181" s="77">
        <f>(LasVegas!$E$23*10^3)/LasVegas!$B$8</f>
        <v>0</v>
      </c>
      <c r="I181" s="77">
        <f>(SanFrancisco!$E$23*10^3)/SanFrancisco!$B$8</f>
        <v>0</v>
      </c>
      <c r="J181" s="77">
        <f>(Baltimore!$E$23*10^3)/Baltimore!$B$8</f>
        <v>0</v>
      </c>
      <c r="K181" s="77">
        <f>(Albuquerque!$E$23*10^3)/Albuquerque!$B$8</f>
        <v>0</v>
      </c>
      <c r="L181" s="77">
        <f>(Seattle!$E$23*10^3)/Seattle!$B$8</f>
        <v>0</v>
      </c>
      <c r="M181" s="77">
        <f>(Chicago!$E$23*10^3)/Chicago!$B$8</f>
        <v>0</v>
      </c>
      <c r="N181" s="77">
        <f>(Boulder!$E$23*10^3)/Boulder!$B$8</f>
        <v>0</v>
      </c>
      <c r="O181" s="77">
        <f>(Minneapolis!$E$23*10^3)/Minneapolis!$B$8</f>
        <v>0</v>
      </c>
      <c r="P181" s="77">
        <f>(Helena!$E$23*10^3)/Helena!$B$8</f>
        <v>0</v>
      </c>
      <c r="Q181" s="77">
        <f>(Duluth!$E$23*10^3)/Duluth!$B$8</f>
        <v>0</v>
      </c>
      <c r="R181" s="77">
        <f>(Fairbanks!$E$23*10^3)/Fairbanks!$B$8</f>
        <v>0</v>
      </c>
    </row>
    <row r="182" spans="1:18">
      <c r="A182" s="48"/>
      <c r="B182" s="52" t="s">
        <v>86</v>
      </c>
      <c r="C182" s="77">
        <f>(Miami!$E$24*10^3)/Miami!$B$8</f>
        <v>0</v>
      </c>
      <c r="D182" s="77">
        <f>(Houston!$E$24*10^3)/Houston!$B$8</f>
        <v>0</v>
      </c>
      <c r="E182" s="77">
        <f>(Phoenix!$E$24*10^3)/Phoenix!$B$8</f>
        <v>0</v>
      </c>
      <c r="F182" s="77">
        <f>(Atlanta!$E$24*10^3)/Atlanta!$B$8</f>
        <v>0</v>
      </c>
      <c r="G182" s="77">
        <f>(LosAngeles!$E$24*10^3)/LosAngeles!$B$8</f>
        <v>0</v>
      </c>
      <c r="H182" s="77">
        <f>(LasVegas!$E$24*10^3)/LasVegas!$B$8</f>
        <v>0</v>
      </c>
      <c r="I182" s="77">
        <f>(SanFrancisco!$E$24*10^3)/SanFrancisco!$B$8</f>
        <v>0</v>
      </c>
      <c r="J182" s="77">
        <f>(Baltimore!$E$24*10^3)/Baltimore!$B$8</f>
        <v>0</v>
      </c>
      <c r="K182" s="77">
        <f>(Albuquerque!$E$24*10^3)/Albuquerque!$B$8</f>
        <v>0</v>
      </c>
      <c r="L182" s="77">
        <f>(Seattle!$E$24*10^3)/Seattle!$B$8</f>
        <v>0</v>
      </c>
      <c r="M182" s="77">
        <f>(Chicago!$E$24*10^3)/Chicago!$B$8</f>
        <v>0</v>
      </c>
      <c r="N182" s="77">
        <f>(Boulder!$E$24*10^3)/Boulder!$B$8</f>
        <v>0</v>
      </c>
      <c r="O182" s="77">
        <f>(Minneapolis!$E$24*10^3)/Minneapolis!$B$8</f>
        <v>0</v>
      </c>
      <c r="P182" s="77">
        <f>(Helena!$E$24*10^3)/Helena!$B$8</f>
        <v>0</v>
      </c>
      <c r="Q182" s="77">
        <f>(Duluth!$E$24*10^3)/Duluth!$B$8</f>
        <v>0</v>
      </c>
      <c r="R182" s="77">
        <f>(Fairbanks!$E$24*10^3)/Fairbanks!$B$8</f>
        <v>0</v>
      </c>
    </row>
    <row r="183" spans="1:18">
      <c r="A183" s="48"/>
      <c r="B183" s="52" t="s">
        <v>87</v>
      </c>
      <c r="C183" s="77">
        <f>(Miami!$E$25*10^3)/Miami!$B$8</f>
        <v>0</v>
      </c>
      <c r="D183" s="77">
        <f>(Houston!$E$25*10^3)/Houston!$B$8</f>
        <v>0</v>
      </c>
      <c r="E183" s="77">
        <f>(Phoenix!$E$25*10^3)/Phoenix!$B$8</f>
        <v>0</v>
      </c>
      <c r="F183" s="77">
        <f>(Atlanta!$E$25*10^3)/Atlanta!$B$8</f>
        <v>0</v>
      </c>
      <c r="G183" s="77">
        <f>(LosAngeles!$E$25*10^3)/LosAngeles!$B$8</f>
        <v>0</v>
      </c>
      <c r="H183" s="77">
        <f>(LasVegas!$E$25*10^3)/LasVegas!$B$8</f>
        <v>0</v>
      </c>
      <c r="I183" s="77">
        <f>(SanFrancisco!$E$25*10^3)/SanFrancisco!$B$8</f>
        <v>0</v>
      </c>
      <c r="J183" s="77">
        <f>(Baltimore!$E$25*10^3)/Baltimore!$B$8</f>
        <v>0</v>
      </c>
      <c r="K183" s="77">
        <f>(Albuquerque!$E$25*10^3)/Albuquerque!$B$8</f>
        <v>0</v>
      </c>
      <c r="L183" s="77">
        <f>(Seattle!$E$25*10^3)/Seattle!$B$8</f>
        <v>0</v>
      </c>
      <c r="M183" s="77">
        <f>(Chicago!$E$25*10^3)/Chicago!$B$8</f>
        <v>0</v>
      </c>
      <c r="N183" s="77">
        <f>(Boulder!$E$25*10^3)/Boulder!$B$8</f>
        <v>0</v>
      </c>
      <c r="O183" s="77">
        <f>(Minneapolis!$E$25*10^3)/Minneapolis!$B$8</f>
        <v>0</v>
      </c>
      <c r="P183" s="77">
        <f>(Helena!$E$25*10^3)/Helena!$B$8</f>
        <v>0</v>
      </c>
      <c r="Q183" s="77">
        <f>(Duluth!$E$25*10^3)/Duluth!$B$8</f>
        <v>0</v>
      </c>
      <c r="R183" s="77">
        <f>(Fairbanks!$E$25*10^3)/Fairbanks!$B$8</f>
        <v>0</v>
      </c>
    </row>
    <row r="184" spans="1:18">
      <c r="A184" s="48"/>
      <c r="B184" s="52" t="s">
        <v>88</v>
      </c>
      <c r="C184" s="77">
        <f>(Miami!$E$26*10^3)/Miami!$B$8</f>
        <v>0</v>
      </c>
      <c r="D184" s="77">
        <f>(Houston!$E$26*10^3)/Houston!$B$8</f>
        <v>0</v>
      </c>
      <c r="E184" s="77">
        <f>(Phoenix!$E$26*10^3)/Phoenix!$B$8</f>
        <v>0</v>
      </c>
      <c r="F184" s="77">
        <f>(Atlanta!$E$26*10^3)/Atlanta!$B$8</f>
        <v>0</v>
      </c>
      <c r="G184" s="77">
        <f>(LosAngeles!$E$26*10^3)/LosAngeles!$B$8</f>
        <v>0</v>
      </c>
      <c r="H184" s="77">
        <f>(LasVegas!$E$26*10^3)/LasVegas!$B$8</f>
        <v>0</v>
      </c>
      <c r="I184" s="77">
        <f>(SanFrancisco!$E$26*10^3)/SanFrancisco!$B$8</f>
        <v>0</v>
      </c>
      <c r="J184" s="77">
        <f>(Baltimore!$E$26*10^3)/Baltimore!$B$8</f>
        <v>0</v>
      </c>
      <c r="K184" s="77">
        <f>(Albuquerque!$E$26*10^3)/Albuquerque!$B$8</f>
        <v>0</v>
      </c>
      <c r="L184" s="77">
        <f>(Seattle!$E$26*10^3)/Seattle!$B$8</f>
        <v>0</v>
      </c>
      <c r="M184" s="77">
        <f>(Chicago!$E$26*10^3)/Chicago!$B$8</f>
        <v>0</v>
      </c>
      <c r="N184" s="77">
        <f>(Boulder!$E$26*10^3)/Boulder!$B$8</f>
        <v>0</v>
      </c>
      <c r="O184" s="77">
        <f>(Minneapolis!$E$26*10^3)/Minneapolis!$B$8</f>
        <v>0</v>
      </c>
      <c r="P184" s="77">
        <f>(Helena!$E$26*10^3)/Helena!$B$8</f>
        <v>0</v>
      </c>
      <c r="Q184" s="77">
        <f>(Duluth!$E$26*10^3)/Duluth!$B$8</f>
        <v>0</v>
      </c>
      <c r="R184" s="77">
        <f>(Fairbanks!$E$26*10^3)/Fairbanks!$B$8</f>
        <v>0</v>
      </c>
    </row>
    <row r="185" spans="1:18">
      <c r="A185" s="48"/>
      <c r="B185" s="52" t="s">
        <v>89</v>
      </c>
      <c r="C185" s="77">
        <f>(Miami!$E$28*10^3)/Miami!$B$8</f>
        <v>0</v>
      </c>
      <c r="D185" s="77">
        <f>(Houston!$E$28*10^3)/Houston!$B$8</f>
        <v>0</v>
      </c>
      <c r="E185" s="77">
        <f>(Phoenix!$E$28*10^3)/Phoenix!$B$8</f>
        <v>0</v>
      </c>
      <c r="F185" s="77">
        <f>(Atlanta!$E$28*10^3)/Atlanta!$B$8</f>
        <v>0</v>
      </c>
      <c r="G185" s="77">
        <f>(LosAngeles!$E$28*10^3)/LosAngeles!$B$8</f>
        <v>0</v>
      </c>
      <c r="H185" s="77">
        <f>(LasVegas!$E$28*10^3)/LasVegas!$B$8</f>
        <v>0</v>
      </c>
      <c r="I185" s="77">
        <f>(SanFrancisco!$E$28*10^3)/SanFrancisco!$B$8</f>
        <v>0</v>
      </c>
      <c r="J185" s="77">
        <f>(Baltimore!$E$28*10^3)/Baltimore!$B$8</f>
        <v>0</v>
      </c>
      <c r="K185" s="77">
        <f>(Albuquerque!$E$28*10^3)/Albuquerque!$B$8</f>
        <v>0</v>
      </c>
      <c r="L185" s="77">
        <f>(Seattle!$E$28*10^3)/Seattle!$B$8</f>
        <v>0</v>
      </c>
      <c r="M185" s="77">
        <f>(Chicago!$E$28*10^3)/Chicago!$B$8</f>
        <v>0</v>
      </c>
      <c r="N185" s="77">
        <f>(Boulder!$E$28*10^3)/Boulder!$B$8</f>
        <v>0</v>
      </c>
      <c r="O185" s="77">
        <f>(Minneapolis!$E$28*10^3)/Minneapolis!$B$8</f>
        <v>0</v>
      </c>
      <c r="P185" s="77">
        <f>(Helena!$E$28*10^3)/Helena!$B$8</f>
        <v>0</v>
      </c>
      <c r="Q185" s="77">
        <f>(Duluth!$E$28*10^3)/Duluth!$B$8</f>
        <v>0</v>
      </c>
      <c r="R185" s="77">
        <f>(Fairbanks!$E$28*10^3)/Fairbanks!$B$8</f>
        <v>0</v>
      </c>
    </row>
    <row r="186" spans="1:18">
      <c r="A186" s="48"/>
      <c r="B186" s="51" t="s">
        <v>251</v>
      </c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</row>
    <row r="187" spans="1:18">
      <c r="A187" s="48"/>
      <c r="B187" s="52" t="s">
        <v>70</v>
      </c>
      <c r="C187" s="77">
        <f>(Miami!$F$13*10^3)/Miami!$B$8</f>
        <v>0</v>
      </c>
      <c r="D187" s="77">
        <f>(Houston!$F$13*10^3)/Houston!$B$8</f>
        <v>0</v>
      </c>
      <c r="E187" s="77">
        <f>(Phoenix!$F$13*10^3)/Phoenix!$B$8</f>
        <v>0</v>
      </c>
      <c r="F187" s="77">
        <f>(Atlanta!$F$13*10^3)/Atlanta!$B$8</f>
        <v>0</v>
      </c>
      <c r="G187" s="77">
        <f>(LosAngeles!$F$13*10^3)/LosAngeles!$B$8</f>
        <v>0</v>
      </c>
      <c r="H187" s="77">
        <f>(LasVegas!$F$13*10^3)/LasVegas!$B$8</f>
        <v>0</v>
      </c>
      <c r="I187" s="77">
        <f>(SanFrancisco!$F$13*10^3)/SanFrancisco!$B$8</f>
        <v>0</v>
      </c>
      <c r="J187" s="77">
        <f>(Baltimore!$F$13*10^3)/Baltimore!$B$8</f>
        <v>0</v>
      </c>
      <c r="K187" s="77">
        <f>(Albuquerque!$F$13*10^3)/Albuquerque!$B$8</f>
        <v>0</v>
      </c>
      <c r="L187" s="77">
        <f>(Seattle!$F$13*10^3)/Seattle!$B$8</f>
        <v>0</v>
      </c>
      <c r="M187" s="77">
        <f>(Chicago!$F$13*10^3)/Chicago!$B$8</f>
        <v>0</v>
      </c>
      <c r="N187" s="77">
        <f>(Boulder!$F$13*10^3)/Boulder!$B$8</f>
        <v>0</v>
      </c>
      <c r="O187" s="77">
        <f>(Minneapolis!$F$13*10^3)/Minneapolis!$B$8</f>
        <v>0</v>
      </c>
      <c r="P187" s="77">
        <f>(Helena!$F$13*10^3)/Helena!$B$8</f>
        <v>0</v>
      </c>
      <c r="Q187" s="77">
        <f>(Duluth!$F$13*10^3)/Duluth!$B$8</f>
        <v>0</v>
      </c>
      <c r="R187" s="77">
        <f>(Fairbanks!$F$13*10^3)/Fairbanks!$B$8</f>
        <v>0</v>
      </c>
    </row>
    <row r="188" spans="1:18">
      <c r="A188" s="48"/>
      <c r="B188" s="52" t="s">
        <v>71</v>
      </c>
      <c r="C188" s="77">
        <f>(Miami!$F$14*10^3)/Miami!$B$8</f>
        <v>0</v>
      </c>
      <c r="D188" s="77">
        <f>(Houston!$F$14*10^3)/Houston!$B$8</f>
        <v>0</v>
      </c>
      <c r="E188" s="77">
        <f>(Phoenix!$F$14*10^3)/Phoenix!$B$8</f>
        <v>0</v>
      </c>
      <c r="F188" s="77">
        <f>(Atlanta!$F$14*10^3)/Atlanta!$B$8</f>
        <v>0</v>
      </c>
      <c r="G188" s="77">
        <f>(LosAngeles!$F$14*10^3)/LosAngeles!$B$8</f>
        <v>0</v>
      </c>
      <c r="H188" s="77">
        <f>(LasVegas!$F$14*10^3)/LasVegas!$B$8</f>
        <v>0</v>
      </c>
      <c r="I188" s="77">
        <f>(SanFrancisco!$F$14*10^3)/SanFrancisco!$B$8</f>
        <v>0</v>
      </c>
      <c r="J188" s="77">
        <f>(Baltimore!$F$14*10^3)/Baltimore!$B$8</f>
        <v>0</v>
      </c>
      <c r="K188" s="77">
        <f>(Albuquerque!$F$14*10^3)/Albuquerque!$B$8</f>
        <v>0</v>
      </c>
      <c r="L188" s="77">
        <f>(Seattle!$F$14*10^3)/Seattle!$B$8</f>
        <v>0</v>
      </c>
      <c r="M188" s="77">
        <f>(Chicago!$F$14*10^3)/Chicago!$B$8</f>
        <v>0</v>
      </c>
      <c r="N188" s="77">
        <f>(Boulder!$F$14*10^3)/Boulder!$B$8</f>
        <v>0</v>
      </c>
      <c r="O188" s="77">
        <f>(Minneapolis!$F$14*10^3)/Minneapolis!$B$8</f>
        <v>0</v>
      </c>
      <c r="P188" s="77">
        <f>(Helena!$F$14*10^3)/Helena!$B$8</f>
        <v>0</v>
      </c>
      <c r="Q188" s="77">
        <f>(Duluth!$F$14*10^3)/Duluth!$B$8</f>
        <v>0</v>
      </c>
      <c r="R188" s="77">
        <f>(Fairbanks!$F$14*10^3)/Fairbanks!$B$8</f>
        <v>0</v>
      </c>
    </row>
    <row r="189" spans="1:18">
      <c r="A189" s="48"/>
      <c r="B189" s="52" t="s">
        <v>78</v>
      </c>
      <c r="C189" s="77">
        <f>(Miami!$F$15*10^3)/Miami!$B$8</f>
        <v>0</v>
      </c>
      <c r="D189" s="77">
        <f>(Houston!$F$15*10^3)/Houston!$B$8</f>
        <v>0</v>
      </c>
      <c r="E189" s="77">
        <f>(Phoenix!$F$15*10^3)/Phoenix!$B$8</f>
        <v>0</v>
      </c>
      <c r="F189" s="77">
        <f>(Atlanta!$F$15*10^3)/Atlanta!$B$8</f>
        <v>0</v>
      </c>
      <c r="G189" s="77">
        <f>(LosAngeles!$F$15*10^3)/LosAngeles!$B$8</f>
        <v>0</v>
      </c>
      <c r="H189" s="77">
        <f>(LasVegas!$F$15*10^3)/LasVegas!$B$8</f>
        <v>0</v>
      </c>
      <c r="I189" s="77">
        <f>(SanFrancisco!$F$15*10^3)/SanFrancisco!$B$8</f>
        <v>0</v>
      </c>
      <c r="J189" s="77">
        <f>(Baltimore!$F$15*10^3)/Baltimore!$B$8</f>
        <v>0</v>
      </c>
      <c r="K189" s="77">
        <f>(Albuquerque!$F$15*10^3)/Albuquerque!$B$8</f>
        <v>0</v>
      </c>
      <c r="L189" s="77">
        <f>(Seattle!$F$15*10^3)/Seattle!$B$8</f>
        <v>0</v>
      </c>
      <c r="M189" s="77">
        <f>(Chicago!$F$15*10^3)/Chicago!$B$8</f>
        <v>0</v>
      </c>
      <c r="N189" s="77">
        <f>(Boulder!$F$15*10^3)/Boulder!$B$8</f>
        <v>0</v>
      </c>
      <c r="O189" s="77">
        <f>(Minneapolis!$F$15*10^3)/Minneapolis!$B$8</f>
        <v>0</v>
      </c>
      <c r="P189" s="77">
        <f>(Helena!$F$15*10^3)/Helena!$B$8</f>
        <v>0</v>
      </c>
      <c r="Q189" s="77">
        <f>(Duluth!$F$15*10^3)/Duluth!$B$8</f>
        <v>0</v>
      </c>
      <c r="R189" s="77">
        <f>(Fairbanks!$F$15*10^3)/Fairbanks!$B$8</f>
        <v>0</v>
      </c>
    </row>
    <row r="190" spans="1:18">
      <c r="A190" s="48"/>
      <c r="B190" s="52" t="s">
        <v>79</v>
      </c>
      <c r="C190" s="77">
        <f>(Miami!$F$16*10^3)/Miami!$B$8</f>
        <v>0</v>
      </c>
      <c r="D190" s="77">
        <f>(Houston!$F$16*10^3)/Houston!$B$8</f>
        <v>0</v>
      </c>
      <c r="E190" s="77">
        <f>(Phoenix!$F$16*10^3)/Phoenix!$B$8</f>
        <v>0</v>
      </c>
      <c r="F190" s="77">
        <f>(Atlanta!$F$16*10^3)/Atlanta!$B$8</f>
        <v>0</v>
      </c>
      <c r="G190" s="77">
        <f>(LosAngeles!$F$16*10^3)/LosAngeles!$B$8</f>
        <v>0</v>
      </c>
      <c r="H190" s="77">
        <f>(LasVegas!$F$16*10^3)/LasVegas!$B$8</f>
        <v>0</v>
      </c>
      <c r="I190" s="77">
        <f>(SanFrancisco!$F$16*10^3)/SanFrancisco!$B$8</f>
        <v>0</v>
      </c>
      <c r="J190" s="77">
        <f>(Baltimore!$F$16*10^3)/Baltimore!$B$8</f>
        <v>0</v>
      </c>
      <c r="K190" s="77">
        <f>(Albuquerque!$F$16*10^3)/Albuquerque!$B$8</f>
        <v>0</v>
      </c>
      <c r="L190" s="77">
        <f>(Seattle!$F$16*10^3)/Seattle!$B$8</f>
        <v>0</v>
      </c>
      <c r="M190" s="77">
        <f>(Chicago!$F$16*10^3)/Chicago!$B$8</f>
        <v>0</v>
      </c>
      <c r="N190" s="77">
        <f>(Boulder!$F$16*10^3)/Boulder!$B$8</f>
        <v>0</v>
      </c>
      <c r="O190" s="77">
        <f>(Minneapolis!$F$16*10^3)/Minneapolis!$B$8</f>
        <v>0</v>
      </c>
      <c r="P190" s="77">
        <f>(Helena!$F$16*10^3)/Helena!$B$8</f>
        <v>0</v>
      </c>
      <c r="Q190" s="77">
        <f>(Duluth!$F$16*10^3)/Duluth!$B$8</f>
        <v>0</v>
      </c>
      <c r="R190" s="77">
        <f>(Fairbanks!$F$16*10^3)/Fairbanks!$B$8</f>
        <v>0</v>
      </c>
    </row>
    <row r="191" spans="1:18">
      <c r="A191" s="48"/>
      <c r="B191" s="52" t="s">
        <v>80</v>
      </c>
      <c r="C191" s="77">
        <f>(Miami!$F$17*10^3)/Miami!$B$8</f>
        <v>0</v>
      </c>
      <c r="D191" s="77">
        <f>(Houston!$F$17*10^3)/Houston!$B$8</f>
        <v>0</v>
      </c>
      <c r="E191" s="77">
        <f>(Phoenix!$F$17*10^3)/Phoenix!$B$8</f>
        <v>0</v>
      </c>
      <c r="F191" s="77">
        <f>(Atlanta!$F$17*10^3)/Atlanta!$B$8</f>
        <v>0</v>
      </c>
      <c r="G191" s="77">
        <f>(LosAngeles!$F$17*10^3)/LosAngeles!$B$8</f>
        <v>0</v>
      </c>
      <c r="H191" s="77">
        <f>(LasVegas!$F$17*10^3)/LasVegas!$B$8</f>
        <v>0</v>
      </c>
      <c r="I191" s="77">
        <f>(SanFrancisco!$F$17*10^3)/SanFrancisco!$B$8</f>
        <v>0</v>
      </c>
      <c r="J191" s="77">
        <f>(Baltimore!$F$17*10^3)/Baltimore!$B$8</f>
        <v>0</v>
      </c>
      <c r="K191" s="77">
        <f>(Albuquerque!$F$17*10^3)/Albuquerque!$B$8</f>
        <v>0</v>
      </c>
      <c r="L191" s="77">
        <f>(Seattle!$F$17*10^3)/Seattle!$B$8</f>
        <v>0</v>
      </c>
      <c r="M191" s="77">
        <f>(Chicago!$F$17*10^3)/Chicago!$B$8</f>
        <v>0</v>
      </c>
      <c r="N191" s="77">
        <f>(Boulder!$F$17*10^3)/Boulder!$B$8</f>
        <v>0</v>
      </c>
      <c r="O191" s="77">
        <f>(Minneapolis!$F$17*10^3)/Minneapolis!$B$8</f>
        <v>0</v>
      </c>
      <c r="P191" s="77">
        <f>(Helena!$F$17*10^3)/Helena!$B$8</f>
        <v>0</v>
      </c>
      <c r="Q191" s="77">
        <f>(Duluth!$F$17*10^3)/Duluth!$B$8</f>
        <v>0</v>
      </c>
      <c r="R191" s="77">
        <f>(Fairbanks!$F$17*10^3)/Fairbanks!$B$8</f>
        <v>0</v>
      </c>
    </row>
    <row r="192" spans="1:18">
      <c r="A192" s="48"/>
      <c r="B192" s="52" t="s">
        <v>81</v>
      </c>
      <c r="C192" s="77">
        <f>(Miami!$F$18*10^3)/Miami!$B$8</f>
        <v>0</v>
      </c>
      <c r="D192" s="77">
        <f>(Houston!$F$18*10^3)/Houston!$B$8</f>
        <v>0</v>
      </c>
      <c r="E192" s="77">
        <f>(Phoenix!$F$18*10^3)/Phoenix!$B$8</f>
        <v>0</v>
      </c>
      <c r="F192" s="77">
        <f>(Atlanta!$F$18*10^3)/Atlanta!$B$8</f>
        <v>0</v>
      </c>
      <c r="G192" s="77">
        <f>(LosAngeles!$F$18*10^3)/LosAngeles!$B$8</f>
        <v>0</v>
      </c>
      <c r="H192" s="77">
        <f>(LasVegas!$F$18*10^3)/LasVegas!$B$8</f>
        <v>0</v>
      </c>
      <c r="I192" s="77">
        <f>(SanFrancisco!$F$18*10^3)/SanFrancisco!$B$8</f>
        <v>0</v>
      </c>
      <c r="J192" s="77">
        <f>(Baltimore!$F$18*10^3)/Baltimore!$B$8</f>
        <v>0</v>
      </c>
      <c r="K192" s="77">
        <f>(Albuquerque!$F$18*10^3)/Albuquerque!$B$8</f>
        <v>0</v>
      </c>
      <c r="L192" s="77">
        <f>(Seattle!$F$18*10^3)/Seattle!$B$8</f>
        <v>0</v>
      </c>
      <c r="M192" s="77">
        <f>(Chicago!$F$18*10^3)/Chicago!$B$8</f>
        <v>0</v>
      </c>
      <c r="N192" s="77">
        <f>(Boulder!$F$18*10^3)/Boulder!$B$8</f>
        <v>0</v>
      </c>
      <c r="O192" s="77">
        <f>(Minneapolis!$F$18*10^3)/Minneapolis!$B$8</f>
        <v>0</v>
      </c>
      <c r="P192" s="77">
        <f>(Helena!$F$18*10^3)/Helena!$B$8</f>
        <v>0</v>
      </c>
      <c r="Q192" s="77">
        <f>(Duluth!$F$18*10^3)/Duluth!$B$8</f>
        <v>0</v>
      </c>
      <c r="R192" s="77">
        <f>(Fairbanks!$F$18*10^3)/Fairbanks!$B$8</f>
        <v>0</v>
      </c>
    </row>
    <row r="193" spans="1:18">
      <c r="A193" s="48"/>
      <c r="B193" s="52" t="s">
        <v>82</v>
      </c>
      <c r="C193" s="77">
        <f>(Miami!$F$19*10^3)/Miami!$B$8</f>
        <v>0</v>
      </c>
      <c r="D193" s="77">
        <f>(Houston!$F$19*10^3)/Houston!$B$8</f>
        <v>0</v>
      </c>
      <c r="E193" s="77">
        <f>(Phoenix!$F$19*10^3)/Phoenix!$B$8</f>
        <v>0</v>
      </c>
      <c r="F193" s="77">
        <f>(Atlanta!$F$19*10^3)/Atlanta!$B$8</f>
        <v>0</v>
      </c>
      <c r="G193" s="77">
        <f>(LosAngeles!$F$19*10^3)/LosAngeles!$B$8</f>
        <v>0</v>
      </c>
      <c r="H193" s="77">
        <f>(LasVegas!$F$19*10^3)/LasVegas!$B$8</f>
        <v>0</v>
      </c>
      <c r="I193" s="77">
        <f>(SanFrancisco!$F$19*10^3)/SanFrancisco!$B$8</f>
        <v>0</v>
      </c>
      <c r="J193" s="77">
        <f>(Baltimore!$F$19*10^3)/Baltimore!$B$8</f>
        <v>0</v>
      </c>
      <c r="K193" s="77">
        <f>(Albuquerque!$F$19*10^3)/Albuquerque!$B$8</f>
        <v>0</v>
      </c>
      <c r="L193" s="77">
        <f>(Seattle!$F$19*10^3)/Seattle!$B$8</f>
        <v>0</v>
      </c>
      <c r="M193" s="77">
        <f>(Chicago!$F$19*10^3)/Chicago!$B$8</f>
        <v>0</v>
      </c>
      <c r="N193" s="77">
        <f>(Boulder!$F$19*10^3)/Boulder!$B$8</f>
        <v>0</v>
      </c>
      <c r="O193" s="77">
        <f>(Minneapolis!$F$19*10^3)/Minneapolis!$B$8</f>
        <v>0</v>
      </c>
      <c r="P193" s="77">
        <f>(Helena!$F$19*10^3)/Helena!$B$8</f>
        <v>0</v>
      </c>
      <c r="Q193" s="77">
        <f>(Duluth!$F$19*10^3)/Duluth!$B$8</f>
        <v>0</v>
      </c>
      <c r="R193" s="77">
        <f>(Fairbanks!$F$19*10^3)/Fairbanks!$B$8</f>
        <v>0</v>
      </c>
    </row>
    <row r="194" spans="1:18">
      <c r="A194" s="48"/>
      <c r="B194" s="52" t="s">
        <v>83</v>
      </c>
      <c r="C194" s="77">
        <f>(Miami!$F$20*10^3)/Miami!$B$8</f>
        <v>0</v>
      </c>
      <c r="D194" s="77">
        <f>(Houston!$F$20*10^3)/Houston!$B$8</f>
        <v>0</v>
      </c>
      <c r="E194" s="77">
        <f>(Phoenix!$F$20*10^3)/Phoenix!$B$8</f>
        <v>0</v>
      </c>
      <c r="F194" s="77">
        <f>(Atlanta!$F$20*10^3)/Atlanta!$B$8</f>
        <v>0</v>
      </c>
      <c r="G194" s="77">
        <f>(LosAngeles!$F$20*10^3)/LosAngeles!$B$8</f>
        <v>0</v>
      </c>
      <c r="H194" s="77">
        <f>(LasVegas!$F$20*10^3)/LasVegas!$B$8</f>
        <v>0</v>
      </c>
      <c r="I194" s="77">
        <f>(SanFrancisco!$F$20*10^3)/SanFrancisco!$B$8</f>
        <v>0</v>
      </c>
      <c r="J194" s="77">
        <f>(Baltimore!$F$20*10^3)/Baltimore!$B$8</f>
        <v>0</v>
      </c>
      <c r="K194" s="77">
        <f>(Albuquerque!$F$20*10^3)/Albuquerque!$B$8</f>
        <v>0</v>
      </c>
      <c r="L194" s="77">
        <f>(Seattle!$F$20*10^3)/Seattle!$B$8</f>
        <v>0</v>
      </c>
      <c r="M194" s="77">
        <f>(Chicago!$F$20*10^3)/Chicago!$B$8</f>
        <v>0</v>
      </c>
      <c r="N194" s="77">
        <f>(Boulder!$F$20*10^3)/Boulder!$B$8</f>
        <v>0</v>
      </c>
      <c r="O194" s="77">
        <f>(Minneapolis!$F$20*10^3)/Minneapolis!$B$8</f>
        <v>0</v>
      </c>
      <c r="P194" s="77">
        <f>(Helena!$F$20*10^3)/Helena!$B$8</f>
        <v>0</v>
      </c>
      <c r="Q194" s="77">
        <f>(Duluth!$F$20*10^3)/Duluth!$B$8</f>
        <v>0</v>
      </c>
      <c r="R194" s="77">
        <f>(Fairbanks!$F$20*10^3)/Fairbanks!$B$8</f>
        <v>0</v>
      </c>
    </row>
    <row r="195" spans="1:18">
      <c r="A195" s="48"/>
      <c r="B195" s="52" t="s">
        <v>84</v>
      </c>
      <c r="C195" s="77">
        <f>(Miami!$F$21*10^3)/Miami!$B$8</f>
        <v>0</v>
      </c>
      <c r="D195" s="77">
        <f>(Houston!$F$21*10^3)/Houston!$B$8</f>
        <v>0</v>
      </c>
      <c r="E195" s="77">
        <f>(Phoenix!$F$21*10^3)/Phoenix!$B$8</f>
        <v>0</v>
      </c>
      <c r="F195" s="77">
        <f>(Atlanta!$F$21*10^3)/Atlanta!$B$8</f>
        <v>0</v>
      </c>
      <c r="G195" s="77">
        <f>(LosAngeles!$F$21*10^3)/LosAngeles!$B$8</f>
        <v>0</v>
      </c>
      <c r="H195" s="77">
        <f>(LasVegas!$F$21*10^3)/LasVegas!$B$8</f>
        <v>0</v>
      </c>
      <c r="I195" s="77">
        <f>(SanFrancisco!$F$21*10^3)/SanFrancisco!$B$8</f>
        <v>0</v>
      </c>
      <c r="J195" s="77">
        <f>(Baltimore!$F$21*10^3)/Baltimore!$B$8</f>
        <v>0</v>
      </c>
      <c r="K195" s="77">
        <f>(Albuquerque!$F$21*10^3)/Albuquerque!$B$8</f>
        <v>0</v>
      </c>
      <c r="L195" s="77">
        <f>(Seattle!$F$21*10^3)/Seattle!$B$8</f>
        <v>0</v>
      </c>
      <c r="M195" s="77">
        <f>(Chicago!$F$21*10^3)/Chicago!$B$8</f>
        <v>0</v>
      </c>
      <c r="N195" s="77">
        <f>(Boulder!$F$21*10^3)/Boulder!$B$8</f>
        <v>0</v>
      </c>
      <c r="O195" s="77">
        <f>(Minneapolis!$F$21*10^3)/Minneapolis!$B$8</f>
        <v>0</v>
      </c>
      <c r="P195" s="77">
        <f>(Helena!$F$21*10^3)/Helena!$B$8</f>
        <v>0</v>
      </c>
      <c r="Q195" s="77">
        <f>(Duluth!$F$21*10^3)/Duluth!$B$8</f>
        <v>0</v>
      </c>
      <c r="R195" s="77">
        <f>(Fairbanks!$F$21*10^3)/Fairbanks!$B$8</f>
        <v>0</v>
      </c>
    </row>
    <row r="196" spans="1:18">
      <c r="A196" s="48"/>
      <c r="B196" s="52" t="s">
        <v>85</v>
      </c>
      <c r="C196" s="77">
        <f>(Miami!$F$22*10^3)/Miami!$B$8</f>
        <v>0</v>
      </c>
      <c r="D196" s="77">
        <f>(Houston!$F$22*10^3)/Houston!$B$8</f>
        <v>0</v>
      </c>
      <c r="E196" s="77">
        <f>(Phoenix!$F$22*10^3)/Phoenix!$B$8</f>
        <v>0</v>
      </c>
      <c r="F196" s="77">
        <f>(Atlanta!$F$22*10^3)/Atlanta!$B$8</f>
        <v>0</v>
      </c>
      <c r="G196" s="77">
        <f>(LosAngeles!$F$22*10^3)/LosAngeles!$B$8</f>
        <v>0</v>
      </c>
      <c r="H196" s="77">
        <f>(LasVegas!$F$22*10^3)/LasVegas!$B$8</f>
        <v>0</v>
      </c>
      <c r="I196" s="77">
        <f>(SanFrancisco!$F$22*10^3)/SanFrancisco!$B$8</f>
        <v>0</v>
      </c>
      <c r="J196" s="77">
        <f>(Baltimore!$F$22*10^3)/Baltimore!$B$8</f>
        <v>0</v>
      </c>
      <c r="K196" s="77">
        <f>(Albuquerque!$F$22*10^3)/Albuquerque!$B$8</f>
        <v>0</v>
      </c>
      <c r="L196" s="77">
        <f>(Seattle!$F$22*10^3)/Seattle!$B$8</f>
        <v>0</v>
      </c>
      <c r="M196" s="77">
        <f>(Chicago!$F$22*10^3)/Chicago!$B$8</f>
        <v>0</v>
      </c>
      <c r="N196" s="77">
        <f>(Boulder!$F$22*10^3)/Boulder!$B$8</f>
        <v>0</v>
      </c>
      <c r="O196" s="77">
        <f>(Minneapolis!$F$22*10^3)/Minneapolis!$B$8</f>
        <v>0</v>
      </c>
      <c r="P196" s="77">
        <f>(Helena!$F$22*10^3)/Helena!$B$8</f>
        <v>0</v>
      </c>
      <c r="Q196" s="77">
        <f>(Duluth!$F$22*10^3)/Duluth!$B$8</f>
        <v>0</v>
      </c>
      <c r="R196" s="77">
        <f>(Fairbanks!$F$22*10^3)/Fairbanks!$B$8</f>
        <v>0</v>
      </c>
    </row>
    <row r="197" spans="1:18">
      <c r="A197" s="48"/>
      <c r="B197" s="52" t="s">
        <v>65</v>
      </c>
      <c r="C197" s="77">
        <f>(Miami!$F$23*10^3)/Miami!$B$8</f>
        <v>0</v>
      </c>
      <c r="D197" s="77">
        <f>(Houston!$F$23*10^3)/Houston!$B$8</f>
        <v>0</v>
      </c>
      <c r="E197" s="77">
        <f>(Phoenix!$F$23*10^3)/Phoenix!$B$8</f>
        <v>0</v>
      </c>
      <c r="F197" s="77">
        <f>(Atlanta!$F$23*10^3)/Atlanta!$B$8</f>
        <v>0</v>
      </c>
      <c r="G197" s="77">
        <f>(LosAngeles!$F$23*10^3)/LosAngeles!$B$8</f>
        <v>0</v>
      </c>
      <c r="H197" s="77">
        <f>(LasVegas!$F$23*10^3)/LasVegas!$B$8</f>
        <v>0</v>
      </c>
      <c r="I197" s="77">
        <f>(SanFrancisco!$F$23*10^3)/SanFrancisco!$B$8</f>
        <v>0</v>
      </c>
      <c r="J197" s="77">
        <f>(Baltimore!$F$23*10^3)/Baltimore!$B$8</f>
        <v>0</v>
      </c>
      <c r="K197" s="77">
        <f>(Albuquerque!$F$23*10^3)/Albuquerque!$B$8</f>
        <v>0</v>
      </c>
      <c r="L197" s="77">
        <f>(Seattle!$F$23*10^3)/Seattle!$B$8</f>
        <v>0</v>
      </c>
      <c r="M197" s="77">
        <f>(Chicago!$F$23*10^3)/Chicago!$B$8</f>
        <v>0</v>
      </c>
      <c r="N197" s="77">
        <f>(Boulder!$F$23*10^3)/Boulder!$B$8</f>
        <v>0</v>
      </c>
      <c r="O197" s="77">
        <f>(Minneapolis!$F$23*10^3)/Minneapolis!$B$8</f>
        <v>0</v>
      </c>
      <c r="P197" s="77">
        <f>(Helena!$F$23*10^3)/Helena!$B$8</f>
        <v>0</v>
      </c>
      <c r="Q197" s="77">
        <f>(Duluth!$F$23*10^3)/Duluth!$B$8</f>
        <v>0</v>
      </c>
      <c r="R197" s="77">
        <f>(Fairbanks!$F$23*10^3)/Fairbanks!$B$8</f>
        <v>0</v>
      </c>
    </row>
    <row r="198" spans="1:18">
      <c r="A198" s="48"/>
      <c r="B198" s="52" t="s">
        <v>86</v>
      </c>
      <c r="C198" s="77">
        <f>(Miami!$F$24*10^3)/Miami!$B$8</f>
        <v>0</v>
      </c>
      <c r="D198" s="77">
        <f>(Houston!$F$24*10^3)/Houston!$B$8</f>
        <v>0</v>
      </c>
      <c r="E198" s="77">
        <f>(Phoenix!$F$24*10^3)/Phoenix!$B$8</f>
        <v>0</v>
      </c>
      <c r="F198" s="77">
        <f>(Atlanta!$F$24*10^3)/Atlanta!$B$8</f>
        <v>0</v>
      </c>
      <c r="G198" s="77">
        <f>(LosAngeles!$F$24*10^3)/LosAngeles!$B$8</f>
        <v>0</v>
      </c>
      <c r="H198" s="77">
        <f>(LasVegas!$F$24*10^3)/LasVegas!$B$8</f>
        <v>0</v>
      </c>
      <c r="I198" s="77">
        <f>(SanFrancisco!$F$24*10^3)/SanFrancisco!$B$8</f>
        <v>0</v>
      </c>
      <c r="J198" s="77">
        <f>(Baltimore!$F$24*10^3)/Baltimore!$B$8</f>
        <v>0</v>
      </c>
      <c r="K198" s="77">
        <f>(Albuquerque!$F$24*10^3)/Albuquerque!$B$8</f>
        <v>0</v>
      </c>
      <c r="L198" s="77">
        <f>(Seattle!$F$24*10^3)/Seattle!$B$8</f>
        <v>0</v>
      </c>
      <c r="M198" s="77">
        <f>(Chicago!$F$24*10^3)/Chicago!$B$8</f>
        <v>0</v>
      </c>
      <c r="N198" s="77">
        <f>(Boulder!$F$24*10^3)/Boulder!$B$8</f>
        <v>0</v>
      </c>
      <c r="O198" s="77">
        <f>(Minneapolis!$F$24*10^3)/Minneapolis!$B$8</f>
        <v>0</v>
      </c>
      <c r="P198" s="77">
        <f>(Helena!$F$24*10^3)/Helena!$B$8</f>
        <v>0</v>
      </c>
      <c r="Q198" s="77">
        <f>(Duluth!$F$24*10^3)/Duluth!$B$8</f>
        <v>0</v>
      </c>
      <c r="R198" s="77">
        <f>(Fairbanks!$F$24*10^3)/Fairbanks!$B$8</f>
        <v>0</v>
      </c>
    </row>
    <row r="199" spans="1:18">
      <c r="A199" s="48"/>
      <c r="B199" s="52" t="s">
        <v>87</v>
      </c>
      <c r="C199" s="77">
        <f>(Miami!$F$25*10^3)/Miami!$B$8</f>
        <v>0</v>
      </c>
      <c r="D199" s="77">
        <f>(Houston!$F$25*10^3)/Houston!$B$8</f>
        <v>0</v>
      </c>
      <c r="E199" s="77">
        <f>(Phoenix!$F$25*10^3)/Phoenix!$B$8</f>
        <v>0</v>
      </c>
      <c r="F199" s="77">
        <f>(Atlanta!$F$25*10^3)/Atlanta!$B$8</f>
        <v>0</v>
      </c>
      <c r="G199" s="77">
        <f>(LosAngeles!$F$25*10^3)/LosAngeles!$B$8</f>
        <v>0</v>
      </c>
      <c r="H199" s="77">
        <f>(LasVegas!$F$25*10^3)/LasVegas!$B$8</f>
        <v>0</v>
      </c>
      <c r="I199" s="77">
        <f>(SanFrancisco!$F$25*10^3)/SanFrancisco!$B$8</f>
        <v>0</v>
      </c>
      <c r="J199" s="77">
        <f>(Baltimore!$F$25*10^3)/Baltimore!$B$8</f>
        <v>0</v>
      </c>
      <c r="K199" s="77">
        <f>(Albuquerque!$F$25*10^3)/Albuquerque!$B$8</f>
        <v>0</v>
      </c>
      <c r="L199" s="77">
        <f>(Seattle!$F$25*10^3)/Seattle!$B$8</f>
        <v>0</v>
      </c>
      <c r="M199" s="77">
        <f>(Chicago!$F$25*10^3)/Chicago!$B$8</f>
        <v>0</v>
      </c>
      <c r="N199" s="77">
        <f>(Boulder!$F$25*10^3)/Boulder!$B$8</f>
        <v>0</v>
      </c>
      <c r="O199" s="77">
        <f>(Minneapolis!$F$25*10^3)/Minneapolis!$B$8</f>
        <v>0</v>
      </c>
      <c r="P199" s="77">
        <f>(Helena!$F$25*10^3)/Helena!$B$8</f>
        <v>0</v>
      </c>
      <c r="Q199" s="77">
        <f>(Duluth!$F$25*10^3)/Duluth!$B$8</f>
        <v>0</v>
      </c>
      <c r="R199" s="77">
        <f>(Fairbanks!$F$25*10^3)/Fairbanks!$B$8</f>
        <v>0</v>
      </c>
    </row>
    <row r="200" spans="1:18">
      <c r="A200" s="48"/>
      <c r="B200" s="52" t="s">
        <v>88</v>
      </c>
      <c r="C200" s="77">
        <f>(Miami!$F$26*10^3)/Miami!$B$8</f>
        <v>0</v>
      </c>
      <c r="D200" s="77">
        <f>(Houston!$F$26*10^3)/Houston!$B$8</f>
        <v>0</v>
      </c>
      <c r="E200" s="77">
        <f>(Phoenix!$F$26*10^3)/Phoenix!$B$8</f>
        <v>0</v>
      </c>
      <c r="F200" s="77">
        <f>(Atlanta!$F$26*10^3)/Atlanta!$B$8</f>
        <v>0</v>
      </c>
      <c r="G200" s="77">
        <f>(LosAngeles!$F$26*10^3)/LosAngeles!$B$8</f>
        <v>0</v>
      </c>
      <c r="H200" s="77">
        <f>(LasVegas!$F$26*10^3)/LasVegas!$B$8</f>
        <v>0</v>
      </c>
      <c r="I200" s="77">
        <f>(SanFrancisco!$F$26*10^3)/SanFrancisco!$B$8</f>
        <v>0</v>
      </c>
      <c r="J200" s="77">
        <f>(Baltimore!$F$26*10^3)/Baltimore!$B$8</f>
        <v>0</v>
      </c>
      <c r="K200" s="77">
        <f>(Albuquerque!$F$26*10^3)/Albuquerque!$B$8</f>
        <v>0</v>
      </c>
      <c r="L200" s="77">
        <f>(Seattle!$F$26*10^3)/Seattle!$B$8</f>
        <v>0</v>
      </c>
      <c r="M200" s="77">
        <f>(Chicago!$F$26*10^3)/Chicago!$B$8</f>
        <v>0</v>
      </c>
      <c r="N200" s="77">
        <f>(Boulder!$F$26*10^3)/Boulder!$B$8</f>
        <v>0</v>
      </c>
      <c r="O200" s="77">
        <f>(Minneapolis!$F$26*10^3)/Minneapolis!$B$8</f>
        <v>0</v>
      </c>
      <c r="P200" s="77">
        <f>(Helena!$F$26*10^3)/Helena!$B$8</f>
        <v>0</v>
      </c>
      <c r="Q200" s="77">
        <f>(Duluth!$F$26*10^3)/Duluth!$B$8</f>
        <v>0</v>
      </c>
      <c r="R200" s="77">
        <f>(Fairbanks!$F$26*10^3)/Fairbanks!$B$8</f>
        <v>0</v>
      </c>
    </row>
    <row r="201" spans="1:18">
      <c r="A201" s="48"/>
      <c r="B201" s="52" t="s">
        <v>89</v>
      </c>
      <c r="C201" s="77">
        <f>(Miami!$F$28*10^3)/Miami!$B$8</f>
        <v>0</v>
      </c>
      <c r="D201" s="77">
        <f>(Houston!$F$28*10^3)/Houston!$B$8</f>
        <v>0</v>
      </c>
      <c r="E201" s="77">
        <f>(Phoenix!$F$28*10^3)/Phoenix!$B$8</f>
        <v>0</v>
      </c>
      <c r="F201" s="77">
        <f>(Atlanta!$F$28*10^3)/Atlanta!$B$8</f>
        <v>0</v>
      </c>
      <c r="G201" s="77">
        <f>(LosAngeles!$F$28*10^3)/LosAngeles!$B$8</f>
        <v>0</v>
      </c>
      <c r="H201" s="77">
        <f>(LasVegas!$F$28*10^3)/LasVegas!$B$8</f>
        <v>0</v>
      </c>
      <c r="I201" s="77">
        <f>(SanFrancisco!$F$28*10^3)/SanFrancisco!$B$8</f>
        <v>0</v>
      </c>
      <c r="J201" s="77">
        <f>(Baltimore!$F$28*10^3)/Baltimore!$B$8</f>
        <v>0</v>
      </c>
      <c r="K201" s="77">
        <f>(Albuquerque!$F$28*10^3)/Albuquerque!$B$8</f>
        <v>0</v>
      </c>
      <c r="L201" s="77">
        <f>(Seattle!$F$28*10^3)/Seattle!$B$8</f>
        <v>0</v>
      </c>
      <c r="M201" s="77">
        <f>(Chicago!$F$28*10^3)/Chicago!$B$8</f>
        <v>0</v>
      </c>
      <c r="N201" s="77">
        <f>(Boulder!$F$28*10^3)/Boulder!$B$8</f>
        <v>0</v>
      </c>
      <c r="O201" s="77">
        <f>(Minneapolis!$F$28*10^3)/Minneapolis!$B$8</f>
        <v>0</v>
      </c>
      <c r="P201" s="77">
        <f>(Helena!$F$28*10^3)/Helena!$B$8</f>
        <v>0</v>
      </c>
      <c r="Q201" s="77">
        <f>(Duluth!$F$28*10^3)/Duluth!$B$8</f>
        <v>0</v>
      </c>
      <c r="R201" s="77">
        <f>(Fairbanks!$F$28*10^3)/Fairbanks!$B$8</f>
        <v>0</v>
      </c>
    </row>
    <row r="202" spans="1:18">
      <c r="A202" s="48"/>
      <c r="B202" s="51" t="s">
        <v>253</v>
      </c>
      <c r="C202" s="77">
        <f>(Miami!$B$2*10^3)/Miami!$B$8</f>
        <v>1072.3804375781936</v>
      </c>
      <c r="D202" s="77">
        <f>(Houston!$B$2*10^3)/Houston!$B$8</f>
        <v>1132.1453014180534</v>
      </c>
      <c r="E202" s="77">
        <f>(Phoenix!$B$2*10^3)/Phoenix!$B$8</f>
        <v>1113.8409496118118</v>
      </c>
      <c r="F202" s="77">
        <f>(Atlanta!$B$2*10^3)/Atlanta!$B$8</f>
        <v>1190.6547107877543</v>
      </c>
      <c r="G202" s="77">
        <f>(LosAngeles!$B$2*10^3)/LosAngeles!$B$8</f>
        <v>839.50671101443345</v>
      </c>
      <c r="H202" s="77">
        <f>(LasVegas!$B$2*10^3)/LasVegas!$B$8</f>
        <v>1099.5775918813945</v>
      </c>
      <c r="I202" s="77">
        <f>(SanFrancisco!$B$2*10^3)/SanFrancisco!$B$8</f>
        <v>943.08170480254932</v>
      </c>
      <c r="J202" s="77">
        <f>(Baltimore!$B$2*10^3)/Baltimore!$B$8</f>
        <v>1360.799306012668</v>
      </c>
      <c r="K202" s="77">
        <f>(Albuquerque!$B$2*10^3)/Albuquerque!$B$8</f>
        <v>1185.1403013962572</v>
      </c>
      <c r="L202" s="77">
        <f>(Seattle!$B$2*10^3)/Seattle!$B$8</f>
        <v>1183.8456139739058</v>
      </c>
      <c r="M202" s="77">
        <f>(Chicago!$B$2*10^3)/Chicago!$B$8</f>
        <v>1534.9500215781238</v>
      </c>
      <c r="N202" s="77">
        <f>(Boulder!$B$2*10^3)/Boulder!$B$8</f>
        <v>1330.6553210781217</v>
      </c>
      <c r="O202" s="77">
        <f>(Minneapolis!$B$2*10^3)/Minneapolis!$B$8</f>
        <v>1772.0478293279398</v>
      </c>
      <c r="P202" s="77">
        <f>(Helena!$B$2*10^3)/Helena!$B$8</f>
        <v>1568.476758835043</v>
      </c>
      <c r="Q202" s="77">
        <f>(Duluth!$B$2*10^3)/Duluth!$B$8</f>
        <v>1985.1655848543369</v>
      </c>
      <c r="R202" s="77">
        <f>(Fairbanks!$B$2*10^3)/Fairbanks!$B$8</f>
        <v>2864.4850239103052</v>
      </c>
    </row>
    <row r="203" spans="1:18">
      <c r="A203" s="51" t="s">
        <v>289</v>
      </c>
      <c r="B203" s="45"/>
    </row>
    <row r="204" spans="1:18">
      <c r="A204" s="48"/>
      <c r="B204" s="51" t="s">
        <v>288</v>
      </c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spans="1:18">
      <c r="A205" s="48"/>
      <c r="B205" s="52" t="s">
        <v>286</v>
      </c>
      <c r="C205" s="61">
        <f>10^(-3)*Miami!$C118</f>
        <v>157.195088</v>
      </c>
      <c r="D205" s="61">
        <f>10^(-3)*Houston!$C118</f>
        <v>150.320752</v>
      </c>
      <c r="E205" s="61">
        <f>10^(-3)*Phoenix!$C118</f>
        <v>133.884389</v>
      </c>
      <c r="F205" s="61">
        <f>10^(-3)*Atlanta!$C118</f>
        <v>120.15245</v>
      </c>
      <c r="G205" s="61">
        <f>10^(-3)*LosAngeles!$C118</f>
        <v>127.99965900000001</v>
      </c>
      <c r="H205" s="61">
        <f>10^(-3)*LasVegas!$C118</f>
        <v>106.97096499999999</v>
      </c>
      <c r="I205" s="61">
        <f>10^(-3)*SanFrancisco!$C118</f>
        <v>98.257096000000004</v>
      </c>
      <c r="J205" s="61">
        <f>10^(-3)*Baltimore!$C118</f>
        <v>104.46676300000001</v>
      </c>
      <c r="K205" s="61">
        <f>10^(-3)*Albuquerque!$C118</f>
        <v>104.242334</v>
      </c>
      <c r="L205" s="61">
        <f>10^(-3)*Seattle!$C118</f>
        <v>100.501514</v>
      </c>
      <c r="M205" s="61">
        <f>10^(-3)*Chicago!$C118</f>
        <v>107.60431600000001</v>
      </c>
      <c r="N205" s="61">
        <f>10^(-3)*Boulder!$C118</f>
        <v>107.113394</v>
      </c>
      <c r="O205" s="61">
        <f>10^(-3)*Minneapolis!$C118</f>
        <v>111.151877</v>
      </c>
      <c r="P205" s="61">
        <f>10^(-3)*Helena!$C118</f>
        <v>112.547504</v>
      </c>
      <c r="Q205" s="61">
        <f>10^(-3)*Duluth!$C118</f>
        <v>111.86963</v>
      </c>
      <c r="R205" s="61">
        <f>10^(-3)*Fairbanks!$C118</f>
        <v>123.197481</v>
      </c>
    </row>
    <row r="206" spans="1:18">
      <c r="A206" s="48"/>
      <c r="B206" s="52" t="s">
        <v>285</v>
      </c>
      <c r="C206" s="61">
        <f>10^(-3)*Miami!$C119</f>
        <v>165.585025</v>
      </c>
      <c r="D206" s="61">
        <f>10^(-3)*Houston!$C119</f>
        <v>153.69904300000002</v>
      </c>
      <c r="E206" s="61">
        <f>10^(-3)*Phoenix!$C119</f>
        <v>142.07830799999999</v>
      </c>
      <c r="F206" s="61">
        <f>10^(-3)*Atlanta!$C119</f>
        <v>126.72950800000001</v>
      </c>
      <c r="G206" s="61">
        <f>10^(-3)*LosAngeles!$C119</f>
        <v>123.524748</v>
      </c>
      <c r="H206" s="61">
        <f>10^(-3)*LasVegas!$C119</f>
        <v>115.54768700000001</v>
      </c>
      <c r="I206" s="61">
        <f>10^(-3)*SanFrancisco!$C119</f>
        <v>108.369094</v>
      </c>
      <c r="J206" s="61">
        <f>10^(-3)*Baltimore!$C119</f>
        <v>104.01702400000001</v>
      </c>
      <c r="K206" s="61">
        <f>10^(-3)*Albuquerque!$C119</f>
        <v>112.425867</v>
      </c>
      <c r="L206" s="61">
        <f>10^(-3)*Seattle!$C119</f>
        <v>100.605761</v>
      </c>
      <c r="M206" s="61">
        <f>10^(-3)*Chicago!$C119</f>
        <v>107.12083500000001</v>
      </c>
      <c r="N206" s="61">
        <f>10^(-3)*Boulder!$C119</f>
        <v>107.20961699999999</v>
      </c>
      <c r="O206" s="61">
        <f>10^(-3)*Minneapolis!$C119</f>
        <v>110.679523</v>
      </c>
      <c r="P206" s="61">
        <f>10^(-3)*Helena!$C119</f>
        <v>112.23371400000001</v>
      </c>
      <c r="Q206" s="61">
        <f>10^(-3)*Duluth!$C119</f>
        <v>111.80987500000001</v>
      </c>
      <c r="R206" s="61">
        <f>10^(-3)*Fairbanks!$C119</f>
        <v>123.02730000000001</v>
      </c>
    </row>
    <row r="207" spans="1:18">
      <c r="A207" s="48"/>
      <c r="B207" s="69" t="s">
        <v>284</v>
      </c>
      <c r="C207" s="61">
        <f>10^(-3)*Miami!$C120</f>
        <v>167.60825500000001</v>
      </c>
      <c r="D207" s="61">
        <f>10^(-3)*Houston!$C120</f>
        <v>157.55581099999998</v>
      </c>
      <c r="E207" s="61">
        <f>10^(-3)*Phoenix!$C120</f>
        <v>163.06551800000003</v>
      </c>
      <c r="F207" s="61">
        <f>10^(-3)*Atlanta!$C120</f>
        <v>138.00287299999999</v>
      </c>
      <c r="G207" s="61">
        <f>10^(-3)*LosAngeles!$C120</f>
        <v>124.280608</v>
      </c>
      <c r="H207" s="61">
        <f>10^(-3)*LasVegas!$C120</f>
        <v>128.785517</v>
      </c>
      <c r="I207" s="61">
        <f>10^(-3)*SanFrancisco!$C120</f>
        <v>97.856829000000005</v>
      </c>
      <c r="J207" s="61">
        <f>10^(-3)*Baltimore!$C120</f>
        <v>130.20452400000002</v>
      </c>
      <c r="K207" s="61">
        <f>10^(-3)*Albuquerque!$C120</f>
        <v>113.63266</v>
      </c>
      <c r="L207" s="61">
        <f>10^(-3)*Seattle!$C120</f>
        <v>102.16696</v>
      </c>
      <c r="M207" s="61">
        <f>10^(-3)*Chicago!$C120</f>
        <v>115.27028200000001</v>
      </c>
      <c r="N207" s="61">
        <f>10^(-3)*Boulder!$C120</f>
        <v>119.291659</v>
      </c>
      <c r="O207" s="61">
        <f>10^(-3)*Minneapolis!$C120</f>
        <v>110.31697699999999</v>
      </c>
      <c r="P207" s="61">
        <f>10^(-3)*Helena!$C120</f>
        <v>113.076965</v>
      </c>
      <c r="Q207" s="61">
        <f>10^(-3)*Duluth!$C120</f>
        <v>111.163968</v>
      </c>
      <c r="R207" s="61">
        <f>10^(-3)*Fairbanks!$C120</f>
        <v>120.36947000000001</v>
      </c>
    </row>
    <row r="208" spans="1:18">
      <c r="A208" s="48"/>
      <c r="B208" s="69" t="s">
        <v>283</v>
      </c>
      <c r="C208" s="61">
        <f>10^(-3)*Miami!$C121</f>
        <v>176.000608</v>
      </c>
      <c r="D208" s="61">
        <f>10^(-3)*Houston!$C121</f>
        <v>180.54388</v>
      </c>
      <c r="E208" s="61">
        <f>10^(-3)*Phoenix!$C121</f>
        <v>169.06652800000001</v>
      </c>
      <c r="F208" s="61">
        <f>10^(-3)*Atlanta!$C121</f>
        <v>157.515232</v>
      </c>
      <c r="G208" s="61">
        <f>10^(-3)*LosAngeles!$C121</f>
        <v>134.07540499999999</v>
      </c>
      <c r="H208" s="61">
        <f>10^(-3)*LasVegas!$C121</f>
        <v>156.960441</v>
      </c>
      <c r="I208" s="61">
        <f>10^(-3)*SanFrancisco!$C121</f>
        <v>116.954487</v>
      </c>
      <c r="J208" s="61">
        <f>10^(-3)*Baltimore!$C121</f>
        <v>132.45307099999999</v>
      </c>
      <c r="K208" s="61">
        <f>10^(-3)*Albuquerque!$C121</f>
        <v>134.794016</v>
      </c>
      <c r="L208" s="61">
        <f>10^(-3)*Seattle!$C121</f>
        <v>109.119854</v>
      </c>
      <c r="M208" s="61">
        <f>10^(-3)*Chicago!$C121</f>
        <v>117.83733900000001</v>
      </c>
      <c r="N208" s="61">
        <f>10^(-3)*Boulder!$C121</f>
        <v>126.257884</v>
      </c>
      <c r="O208" s="61">
        <f>10^(-3)*Minneapolis!$C121</f>
        <v>127.070142</v>
      </c>
      <c r="P208" s="61">
        <f>10^(-3)*Helena!$C121</f>
        <v>108.381691</v>
      </c>
      <c r="Q208" s="61">
        <f>10^(-3)*Duluth!$C121</f>
        <v>108.02099000000001</v>
      </c>
      <c r="R208" s="61">
        <f>10^(-3)*Fairbanks!$C121</f>
        <v>117.61156200000001</v>
      </c>
    </row>
    <row r="209" spans="1:18">
      <c r="A209" s="48"/>
      <c r="B209" s="69" t="s">
        <v>265</v>
      </c>
      <c r="C209" s="61">
        <f>10^(-3)*Miami!$C122</f>
        <v>187.12495999999999</v>
      </c>
      <c r="D209" s="61">
        <f>10^(-3)*Houston!$C122</f>
        <v>192.806713</v>
      </c>
      <c r="E209" s="61">
        <f>10^(-3)*Phoenix!$C122</f>
        <v>192.40034800000001</v>
      </c>
      <c r="F209" s="61">
        <f>10^(-3)*Atlanta!$C122</f>
        <v>171.24517800000001</v>
      </c>
      <c r="G209" s="61">
        <f>10^(-3)*LosAngeles!$C122</f>
        <v>130.257608</v>
      </c>
      <c r="H209" s="61">
        <f>10^(-3)*LasVegas!$C122</f>
        <v>169.41810000000001</v>
      </c>
      <c r="I209" s="61">
        <f>10^(-3)*SanFrancisco!$C122</f>
        <v>118.883667</v>
      </c>
      <c r="J209" s="61">
        <f>10^(-3)*Baltimore!$C122</f>
        <v>153.887957</v>
      </c>
      <c r="K209" s="61">
        <f>10^(-3)*Albuquerque!$C122</f>
        <v>141.434495</v>
      </c>
      <c r="L209" s="61">
        <f>10^(-3)*Seattle!$C122</f>
        <v>120.266401</v>
      </c>
      <c r="M209" s="61">
        <f>10^(-3)*Chicago!$C122</f>
        <v>151.53744599999999</v>
      </c>
      <c r="N209" s="61">
        <f>10^(-3)*Boulder!$C122</f>
        <v>134.368166</v>
      </c>
      <c r="O209" s="61">
        <f>10^(-3)*Minneapolis!$C122</f>
        <v>181.383973</v>
      </c>
      <c r="P209" s="61">
        <f>10^(-3)*Helena!$C122</f>
        <v>130.54603700000001</v>
      </c>
      <c r="Q209" s="61">
        <f>10^(-3)*Duluth!$C122</f>
        <v>129.78608299999999</v>
      </c>
      <c r="R209" s="61">
        <f>10^(-3)*Fairbanks!$C122</f>
        <v>116.436374</v>
      </c>
    </row>
    <row r="210" spans="1:18">
      <c r="A210" s="48"/>
      <c r="B210" s="69" t="s">
        <v>282</v>
      </c>
      <c r="C210" s="61">
        <f>10^(-3)*Miami!$C123</f>
        <v>193.42637100000002</v>
      </c>
      <c r="D210" s="61">
        <f>10^(-3)*Houston!$C123</f>
        <v>194.459022</v>
      </c>
      <c r="E210" s="61">
        <f>10^(-3)*Phoenix!$C123</f>
        <v>216.48483400000001</v>
      </c>
      <c r="F210" s="61">
        <f>10^(-3)*Atlanta!$C123</f>
        <v>185.295728</v>
      </c>
      <c r="G210" s="61">
        <f>10^(-3)*LosAngeles!$C123</f>
        <v>132.47022899999999</v>
      </c>
      <c r="H210" s="61">
        <f>10^(-3)*LasVegas!$C123</f>
        <v>191.26842800000003</v>
      </c>
      <c r="I210" s="61">
        <f>10^(-3)*SanFrancisco!$C123</f>
        <v>120.70879300000001</v>
      </c>
      <c r="J210" s="61">
        <f>10^(-3)*Baltimore!$C123</f>
        <v>184.72140299999998</v>
      </c>
      <c r="K210" s="61">
        <f>10^(-3)*Albuquerque!$C123</f>
        <v>154.43897700000002</v>
      </c>
      <c r="L210" s="61">
        <f>10^(-3)*Seattle!$C123</f>
        <v>125.938862</v>
      </c>
      <c r="M210" s="61">
        <f>10^(-3)*Chicago!$C123</f>
        <v>179.382993</v>
      </c>
      <c r="N210" s="61">
        <f>10^(-3)*Boulder!$C123</f>
        <v>145.98135200000002</v>
      </c>
      <c r="O210" s="61">
        <f>10^(-3)*Minneapolis!$C123</f>
        <v>180.51172200000002</v>
      </c>
      <c r="P210" s="61">
        <f>10^(-3)*Helena!$C123</f>
        <v>154.17468700000001</v>
      </c>
      <c r="Q210" s="61">
        <f>10^(-3)*Duluth!$C123</f>
        <v>155.984554</v>
      </c>
      <c r="R210" s="61">
        <f>10^(-3)*Fairbanks!$C123</f>
        <v>146.459124</v>
      </c>
    </row>
    <row r="211" spans="1:18">
      <c r="A211" s="48"/>
      <c r="B211" s="69" t="s">
        <v>281</v>
      </c>
      <c r="C211" s="61">
        <f>10^(-3)*Miami!$C124</f>
        <v>188.24896200000001</v>
      </c>
      <c r="D211" s="61">
        <f>10^(-3)*Houston!$C124</f>
        <v>200.39355</v>
      </c>
      <c r="E211" s="61">
        <f>10^(-3)*Phoenix!$C124</f>
        <v>213.79477700000001</v>
      </c>
      <c r="F211" s="61">
        <f>10^(-3)*Atlanta!$C124</f>
        <v>201.17623900000001</v>
      </c>
      <c r="G211" s="61">
        <f>10^(-3)*LosAngeles!$C124</f>
        <v>139.66932600000001</v>
      </c>
      <c r="H211" s="61">
        <f>10^(-3)*LasVegas!$C124</f>
        <v>189.96393400000002</v>
      </c>
      <c r="I211" s="61">
        <f>10^(-3)*SanFrancisco!$C124</f>
        <v>129.99204600000002</v>
      </c>
      <c r="J211" s="61">
        <f>10^(-3)*Baltimore!$C124</f>
        <v>191.01142999999999</v>
      </c>
      <c r="K211" s="61">
        <f>10^(-3)*Albuquerque!$C124</f>
        <v>158.80045100000001</v>
      </c>
      <c r="L211" s="61">
        <f>10^(-3)*Seattle!$C124</f>
        <v>136.93686600000001</v>
      </c>
      <c r="M211" s="61">
        <f>10^(-3)*Chicago!$C124</f>
        <v>182.56597500000001</v>
      </c>
      <c r="N211" s="61">
        <f>10^(-3)*Boulder!$C124</f>
        <v>152.498774</v>
      </c>
      <c r="O211" s="61">
        <f>10^(-3)*Minneapolis!$C124</f>
        <v>187.66898800000001</v>
      </c>
      <c r="P211" s="61">
        <f>10^(-3)*Helena!$C124</f>
        <v>155.06009800000001</v>
      </c>
      <c r="Q211" s="61">
        <f>10^(-3)*Duluth!$C124</f>
        <v>173.13316200000003</v>
      </c>
      <c r="R211" s="61">
        <f>10^(-3)*Fairbanks!$C124</f>
        <v>153.78746900000002</v>
      </c>
    </row>
    <row r="212" spans="1:18">
      <c r="A212" s="48"/>
      <c r="B212" s="69" t="s">
        <v>280</v>
      </c>
      <c r="C212" s="61">
        <f>10^(-3)*Miami!$C125</f>
        <v>193.949941</v>
      </c>
      <c r="D212" s="61">
        <f>10^(-3)*Houston!$C125</f>
        <v>199.55251199999998</v>
      </c>
      <c r="E212" s="61">
        <f>10^(-3)*Phoenix!$C125</f>
        <v>214.14432099999999</v>
      </c>
      <c r="F212" s="61">
        <f>10^(-3)*Atlanta!$C125</f>
        <v>190.82518299999998</v>
      </c>
      <c r="G212" s="61">
        <f>10^(-3)*LosAngeles!$C125</f>
        <v>149.161202</v>
      </c>
      <c r="H212" s="61">
        <f>10^(-3)*LasVegas!$C125</f>
        <v>187.85952</v>
      </c>
      <c r="I212" s="61">
        <f>10^(-3)*SanFrancisco!$C125</f>
        <v>126.53125</v>
      </c>
      <c r="J212" s="61">
        <f>10^(-3)*Baltimore!$C125</f>
        <v>192.60522</v>
      </c>
      <c r="K212" s="61">
        <f>10^(-3)*Albuquerque!$C125</f>
        <v>157.27256</v>
      </c>
      <c r="L212" s="61">
        <f>10^(-3)*Seattle!$C125</f>
        <v>132.54665400000002</v>
      </c>
      <c r="M212" s="61">
        <f>10^(-3)*Chicago!$C125</f>
        <v>180.32044099999999</v>
      </c>
      <c r="N212" s="61">
        <f>10^(-3)*Boulder!$C125</f>
        <v>154.24531400000001</v>
      </c>
      <c r="O212" s="61">
        <f>10^(-3)*Minneapolis!$C125</f>
        <v>179.245971</v>
      </c>
      <c r="P212" s="61">
        <f>10^(-3)*Helena!$C125</f>
        <v>149.738148</v>
      </c>
      <c r="Q212" s="61">
        <f>10^(-3)*Duluth!$C125</f>
        <v>171.541766</v>
      </c>
      <c r="R212" s="61">
        <f>10^(-3)*Fairbanks!$C125</f>
        <v>145.28032199999998</v>
      </c>
    </row>
    <row r="213" spans="1:18">
      <c r="A213" s="48"/>
      <c r="B213" s="69" t="s">
        <v>279</v>
      </c>
      <c r="C213" s="61">
        <f>10^(-3)*Miami!$C126</f>
        <v>186.39986999999999</v>
      </c>
      <c r="D213" s="61">
        <f>10^(-3)*Houston!$C126</f>
        <v>196.607148</v>
      </c>
      <c r="E213" s="61">
        <f>10^(-3)*Phoenix!$C126</f>
        <v>202.179641</v>
      </c>
      <c r="F213" s="61">
        <f>10^(-3)*Atlanta!$C126</f>
        <v>178.96803</v>
      </c>
      <c r="G213" s="61">
        <f>10^(-3)*LosAngeles!$C126</f>
        <v>145.99032800000001</v>
      </c>
      <c r="H213" s="61">
        <f>10^(-3)*LasVegas!$C126</f>
        <v>183.60938899999999</v>
      </c>
      <c r="I213" s="61">
        <f>10^(-3)*SanFrancisco!$C126</f>
        <v>141.44404399999999</v>
      </c>
      <c r="J213" s="61">
        <f>10^(-3)*Baltimore!$C126</f>
        <v>168.37130300000001</v>
      </c>
      <c r="K213" s="61">
        <f>10^(-3)*Albuquerque!$C126</f>
        <v>144.40273099999999</v>
      </c>
      <c r="L213" s="61">
        <f>10^(-3)*Seattle!$C126</f>
        <v>149.906128</v>
      </c>
      <c r="M213" s="61">
        <f>10^(-3)*Chicago!$C126</f>
        <v>156.310551</v>
      </c>
      <c r="N213" s="61">
        <f>10^(-3)*Boulder!$C126</f>
        <v>144.572261</v>
      </c>
      <c r="O213" s="61">
        <f>10^(-3)*Minneapolis!$C126</f>
        <v>155.79969299999999</v>
      </c>
      <c r="P213" s="61">
        <f>10^(-3)*Helena!$C126</f>
        <v>142.38047800000001</v>
      </c>
      <c r="Q213" s="61">
        <f>10^(-3)*Duluth!$C126</f>
        <v>144.47628599999999</v>
      </c>
      <c r="R213" s="61">
        <f>10^(-3)*Fairbanks!$C126</f>
        <v>116.87683199999999</v>
      </c>
    </row>
    <row r="214" spans="1:18">
      <c r="A214" s="48"/>
      <c r="B214" s="69" t="s">
        <v>278</v>
      </c>
      <c r="C214" s="61">
        <f>10^(-3)*Miami!$C127</f>
        <v>182.631551</v>
      </c>
      <c r="D214" s="61">
        <f>10^(-3)*Houston!$C127</f>
        <v>175.62504500000003</v>
      </c>
      <c r="E214" s="61">
        <f>10^(-3)*Phoenix!$C127</f>
        <v>169.46017499999999</v>
      </c>
      <c r="F214" s="61">
        <f>10^(-3)*Atlanta!$C127</f>
        <v>163.59411900000001</v>
      </c>
      <c r="G214" s="61">
        <f>10^(-3)*LosAngeles!$C127</f>
        <v>137.02585999999999</v>
      </c>
      <c r="H214" s="61">
        <f>10^(-3)*LasVegas!$C127</f>
        <v>157.519113</v>
      </c>
      <c r="I214" s="61">
        <f>10^(-3)*SanFrancisco!$C127</f>
        <v>117.795862</v>
      </c>
      <c r="J214" s="61">
        <f>10^(-3)*Baltimore!$C127</f>
        <v>145.92988600000001</v>
      </c>
      <c r="K214" s="61">
        <f>10^(-3)*Albuquerque!$C127</f>
        <v>130.38968500000001</v>
      </c>
      <c r="L214" s="61">
        <f>10^(-3)*Seattle!$C127</f>
        <v>108.07472800000001</v>
      </c>
      <c r="M214" s="61">
        <f>10^(-3)*Chicago!$C127</f>
        <v>131.34522200000001</v>
      </c>
      <c r="N214" s="61">
        <f>10^(-3)*Boulder!$C127</f>
        <v>133.24112200000002</v>
      </c>
      <c r="O214" s="61">
        <f>10^(-3)*Minneapolis!$C127</f>
        <v>139.131835</v>
      </c>
      <c r="P214" s="61">
        <f>10^(-3)*Helena!$C127</f>
        <v>125.15624800000001</v>
      </c>
      <c r="Q214" s="61">
        <f>10^(-3)*Duluth!$C127</f>
        <v>135.46604300000001</v>
      </c>
      <c r="R214" s="61">
        <f>10^(-3)*Fairbanks!$C127</f>
        <v>121.48039800000001</v>
      </c>
    </row>
    <row r="215" spans="1:18">
      <c r="A215" s="48"/>
      <c r="B215" s="69" t="s">
        <v>277</v>
      </c>
      <c r="C215" s="61">
        <f>10^(-3)*Miami!$C128</f>
        <v>169.116748</v>
      </c>
      <c r="D215" s="61">
        <f>10^(-3)*Houston!$C128</f>
        <v>157.58326099999999</v>
      </c>
      <c r="E215" s="61">
        <f>10^(-3)*Phoenix!$C128</f>
        <v>154.238584</v>
      </c>
      <c r="F215" s="61">
        <f>10^(-3)*Atlanta!$C128</f>
        <v>128.46596400000001</v>
      </c>
      <c r="G215" s="61">
        <f>10^(-3)*LosAngeles!$C128</f>
        <v>129.80516299999999</v>
      </c>
      <c r="H215" s="61">
        <f>10^(-3)*LasVegas!$C128</f>
        <v>118.801143</v>
      </c>
      <c r="I215" s="61">
        <f>10^(-3)*SanFrancisco!$C128</f>
        <v>98.445177999999999</v>
      </c>
      <c r="J215" s="61">
        <f>10^(-3)*Baltimore!$C128</f>
        <v>134.84599600000001</v>
      </c>
      <c r="K215" s="61">
        <f>10^(-3)*Albuquerque!$C128</f>
        <v>108.65650599999999</v>
      </c>
      <c r="L215" s="61">
        <f>10^(-3)*Seattle!$C128</f>
        <v>100.56357700000001</v>
      </c>
      <c r="M215" s="61">
        <f>10^(-3)*Chicago!$C128</f>
        <v>130.98250300000001</v>
      </c>
      <c r="N215" s="61">
        <f>10^(-3)*Boulder!$C128</f>
        <v>111.87663800000001</v>
      </c>
      <c r="O215" s="61">
        <f>10^(-3)*Minneapolis!$C128</f>
        <v>110.361431</v>
      </c>
      <c r="P215" s="61">
        <f>10^(-3)*Helena!$C128</f>
        <v>111.655492</v>
      </c>
      <c r="Q215" s="61">
        <f>10^(-3)*Duluth!$C128</f>
        <v>111.512897</v>
      </c>
      <c r="R215" s="61">
        <f>10^(-3)*Fairbanks!$C128</f>
        <v>122.14181600000001</v>
      </c>
    </row>
    <row r="216" spans="1:18">
      <c r="A216" s="48"/>
      <c r="B216" s="69" t="s">
        <v>276</v>
      </c>
      <c r="C216" s="61">
        <f>10^(-3)*Miami!$C129</f>
        <v>158.639962</v>
      </c>
      <c r="D216" s="61">
        <f>10^(-3)*Houston!$C129</f>
        <v>153.688796</v>
      </c>
      <c r="E216" s="61">
        <f>10^(-3)*Phoenix!$C129</f>
        <v>132.29751999999999</v>
      </c>
      <c r="F216" s="61">
        <f>10^(-3)*Atlanta!$C129</f>
        <v>116.64103299999999</v>
      </c>
      <c r="G216" s="61">
        <f>10^(-3)*LosAngeles!$C129</f>
        <v>129.42153999999999</v>
      </c>
      <c r="H216" s="61">
        <f>10^(-3)*LasVegas!$C129</f>
        <v>116.789434</v>
      </c>
      <c r="I216" s="61">
        <f>10^(-3)*SanFrancisco!$C129</f>
        <v>98.196361999999993</v>
      </c>
      <c r="J216" s="61">
        <f>10^(-3)*Baltimore!$C129</f>
        <v>104.35427199999999</v>
      </c>
      <c r="K216" s="61">
        <f>10^(-3)*Albuquerque!$C129</f>
        <v>104.464527</v>
      </c>
      <c r="L216" s="61">
        <f>10^(-3)*Seattle!$C129</f>
        <v>100.81017600000001</v>
      </c>
      <c r="M216" s="61">
        <f>10^(-3)*Chicago!$C129</f>
        <v>107.175946</v>
      </c>
      <c r="N216" s="61">
        <f>10^(-3)*Boulder!$C129</f>
        <v>107.440112</v>
      </c>
      <c r="O216" s="61">
        <f>10^(-3)*Minneapolis!$C129</f>
        <v>110.890388</v>
      </c>
      <c r="P216" s="61">
        <f>10^(-3)*Helena!$C129</f>
        <v>112.56045200000001</v>
      </c>
      <c r="Q216" s="61">
        <f>10^(-3)*Duluth!$C129</f>
        <v>111.733614</v>
      </c>
      <c r="R216" s="61">
        <f>10^(-3)*Fairbanks!$C129</f>
        <v>122.829194</v>
      </c>
    </row>
    <row r="217" spans="1:18">
      <c r="A217" s="48"/>
      <c r="B217" s="69" t="s">
        <v>287</v>
      </c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</row>
    <row r="218" spans="1:18">
      <c r="A218" s="48"/>
      <c r="B218" s="52" t="s">
        <v>286</v>
      </c>
      <c r="C218" s="61" t="str">
        <f>Miami!$D118</f>
        <v>24-JAN-13:00</v>
      </c>
      <c r="D218" s="61" t="str">
        <f>Houston!$D118</f>
        <v>03-JAN-13:00</v>
      </c>
      <c r="E218" s="61" t="str">
        <f>Phoenix!$D118</f>
        <v>28-JAN-14:00</v>
      </c>
      <c r="F218" s="61" t="str">
        <f>Atlanta!$D118</f>
        <v>23-JAN-15:00</v>
      </c>
      <c r="G218" s="61" t="str">
        <f>LosAngeles!$D118</f>
        <v>26-JAN-13:00</v>
      </c>
      <c r="H218" s="61" t="str">
        <f>LasVegas!$D118</f>
        <v>18-JAN-16:49</v>
      </c>
      <c r="I218" s="61" t="str">
        <f>SanFrancisco!$D118</f>
        <v>04-JAN-17:00</v>
      </c>
      <c r="J218" s="61" t="str">
        <f>Baltimore!$D118</f>
        <v>17-JAN-17:00</v>
      </c>
      <c r="K218" s="61" t="str">
        <f>Albuquerque!$D118</f>
        <v>12-JAN-17:00</v>
      </c>
      <c r="L218" s="61" t="str">
        <f>Seattle!$D118</f>
        <v>31-JAN-17:00</v>
      </c>
      <c r="M218" s="61" t="str">
        <f>Chicago!$D118</f>
        <v>26-JAN-17:00</v>
      </c>
      <c r="N218" s="61" t="str">
        <f>Boulder!$D118</f>
        <v>05-JAN-17:00</v>
      </c>
      <c r="O218" s="61" t="str">
        <f>Minneapolis!$D118</f>
        <v>04-JAN-17:00</v>
      </c>
      <c r="P218" s="61" t="str">
        <f>Helena!$D118</f>
        <v>06-JAN-17:00</v>
      </c>
      <c r="Q218" s="61" t="str">
        <f>Duluth!$D118</f>
        <v>11-JAN-17:00</v>
      </c>
      <c r="R218" s="61" t="str">
        <f>Fairbanks!$D118</f>
        <v>13-JAN-09:09</v>
      </c>
    </row>
    <row r="219" spans="1:18">
      <c r="A219" s="48"/>
      <c r="B219" s="52" t="s">
        <v>285</v>
      </c>
      <c r="C219" s="61" t="str">
        <f>Miami!$D119</f>
        <v>25-FEB-13:00</v>
      </c>
      <c r="D219" s="61" t="str">
        <f>Houston!$D119</f>
        <v>23-FEB-15:09</v>
      </c>
      <c r="E219" s="61" t="str">
        <f>Phoenix!$D119</f>
        <v>28-FEB-15:00</v>
      </c>
      <c r="F219" s="61" t="str">
        <f>Atlanta!$D119</f>
        <v>18-FEB-15:09</v>
      </c>
      <c r="G219" s="61" t="str">
        <f>LosAngeles!$D119</f>
        <v>13-FEB-11:00</v>
      </c>
      <c r="H219" s="61" t="str">
        <f>LasVegas!$D119</f>
        <v>08-FEB-15:50</v>
      </c>
      <c r="I219" s="61" t="str">
        <f>SanFrancisco!$D119</f>
        <v>15-FEB-15:00</v>
      </c>
      <c r="J219" s="61" t="str">
        <f>Baltimore!$D119</f>
        <v>23-FEB-17:00</v>
      </c>
      <c r="K219" s="61" t="str">
        <f>Albuquerque!$D119</f>
        <v>14-FEB-15:00</v>
      </c>
      <c r="L219" s="61" t="str">
        <f>Seattle!$D119</f>
        <v>11-FEB-17:00</v>
      </c>
      <c r="M219" s="61" t="str">
        <f>Chicago!$D119</f>
        <v>03-FEB-17:00</v>
      </c>
      <c r="N219" s="61" t="str">
        <f>Boulder!$D119</f>
        <v>14-FEB-17:00</v>
      </c>
      <c r="O219" s="61" t="str">
        <f>Minneapolis!$D119</f>
        <v>01-FEB-17:00</v>
      </c>
      <c r="P219" s="61" t="str">
        <f>Helena!$D119</f>
        <v>22-FEB-17:00</v>
      </c>
      <c r="Q219" s="61" t="str">
        <f>Duluth!$D119</f>
        <v>01-FEB-17:00</v>
      </c>
      <c r="R219" s="61" t="str">
        <f>Fairbanks!$D119</f>
        <v>03-FEB-09:09</v>
      </c>
    </row>
    <row r="220" spans="1:18">
      <c r="A220" s="48"/>
      <c r="B220" s="69" t="s">
        <v>284</v>
      </c>
      <c r="C220" s="61" t="str">
        <f>Miami!$D120</f>
        <v>13-MAR-14:00</v>
      </c>
      <c r="D220" s="61" t="str">
        <f>Houston!$D120</f>
        <v>25-MAR-12:50</v>
      </c>
      <c r="E220" s="61" t="str">
        <f>Phoenix!$D120</f>
        <v>17-MAR-14:00</v>
      </c>
      <c r="F220" s="61" t="str">
        <f>Atlanta!$D120</f>
        <v>28-MAR-14:00</v>
      </c>
      <c r="G220" s="61" t="str">
        <f>LosAngeles!$D120</f>
        <v>31-MAR-14:09</v>
      </c>
      <c r="H220" s="61" t="str">
        <f>LasVegas!$D120</f>
        <v>31-MAR-14:00</v>
      </c>
      <c r="I220" s="61" t="str">
        <f>SanFrancisco!$D120</f>
        <v>01-MAR-17:00</v>
      </c>
      <c r="J220" s="61" t="str">
        <f>Baltimore!$D120</f>
        <v>09-MAR-15:00</v>
      </c>
      <c r="K220" s="61" t="str">
        <f>Albuquerque!$D120</f>
        <v>02-MAR-15:09</v>
      </c>
      <c r="L220" s="61" t="str">
        <f>Seattle!$D120</f>
        <v>29-MAR-16:00</v>
      </c>
      <c r="M220" s="61" t="str">
        <f>Chicago!$D120</f>
        <v>31-MAR-14:00</v>
      </c>
      <c r="N220" s="61" t="str">
        <f>Boulder!$D120</f>
        <v>30-MAR-15:00</v>
      </c>
      <c r="O220" s="61" t="str">
        <f>Minneapolis!$D120</f>
        <v>01-MAR-17:00</v>
      </c>
      <c r="P220" s="61" t="str">
        <f>Helena!$D120</f>
        <v>30-MAR-16:00</v>
      </c>
      <c r="Q220" s="61" t="str">
        <f>Duluth!$D120</f>
        <v>08-MAR-17:00</v>
      </c>
      <c r="R220" s="61" t="str">
        <f>Fairbanks!$D120</f>
        <v>02-MAR-17:00</v>
      </c>
    </row>
    <row r="221" spans="1:18">
      <c r="A221" s="48"/>
      <c r="B221" s="69" t="s">
        <v>283</v>
      </c>
      <c r="C221" s="61" t="str">
        <f>Miami!$D121</f>
        <v>01-APR-15:20</v>
      </c>
      <c r="D221" s="61" t="str">
        <f>Houston!$D121</f>
        <v>29-APR-14:30</v>
      </c>
      <c r="E221" s="61" t="str">
        <f>Phoenix!$D121</f>
        <v>01-APR-15:00</v>
      </c>
      <c r="F221" s="61" t="str">
        <f>Atlanta!$D121</f>
        <v>15-APR-15:00</v>
      </c>
      <c r="G221" s="61" t="str">
        <f>LosAngeles!$D121</f>
        <v>11-APR-15:00</v>
      </c>
      <c r="H221" s="61" t="str">
        <f>LasVegas!$D121</f>
        <v>21-APR-14:00</v>
      </c>
      <c r="I221" s="61" t="str">
        <f>SanFrancisco!$D121</f>
        <v>29-APR-13:00</v>
      </c>
      <c r="J221" s="61" t="str">
        <f>Baltimore!$D121</f>
        <v>04-APR-15:00</v>
      </c>
      <c r="K221" s="61" t="str">
        <f>Albuquerque!$D121</f>
        <v>22-APR-13:00</v>
      </c>
      <c r="L221" s="61" t="str">
        <f>Seattle!$D121</f>
        <v>29-APR-14:00</v>
      </c>
      <c r="M221" s="61" t="str">
        <f>Chicago!$D121</f>
        <v>07-APR-14:00</v>
      </c>
      <c r="N221" s="61" t="str">
        <f>Boulder!$D121</f>
        <v>25-APR-14:00</v>
      </c>
      <c r="O221" s="61" t="str">
        <f>Minneapolis!$D121</f>
        <v>01-APR-16:00</v>
      </c>
      <c r="P221" s="61" t="str">
        <f>Helena!$D121</f>
        <v>04-APR-08:09</v>
      </c>
      <c r="Q221" s="61" t="str">
        <f>Duluth!$D121</f>
        <v>04-APR-14:00</v>
      </c>
      <c r="R221" s="61" t="str">
        <f>Fairbanks!$D121</f>
        <v>10-APR-08:09</v>
      </c>
    </row>
    <row r="222" spans="1:18">
      <c r="A222" s="48"/>
      <c r="B222" s="69" t="s">
        <v>265</v>
      </c>
      <c r="C222" s="61" t="str">
        <f>Miami!$D122</f>
        <v>24-MAY-14:00</v>
      </c>
      <c r="D222" s="61" t="str">
        <f>Houston!$D122</f>
        <v>26-MAY-14:00</v>
      </c>
      <c r="E222" s="61" t="str">
        <f>Phoenix!$D122</f>
        <v>27-MAY-15:30</v>
      </c>
      <c r="F222" s="61" t="str">
        <f>Atlanta!$D122</f>
        <v>15-MAY-14:00</v>
      </c>
      <c r="G222" s="61" t="str">
        <f>LosAngeles!$D122</f>
        <v>30-MAY-12:00</v>
      </c>
      <c r="H222" s="61" t="str">
        <f>LasVegas!$D122</f>
        <v>31-MAY-15:00</v>
      </c>
      <c r="I222" s="61" t="str">
        <f>SanFrancisco!$D122</f>
        <v>17-MAY-13:00</v>
      </c>
      <c r="J222" s="61" t="str">
        <f>Baltimore!$D122</f>
        <v>31-MAY-15:00</v>
      </c>
      <c r="K222" s="61" t="str">
        <f>Albuquerque!$D122</f>
        <v>31-MAY-15:00</v>
      </c>
      <c r="L222" s="61" t="str">
        <f>Seattle!$D122</f>
        <v>04-MAY-14:00</v>
      </c>
      <c r="M222" s="61" t="str">
        <f>Chicago!$D122</f>
        <v>30-MAY-15:00</v>
      </c>
      <c r="N222" s="61" t="str">
        <f>Boulder!$D122</f>
        <v>23-MAY-15:00</v>
      </c>
      <c r="O222" s="61" t="str">
        <f>Minneapolis!$D122</f>
        <v>27-MAY-14:00</v>
      </c>
      <c r="P222" s="61" t="str">
        <f>Helena!$D122</f>
        <v>16-MAY-16:00</v>
      </c>
      <c r="Q222" s="61" t="str">
        <f>Duluth!$D122</f>
        <v>31-MAY-15:00</v>
      </c>
      <c r="R222" s="61" t="str">
        <f>Fairbanks!$D122</f>
        <v>18-MAY-08:09</v>
      </c>
    </row>
    <row r="223" spans="1:18">
      <c r="A223" s="48"/>
      <c r="B223" s="69" t="s">
        <v>282</v>
      </c>
      <c r="C223" s="61" t="str">
        <f>Miami!$D123</f>
        <v>27-JUN-14:00</v>
      </c>
      <c r="D223" s="61" t="str">
        <f>Houston!$D123</f>
        <v>13-JUN-14:00</v>
      </c>
      <c r="E223" s="61" t="str">
        <f>Phoenix!$D123</f>
        <v>28-JUN-15:00</v>
      </c>
      <c r="F223" s="61" t="str">
        <f>Atlanta!$D123</f>
        <v>19-JUN-14:00</v>
      </c>
      <c r="G223" s="61" t="str">
        <f>LosAngeles!$D123</f>
        <v>28-JUN-12:00</v>
      </c>
      <c r="H223" s="61" t="str">
        <f>LasVegas!$D123</f>
        <v>27-JUN-15:00</v>
      </c>
      <c r="I223" s="61" t="str">
        <f>SanFrancisco!$D123</f>
        <v>15-JUN-12:00</v>
      </c>
      <c r="J223" s="61" t="str">
        <f>Baltimore!$D123</f>
        <v>30-JUN-14:00</v>
      </c>
      <c r="K223" s="61" t="str">
        <f>Albuquerque!$D123</f>
        <v>29-JUN-14:09</v>
      </c>
      <c r="L223" s="61" t="str">
        <f>Seattle!$D123</f>
        <v>28-JUN-14:00</v>
      </c>
      <c r="M223" s="61" t="str">
        <f>Chicago!$D123</f>
        <v>08-JUN-12:00</v>
      </c>
      <c r="N223" s="61" t="str">
        <f>Boulder!$D123</f>
        <v>27-JUN-15:00</v>
      </c>
      <c r="O223" s="61" t="str">
        <f>Minneapolis!$D123</f>
        <v>29-JUN-14:00</v>
      </c>
      <c r="P223" s="61" t="str">
        <f>Helena!$D123</f>
        <v>30-JUN-14:00</v>
      </c>
      <c r="Q223" s="61" t="str">
        <f>Duluth!$D123</f>
        <v>14-JUN-15:00</v>
      </c>
      <c r="R223" s="61" t="str">
        <f>Fairbanks!$D123</f>
        <v>20-JUN-16:00</v>
      </c>
    </row>
    <row r="224" spans="1:18">
      <c r="A224" s="48"/>
      <c r="B224" s="69" t="s">
        <v>281</v>
      </c>
      <c r="C224" s="61" t="str">
        <f>Miami!$D124</f>
        <v>13-JUL-14:00</v>
      </c>
      <c r="D224" s="61" t="str">
        <f>Houston!$D124</f>
        <v>18-JUL-12:00</v>
      </c>
      <c r="E224" s="61" t="str">
        <f>Phoenix!$D124</f>
        <v>11-JUL-15:00</v>
      </c>
      <c r="F224" s="61" t="str">
        <f>Atlanta!$D124</f>
        <v>03-JUL-14:00</v>
      </c>
      <c r="G224" s="61" t="str">
        <f>LosAngeles!$D124</f>
        <v>24-JUL-14:30</v>
      </c>
      <c r="H224" s="61" t="str">
        <f>LasVegas!$D124</f>
        <v>24-JUL-15:00</v>
      </c>
      <c r="I224" s="61" t="str">
        <f>SanFrancisco!$D124</f>
        <v>03-JUL-12:00</v>
      </c>
      <c r="J224" s="61" t="str">
        <f>Baltimore!$D124</f>
        <v>25-JUL-12:00</v>
      </c>
      <c r="K224" s="61" t="str">
        <f>Albuquerque!$D124</f>
        <v>31-JUL-14:00</v>
      </c>
      <c r="L224" s="61" t="str">
        <f>Seattle!$D124</f>
        <v>24-JUL-14:00</v>
      </c>
      <c r="M224" s="61" t="str">
        <f>Chicago!$D124</f>
        <v>13-JUL-14:00</v>
      </c>
      <c r="N224" s="61" t="str">
        <f>Boulder!$D124</f>
        <v>17-JUL-15:00</v>
      </c>
      <c r="O224" s="61" t="str">
        <f>Minneapolis!$D124</f>
        <v>15-JUL-14:00</v>
      </c>
      <c r="P224" s="61" t="str">
        <f>Helena!$D124</f>
        <v>21-JUL-16:00</v>
      </c>
      <c r="Q224" s="61" t="str">
        <f>Duluth!$D124</f>
        <v>08-JUL-15:00</v>
      </c>
      <c r="R224" s="61" t="str">
        <f>Fairbanks!$D124</f>
        <v>29-JUL-16:00</v>
      </c>
    </row>
    <row r="225" spans="1:18">
      <c r="A225" s="48"/>
      <c r="B225" s="69" t="s">
        <v>280</v>
      </c>
      <c r="C225" s="61" t="str">
        <f>Miami!$D125</f>
        <v>21-AUG-14:39</v>
      </c>
      <c r="D225" s="61" t="str">
        <f>Houston!$D125</f>
        <v>31-AUG-14:09</v>
      </c>
      <c r="E225" s="61" t="str">
        <f>Phoenix!$D125</f>
        <v>01-AUG-15:00</v>
      </c>
      <c r="F225" s="61" t="str">
        <f>Atlanta!$D125</f>
        <v>17-AUG-13:00</v>
      </c>
      <c r="G225" s="61" t="str">
        <f>LosAngeles!$D125</f>
        <v>08-AUG-12:00</v>
      </c>
      <c r="H225" s="61" t="str">
        <f>LasVegas!$D125</f>
        <v>05-AUG-12:00</v>
      </c>
      <c r="I225" s="61" t="str">
        <f>SanFrancisco!$D125</f>
        <v>15-AUG-11:00</v>
      </c>
      <c r="J225" s="61" t="str">
        <f>Baltimore!$D125</f>
        <v>17-AUG-14:00</v>
      </c>
      <c r="K225" s="61" t="str">
        <f>Albuquerque!$D125</f>
        <v>01-AUG-14:20</v>
      </c>
      <c r="L225" s="61" t="str">
        <f>Seattle!$D125</f>
        <v>07-AUG-14:00</v>
      </c>
      <c r="M225" s="61" t="str">
        <f>Chicago!$D125</f>
        <v>04-AUG-15:00</v>
      </c>
      <c r="N225" s="61" t="str">
        <f>Boulder!$D125</f>
        <v>30-AUG-13:00</v>
      </c>
      <c r="O225" s="61" t="str">
        <f>Minneapolis!$D125</f>
        <v>25-AUG-15:00</v>
      </c>
      <c r="P225" s="61" t="str">
        <f>Helena!$D125</f>
        <v>09-AUG-16:00</v>
      </c>
      <c r="Q225" s="61" t="str">
        <f>Duluth!$D125</f>
        <v>12-AUG-14:00</v>
      </c>
      <c r="R225" s="61" t="str">
        <f>Fairbanks!$D125</f>
        <v>15-AUG-16:00</v>
      </c>
    </row>
    <row r="226" spans="1:18">
      <c r="A226" s="48"/>
      <c r="B226" s="69" t="s">
        <v>279</v>
      </c>
      <c r="C226" s="61" t="str">
        <f>Miami!$D126</f>
        <v>07-SEP-13:00</v>
      </c>
      <c r="D226" s="61" t="str">
        <f>Houston!$D126</f>
        <v>16-SEP-13:00</v>
      </c>
      <c r="E226" s="61" t="str">
        <f>Phoenix!$D126</f>
        <v>09-SEP-15:20</v>
      </c>
      <c r="F226" s="61" t="str">
        <f>Atlanta!$D126</f>
        <v>11-SEP-13:00</v>
      </c>
      <c r="G226" s="61" t="str">
        <f>LosAngeles!$D126</f>
        <v>25-SEP-14:00</v>
      </c>
      <c r="H226" s="61" t="str">
        <f>LasVegas!$D126</f>
        <v>01-SEP-14:00</v>
      </c>
      <c r="I226" s="61" t="str">
        <f>SanFrancisco!$D126</f>
        <v>28-SEP-14:00</v>
      </c>
      <c r="J226" s="61" t="str">
        <f>Baltimore!$D126</f>
        <v>09-SEP-14:30</v>
      </c>
      <c r="K226" s="61" t="str">
        <f>Albuquerque!$D126</f>
        <v>02-SEP-14:00</v>
      </c>
      <c r="L226" s="61" t="str">
        <f>Seattle!$D126</f>
        <v>02-SEP-15:39</v>
      </c>
      <c r="M226" s="61" t="str">
        <f>Chicago!$D126</f>
        <v>05-SEP-14:00</v>
      </c>
      <c r="N226" s="61" t="str">
        <f>Boulder!$D126</f>
        <v>02-SEP-14:00</v>
      </c>
      <c r="O226" s="61" t="str">
        <f>Minneapolis!$D126</f>
        <v>14-SEP-14:00</v>
      </c>
      <c r="P226" s="61" t="str">
        <f>Helena!$D126</f>
        <v>01-SEP-16:00</v>
      </c>
      <c r="Q226" s="61" t="str">
        <f>Duluth!$D126</f>
        <v>07-SEP-14:00</v>
      </c>
      <c r="R226" s="61" t="str">
        <f>Fairbanks!$D126</f>
        <v>29-SEP-08:09</v>
      </c>
    </row>
    <row r="227" spans="1:18">
      <c r="A227" s="48"/>
      <c r="B227" s="69" t="s">
        <v>278</v>
      </c>
      <c r="C227" s="61" t="str">
        <f>Miami!$D127</f>
        <v>06-OCT-14:39</v>
      </c>
      <c r="D227" s="61" t="str">
        <f>Houston!$D127</f>
        <v>06-OCT-15:00</v>
      </c>
      <c r="E227" s="61" t="str">
        <f>Phoenix!$D127</f>
        <v>14-OCT-13:00</v>
      </c>
      <c r="F227" s="61" t="str">
        <f>Atlanta!$D127</f>
        <v>12-OCT-15:00</v>
      </c>
      <c r="G227" s="61" t="str">
        <f>LosAngeles!$D127</f>
        <v>05-OCT-14:09</v>
      </c>
      <c r="H227" s="61" t="str">
        <f>LasVegas!$D127</f>
        <v>03-OCT-14:00</v>
      </c>
      <c r="I227" s="61" t="str">
        <f>SanFrancisco!$D127</f>
        <v>13-OCT-14:00</v>
      </c>
      <c r="J227" s="61" t="str">
        <f>Baltimore!$D127</f>
        <v>20-OCT-14:00</v>
      </c>
      <c r="K227" s="61" t="str">
        <f>Albuquerque!$D127</f>
        <v>13-OCT-14:00</v>
      </c>
      <c r="L227" s="61" t="str">
        <f>Seattle!$D127</f>
        <v>17-OCT-15:30</v>
      </c>
      <c r="M227" s="61" t="str">
        <f>Chicago!$D127</f>
        <v>31-OCT-14:09</v>
      </c>
      <c r="N227" s="61" t="str">
        <f>Boulder!$D127</f>
        <v>05-OCT-14:00</v>
      </c>
      <c r="O227" s="61" t="str">
        <f>Minneapolis!$D127</f>
        <v>07-OCT-14:00</v>
      </c>
      <c r="P227" s="61" t="str">
        <f>Helena!$D127</f>
        <v>06-OCT-15:00</v>
      </c>
      <c r="Q227" s="61" t="str">
        <f>Duluth!$D127</f>
        <v>07-OCT-14:00</v>
      </c>
      <c r="R227" s="61" t="str">
        <f>Fairbanks!$D127</f>
        <v>27-OCT-08:09</v>
      </c>
    </row>
    <row r="228" spans="1:18">
      <c r="A228" s="48"/>
      <c r="B228" s="69" t="s">
        <v>277</v>
      </c>
      <c r="C228" s="61" t="str">
        <f>Miami!$D128</f>
        <v>07-NOV-15:09</v>
      </c>
      <c r="D228" s="61" t="str">
        <f>Houston!$D128</f>
        <v>03-NOV-14:39</v>
      </c>
      <c r="E228" s="61" t="str">
        <f>Phoenix!$D128</f>
        <v>13-NOV-15:20</v>
      </c>
      <c r="F228" s="61" t="str">
        <f>Atlanta!$D128</f>
        <v>22-NOV-15:09</v>
      </c>
      <c r="G228" s="61" t="str">
        <f>LosAngeles!$D128</f>
        <v>20-NOV-12:00</v>
      </c>
      <c r="H228" s="61" t="str">
        <f>LasVegas!$D128</f>
        <v>10-NOV-15:09</v>
      </c>
      <c r="I228" s="61" t="str">
        <f>SanFrancisco!$D128</f>
        <v>14-NOV-16:00</v>
      </c>
      <c r="J228" s="61" t="str">
        <f>Baltimore!$D128</f>
        <v>04-NOV-13:00</v>
      </c>
      <c r="K228" s="61" t="str">
        <f>Albuquerque!$D128</f>
        <v>08-NOV-17:10</v>
      </c>
      <c r="L228" s="61" t="str">
        <f>Seattle!$D128</f>
        <v>16-NOV-17:00</v>
      </c>
      <c r="M228" s="61" t="str">
        <f>Chicago!$D128</f>
        <v>02-NOV-14:00</v>
      </c>
      <c r="N228" s="61" t="str">
        <f>Boulder!$D128</f>
        <v>10-NOV-13:00</v>
      </c>
      <c r="O228" s="61" t="str">
        <f>Minneapolis!$D128</f>
        <v>27-NOV-17:00</v>
      </c>
      <c r="P228" s="61" t="str">
        <f>Helena!$D128</f>
        <v>27-NOV-17:00</v>
      </c>
      <c r="Q228" s="61" t="str">
        <f>Duluth!$D128</f>
        <v>24-NOV-17:00</v>
      </c>
      <c r="R228" s="61" t="str">
        <f>Fairbanks!$D128</f>
        <v>02-NOV-08:09</v>
      </c>
    </row>
    <row r="229" spans="1:18">
      <c r="A229" s="48"/>
      <c r="B229" s="69" t="s">
        <v>276</v>
      </c>
      <c r="C229" s="61" t="str">
        <f>Miami!$D129</f>
        <v>16-DEC-12:00</v>
      </c>
      <c r="D229" s="61" t="str">
        <f>Houston!$D129</f>
        <v>02-DEC-12:00</v>
      </c>
      <c r="E229" s="61" t="str">
        <f>Phoenix!$D129</f>
        <v>09-DEC-15:30</v>
      </c>
      <c r="F229" s="61" t="str">
        <f>Atlanta!$D129</f>
        <v>01-DEC-15:30</v>
      </c>
      <c r="G229" s="61" t="str">
        <f>LosAngeles!$D129</f>
        <v>19-DEC-12:00</v>
      </c>
      <c r="H229" s="61" t="str">
        <f>LasVegas!$D129</f>
        <v>05-DEC-14:50</v>
      </c>
      <c r="I229" s="61" t="str">
        <f>SanFrancisco!$D129</f>
        <v>02-DEC-17:00</v>
      </c>
      <c r="J229" s="61" t="str">
        <f>Baltimore!$D129</f>
        <v>14-DEC-17:00</v>
      </c>
      <c r="K229" s="61" t="str">
        <f>Albuquerque!$D129</f>
        <v>28-DEC-17:00</v>
      </c>
      <c r="L229" s="61" t="str">
        <f>Seattle!$D129</f>
        <v>13-DEC-17:00</v>
      </c>
      <c r="M229" s="61" t="str">
        <f>Chicago!$D129</f>
        <v>13-DEC-17:00</v>
      </c>
      <c r="N229" s="61" t="str">
        <f>Boulder!$D129</f>
        <v>01-DEC-17:00</v>
      </c>
      <c r="O229" s="61" t="str">
        <f>Minneapolis!$D129</f>
        <v>30-DEC-17:00</v>
      </c>
      <c r="P229" s="61" t="str">
        <f>Helena!$D129</f>
        <v>11-DEC-17:00</v>
      </c>
      <c r="Q229" s="61" t="str">
        <f>Duluth!$D129</f>
        <v>30-DEC-17:00</v>
      </c>
      <c r="R229" s="61" t="str">
        <f>Fairbanks!$D129</f>
        <v>29-DEC-09:09</v>
      </c>
    </row>
    <row r="230" spans="1:18" s="81" customFormat="1">
      <c r="A230" s="72" t="s">
        <v>416</v>
      </c>
      <c r="B230" s="69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</row>
    <row r="231" spans="1:18" s="81" customFormat="1">
      <c r="A231" s="48"/>
      <c r="B231" s="87" t="s">
        <v>418</v>
      </c>
      <c r="C231" s="82">
        <f>Miami!$B$4</f>
        <v>8119.36</v>
      </c>
      <c r="D231" s="82">
        <f>Houston!$B$4</f>
        <v>8622.5400000000009</v>
      </c>
      <c r="E231" s="82">
        <f>Phoenix!$B$4</f>
        <v>7531.74</v>
      </c>
      <c r="F231" s="82">
        <f>Atlanta!$B$4</f>
        <v>7650.37</v>
      </c>
      <c r="G231" s="82">
        <f>LosAngeles!$B$4</f>
        <v>5556.63</v>
      </c>
      <c r="H231" s="82">
        <f>LasVegas!$B$4</f>
        <v>7880.74</v>
      </c>
      <c r="I231" s="82">
        <f>SanFrancisco!$B$4</f>
        <v>5527.01</v>
      </c>
      <c r="J231" s="82">
        <f>Baltimore!$B$4</f>
        <v>8163.85</v>
      </c>
      <c r="K231" s="82">
        <f>Albuquerque!$B$4</f>
        <v>7074.33</v>
      </c>
      <c r="L231" s="82">
        <f>Seattle!$B$4</f>
        <v>4024.8</v>
      </c>
      <c r="M231" s="82">
        <f>Chicago!$B$4</f>
        <v>8501.5499999999993</v>
      </c>
      <c r="N231" s="82">
        <f>Boulder!$B$4</f>
        <v>7409.09</v>
      </c>
      <c r="O231" s="82">
        <f>Minneapolis!$B$4</f>
        <v>8980.9500000000007</v>
      </c>
      <c r="P231" s="82">
        <f>Helena!$B$4</f>
        <v>8426.24</v>
      </c>
      <c r="Q231" s="82">
        <f>Duluth!$B$4</f>
        <v>9357.23</v>
      </c>
      <c r="R231" s="82">
        <f>Fairbanks!$B$4</f>
        <v>12252.38</v>
      </c>
    </row>
    <row r="232" spans="1:18" s="81" customFormat="1">
      <c r="A232" s="48"/>
      <c r="B232" s="88" t="s">
        <v>417</v>
      </c>
      <c r="C232" s="82">
        <f>Miami!$C$4</f>
        <v>3539.4</v>
      </c>
      <c r="D232" s="82">
        <f>Houston!$C$4</f>
        <v>3758.75</v>
      </c>
      <c r="E232" s="82">
        <f>Phoenix!$C$4</f>
        <v>3283.24</v>
      </c>
      <c r="F232" s="82">
        <f>Atlanta!$C$4</f>
        <v>3334.96</v>
      </c>
      <c r="G232" s="82">
        <f>LosAngeles!$C$4</f>
        <v>2422.25</v>
      </c>
      <c r="H232" s="82">
        <f>LasVegas!$C$4</f>
        <v>3435.38</v>
      </c>
      <c r="I232" s="82">
        <f>SanFrancisco!$C$4</f>
        <v>2409.34</v>
      </c>
      <c r="J232" s="82">
        <f>Baltimore!$C$4</f>
        <v>3558.79</v>
      </c>
      <c r="K232" s="82">
        <f>Albuquerque!$C$4</f>
        <v>3083.85</v>
      </c>
      <c r="L232" s="82">
        <f>Seattle!$C$4</f>
        <v>1754.5</v>
      </c>
      <c r="M232" s="82">
        <f>Chicago!$C$4</f>
        <v>3706</v>
      </c>
      <c r="N232" s="82">
        <f>Boulder!$C$4</f>
        <v>3229.78</v>
      </c>
      <c r="O232" s="82">
        <f>Minneapolis!$C$4</f>
        <v>3914.99</v>
      </c>
      <c r="P232" s="82">
        <f>Helena!$C$4</f>
        <v>3673.18</v>
      </c>
      <c r="Q232" s="82">
        <f>Duluth!$C$4</f>
        <v>4079.01</v>
      </c>
      <c r="R232" s="82">
        <f>Fairbanks!$C$4</f>
        <v>5341.07</v>
      </c>
    </row>
    <row r="233" spans="1:18">
      <c r="A233" s="72" t="s">
        <v>275</v>
      </c>
      <c r="B233" s="73"/>
    </row>
    <row r="234" spans="1:18">
      <c r="A234" s="72"/>
      <c r="B234" s="71" t="s">
        <v>71</v>
      </c>
      <c r="C234" s="54">
        <f>Miami!$G$14</f>
        <v>0</v>
      </c>
      <c r="D234" s="54">
        <f>Houston!$G$14</f>
        <v>0</v>
      </c>
      <c r="E234" s="54">
        <f>Phoenix!$G$14</f>
        <v>0</v>
      </c>
      <c r="F234" s="54">
        <f>Atlanta!$G$14</f>
        <v>0</v>
      </c>
      <c r="G234" s="54">
        <f>LosAngeles!$G$14</f>
        <v>0</v>
      </c>
      <c r="H234" s="54">
        <f>LasVegas!$G$14</f>
        <v>0</v>
      </c>
      <c r="I234" s="54">
        <f>SanFrancisco!$G$14</f>
        <v>0</v>
      </c>
      <c r="J234" s="54">
        <f>Baltimore!$G$14</f>
        <v>0</v>
      </c>
      <c r="K234" s="54">
        <f>Albuquerque!$G$14</f>
        <v>0</v>
      </c>
      <c r="L234" s="54">
        <f>Seattle!$G$14</f>
        <v>0</v>
      </c>
      <c r="M234" s="54">
        <f>Chicago!$G$14</f>
        <v>0</v>
      </c>
      <c r="N234" s="54">
        <f>Boulder!$G$14</f>
        <v>0</v>
      </c>
      <c r="O234" s="54">
        <f>Minneapolis!$G$14</f>
        <v>0</v>
      </c>
      <c r="P234" s="54">
        <f>Helena!$G$14</f>
        <v>0</v>
      </c>
      <c r="Q234" s="54">
        <f>Duluth!$G$14</f>
        <v>0</v>
      </c>
      <c r="R234" s="54">
        <f>Fairbanks!$G$14</f>
        <v>0</v>
      </c>
    </row>
    <row r="235" spans="1:18">
      <c r="A235" s="72"/>
      <c r="B235" s="71" t="s">
        <v>84</v>
      </c>
      <c r="C235" s="54">
        <f>Miami!$G$21</f>
        <v>0</v>
      </c>
      <c r="D235" s="54">
        <f>Houston!$G$21</f>
        <v>0</v>
      </c>
      <c r="E235" s="54">
        <f>Phoenix!$G$21</f>
        <v>0</v>
      </c>
      <c r="F235" s="54">
        <f>Atlanta!$G$21</f>
        <v>0</v>
      </c>
      <c r="G235" s="54">
        <f>LosAngeles!$G$21</f>
        <v>0</v>
      </c>
      <c r="H235" s="54">
        <f>LasVegas!$G$21</f>
        <v>0</v>
      </c>
      <c r="I235" s="54">
        <f>SanFrancisco!$G$21</f>
        <v>0</v>
      </c>
      <c r="J235" s="54">
        <f>Baltimore!$G$21</f>
        <v>0</v>
      </c>
      <c r="K235" s="54">
        <f>Albuquerque!$G$21</f>
        <v>0</v>
      </c>
      <c r="L235" s="54">
        <f>Seattle!$G$21</f>
        <v>0</v>
      </c>
      <c r="M235" s="54">
        <f>Chicago!$G$21</f>
        <v>0</v>
      </c>
      <c r="N235" s="54">
        <f>Boulder!$G$21</f>
        <v>0</v>
      </c>
      <c r="O235" s="54">
        <f>Minneapolis!$G$21</f>
        <v>0</v>
      </c>
      <c r="P235" s="54">
        <f>Helena!$G$21</f>
        <v>0</v>
      </c>
      <c r="Q235" s="54">
        <f>Duluth!$G$21</f>
        <v>0</v>
      </c>
      <c r="R235" s="54">
        <f>Fairbanks!$G$21</f>
        <v>0</v>
      </c>
    </row>
    <row r="236" spans="1:18">
      <c r="A236" s="72"/>
      <c r="B236" s="71" t="s">
        <v>86</v>
      </c>
      <c r="C236" s="54">
        <f>Miami!$G$24</f>
        <v>0</v>
      </c>
      <c r="D236" s="54">
        <f>Houston!$G$24</f>
        <v>0</v>
      </c>
      <c r="E236" s="54">
        <f>Phoenix!$G$24</f>
        <v>0</v>
      </c>
      <c r="F236" s="54">
        <f>Atlanta!$G$24</f>
        <v>0</v>
      </c>
      <c r="G236" s="54">
        <f>LosAngeles!$G$24</f>
        <v>0</v>
      </c>
      <c r="H236" s="54">
        <f>LasVegas!$G$24</f>
        <v>0</v>
      </c>
      <c r="I236" s="54">
        <f>SanFrancisco!$G$24</f>
        <v>0</v>
      </c>
      <c r="J236" s="54">
        <f>Baltimore!$G$24</f>
        <v>0</v>
      </c>
      <c r="K236" s="54">
        <f>Albuquerque!$G$24</f>
        <v>0</v>
      </c>
      <c r="L236" s="54">
        <f>Seattle!$G$24</f>
        <v>0</v>
      </c>
      <c r="M236" s="54">
        <f>Chicago!$G$24</f>
        <v>0</v>
      </c>
      <c r="N236" s="54">
        <f>Boulder!$G$24</f>
        <v>0</v>
      </c>
      <c r="O236" s="54">
        <f>Minneapolis!$G$24</f>
        <v>0</v>
      </c>
      <c r="P236" s="54">
        <f>Helena!$G$24</f>
        <v>0</v>
      </c>
      <c r="Q236" s="54">
        <f>Duluth!$G$24</f>
        <v>0</v>
      </c>
      <c r="R236" s="54">
        <f>Fairbanks!$G$24</f>
        <v>0</v>
      </c>
    </row>
    <row r="237" spans="1:18">
      <c r="A237" s="72"/>
      <c r="B237" s="73" t="s">
        <v>274</v>
      </c>
      <c r="C237" s="54">
        <f>Miami!$G$28</f>
        <v>0</v>
      </c>
      <c r="D237" s="54">
        <f>Houston!$G$28</f>
        <v>0</v>
      </c>
      <c r="E237" s="54">
        <f>Phoenix!$G$28</f>
        <v>0</v>
      </c>
      <c r="F237" s="54">
        <f>Atlanta!$G$28</f>
        <v>0</v>
      </c>
      <c r="G237" s="54">
        <f>LosAngeles!$G$28</f>
        <v>0</v>
      </c>
      <c r="H237" s="54">
        <f>LasVegas!$G$28</f>
        <v>0</v>
      </c>
      <c r="I237" s="54">
        <f>SanFrancisco!$G$28</f>
        <v>0</v>
      </c>
      <c r="J237" s="54">
        <f>Baltimore!$G$28</f>
        <v>0</v>
      </c>
      <c r="K237" s="54">
        <f>Albuquerque!$G$28</f>
        <v>0</v>
      </c>
      <c r="L237" s="54">
        <f>Seattle!$G$28</f>
        <v>0</v>
      </c>
      <c r="M237" s="54">
        <f>Chicago!$G$28</f>
        <v>0</v>
      </c>
      <c r="N237" s="54">
        <f>Boulder!$G$28</f>
        <v>0</v>
      </c>
      <c r="O237" s="54">
        <f>Minneapolis!$G$28</f>
        <v>0</v>
      </c>
      <c r="P237" s="54">
        <f>Helena!$G$28</f>
        <v>0</v>
      </c>
      <c r="Q237" s="54">
        <f>Duluth!$G$28</f>
        <v>0</v>
      </c>
      <c r="R237" s="54">
        <f>Fairbanks!$G$28</f>
        <v>0</v>
      </c>
    </row>
    <row r="238" spans="1:18">
      <c r="A238" s="72" t="s">
        <v>273</v>
      </c>
      <c r="B238" s="71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1:18">
      <c r="A239" s="48"/>
      <c r="B239" s="69" t="s">
        <v>272</v>
      </c>
      <c r="C239" s="54">
        <f>Miami!$H$113</f>
        <v>186346.2286</v>
      </c>
      <c r="D239" s="54">
        <f>Houston!$H$113</f>
        <v>216835.00709999999</v>
      </c>
      <c r="E239" s="54">
        <f>Phoenix!$H$113</f>
        <v>196773.62609999999</v>
      </c>
      <c r="F239" s="54">
        <f>Atlanta!$H$113</f>
        <v>187997.53229999999</v>
      </c>
      <c r="G239" s="54">
        <f>LosAngeles!$H$113</f>
        <v>59608.385000000002</v>
      </c>
      <c r="H239" s="54">
        <f>LasVegas!$H$113</f>
        <v>201552.79800000001</v>
      </c>
      <c r="I239" s="54">
        <f>SanFrancisco!$H$113</f>
        <v>61810.364699999998</v>
      </c>
      <c r="J239" s="54">
        <f>Baltimore!$H$113</f>
        <v>165264.6955</v>
      </c>
      <c r="K239" s="54">
        <f>Albuquerque!$H$113</f>
        <v>225047.5239</v>
      </c>
      <c r="L239" s="54">
        <f>Seattle!$H$113</f>
        <v>52555.3341</v>
      </c>
      <c r="M239" s="54">
        <f>Chicago!$H$113</f>
        <v>310291.69380000001</v>
      </c>
      <c r="N239" s="54">
        <f>Boulder!$H$113</f>
        <v>229791.40719999999</v>
      </c>
      <c r="O239" s="54">
        <f>Minneapolis!$H$113</f>
        <v>222535.54879999999</v>
      </c>
      <c r="P239" s="54">
        <f>Helena!$H$113</f>
        <v>222354.3964</v>
      </c>
      <c r="Q239" s="54">
        <f>Duluth!$H$113</f>
        <v>226173.614</v>
      </c>
      <c r="R239" s="54">
        <f>Fairbanks!$H$113</f>
        <v>241586.13829999999</v>
      </c>
    </row>
    <row r="240" spans="1:18">
      <c r="A240" s="48"/>
      <c r="B240" s="52" t="s">
        <v>271</v>
      </c>
      <c r="C240" s="54">
        <f>Miami!$B$113</f>
        <v>431683.2426</v>
      </c>
      <c r="D240" s="54">
        <f>Houston!$B$113</f>
        <v>546286.5246</v>
      </c>
      <c r="E240" s="54">
        <f>Phoenix!$B$113</f>
        <v>465327.0932</v>
      </c>
      <c r="F240" s="54">
        <f>Atlanta!$B$113</f>
        <v>434242.12589999998</v>
      </c>
      <c r="G240" s="54">
        <f>LosAngeles!$B$113</f>
        <v>159941.736</v>
      </c>
      <c r="H240" s="54">
        <f>LasVegas!$B$113</f>
        <v>481695.05070000002</v>
      </c>
      <c r="I240" s="54">
        <f>SanFrancisco!$B$113</f>
        <v>167331.43599999999</v>
      </c>
      <c r="J240" s="54">
        <f>Baltimore!$B$113</f>
        <v>384691.32250000001</v>
      </c>
      <c r="K240" s="54">
        <f>Albuquerque!$B$113</f>
        <v>533197.91879999998</v>
      </c>
      <c r="L240" s="54">
        <f>Seattle!$B$113</f>
        <v>134905.7605</v>
      </c>
      <c r="M240" s="54">
        <f>Chicago!$B$113</f>
        <v>732965.38359999994</v>
      </c>
      <c r="N240" s="54">
        <f>Boulder!$B$113</f>
        <v>547751.83310000005</v>
      </c>
      <c r="O240" s="54">
        <f>Minneapolis!$B$113</f>
        <v>535436.78610000003</v>
      </c>
      <c r="P240" s="54">
        <f>Helena!$B$113</f>
        <v>534555.05819999997</v>
      </c>
      <c r="Q240" s="54">
        <f>Duluth!$B$113</f>
        <v>549678.21479999996</v>
      </c>
      <c r="R240" s="54">
        <f>Fairbanks!$B$113</f>
        <v>636518.65610000002</v>
      </c>
    </row>
    <row r="241" spans="1:18">
      <c r="A241" s="48"/>
      <c r="B241" s="69" t="s">
        <v>270</v>
      </c>
      <c r="C241" s="54">
        <f>Miami!$C$113</f>
        <v>760.50639999999999</v>
      </c>
      <c r="D241" s="54">
        <f>Houston!$C$113</f>
        <v>711.28719999999998</v>
      </c>
      <c r="E241" s="54">
        <f>Phoenix!$C$113</f>
        <v>775.6508</v>
      </c>
      <c r="F241" s="54">
        <f>Atlanta!$C$113</f>
        <v>802.43910000000005</v>
      </c>
      <c r="G241" s="54">
        <f>LosAngeles!$C$113</f>
        <v>137.4212</v>
      </c>
      <c r="H241" s="54">
        <f>LasVegas!$C$113</f>
        <v>772.41809999999998</v>
      </c>
      <c r="I241" s="54">
        <f>SanFrancisco!$C$113</f>
        <v>144.7817</v>
      </c>
      <c r="J241" s="54">
        <f>Baltimore!$C$113</f>
        <v>700.4896</v>
      </c>
      <c r="K241" s="54">
        <f>Albuquerque!$C$113</f>
        <v>896.94690000000003</v>
      </c>
      <c r="L241" s="54">
        <f>Seattle!$C$113</f>
        <v>177.21109999999999</v>
      </c>
      <c r="M241" s="54">
        <f>Chicago!$C$113</f>
        <v>1257.4173000000001</v>
      </c>
      <c r="N241" s="54">
        <f>Boulder!$C$113</f>
        <v>907.16800000000001</v>
      </c>
      <c r="O241" s="54">
        <f>Minneapolis!$C$113</f>
        <v>875.40319999999997</v>
      </c>
      <c r="P241" s="54">
        <f>Helena!$C$113</f>
        <v>871.54830000000004</v>
      </c>
      <c r="Q241" s="54">
        <f>Duluth!$C$113</f>
        <v>874.82510000000002</v>
      </c>
      <c r="R241" s="54">
        <f>Fairbanks!$C$113</f>
        <v>716.13350000000003</v>
      </c>
    </row>
    <row r="242" spans="1:18">
      <c r="A242" s="48"/>
      <c r="B242" s="69" t="s">
        <v>269</v>
      </c>
      <c r="C242" s="54">
        <f>Miami!$D$113</f>
        <v>2903.3063000000002</v>
      </c>
      <c r="D242" s="54">
        <f>Houston!$D$113</f>
        <v>3018.6174999999998</v>
      </c>
      <c r="E242" s="54">
        <f>Phoenix!$D$113</f>
        <v>2557.4252999999999</v>
      </c>
      <c r="F242" s="54">
        <f>Atlanta!$D$113</f>
        <v>2003.2783999999999</v>
      </c>
      <c r="G242" s="54">
        <f>LosAngeles!$D$113</f>
        <v>1393.7517</v>
      </c>
      <c r="H242" s="54">
        <f>LasVegas!$D$113</f>
        <v>3152.2022000000002</v>
      </c>
      <c r="I242" s="54">
        <f>SanFrancisco!$D$113</f>
        <v>1277.1956</v>
      </c>
      <c r="J242" s="54">
        <f>Baltimore!$D$113</f>
        <v>1941.3722</v>
      </c>
      <c r="K242" s="54">
        <f>Albuquerque!$D$113</f>
        <v>2237.4196000000002</v>
      </c>
      <c r="L242" s="54">
        <f>Seattle!$D$113</f>
        <v>350.16359999999997</v>
      </c>
      <c r="M242" s="54">
        <f>Chicago!$D$113</f>
        <v>3552.5340999999999</v>
      </c>
      <c r="N242" s="54">
        <f>Boulder!$D$113</f>
        <v>2221.3004000000001</v>
      </c>
      <c r="O242" s="54">
        <f>Minneapolis!$D$113</f>
        <v>1270.3670999999999</v>
      </c>
      <c r="P242" s="54">
        <f>Helena!$D$113</f>
        <v>1399.5939000000001</v>
      </c>
      <c r="Q242" s="54">
        <f>Duluth!$D$113</f>
        <v>1226.4576</v>
      </c>
      <c r="R242" s="54">
        <f>Fairbanks!$D$113</f>
        <v>2895.7750000000001</v>
      </c>
    </row>
    <row r="243" spans="1:18">
      <c r="A243" s="48"/>
      <c r="B243" s="69" t="s">
        <v>268</v>
      </c>
      <c r="C243" s="54">
        <f>Miami!$E$113</f>
        <v>0</v>
      </c>
      <c r="D243" s="54">
        <f>Houston!$E$113</f>
        <v>0</v>
      </c>
      <c r="E243" s="54">
        <f>Phoenix!$E$113</f>
        <v>0</v>
      </c>
      <c r="F243" s="54">
        <f>Atlanta!$E$113</f>
        <v>0</v>
      </c>
      <c r="G243" s="54">
        <f>LosAngeles!$E$113</f>
        <v>0</v>
      </c>
      <c r="H243" s="54">
        <f>LasVegas!$E$113</f>
        <v>0</v>
      </c>
      <c r="I243" s="54">
        <f>SanFrancisco!$E$113</f>
        <v>0</v>
      </c>
      <c r="J243" s="54">
        <f>Baltimore!$E$113</f>
        <v>0</v>
      </c>
      <c r="K243" s="54">
        <f>Albuquerque!$E$113</f>
        <v>0</v>
      </c>
      <c r="L243" s="54">
        <f>Seattle!$E$113</f>
        <v>0</v>
      </c>
      <c r="M243" s="54">
        <f>Chicago!$E$113</f>
        <v>0</v>
      </c>
      <c r="N243" s="54">
        <f>Boulder!$E$113</f>
        <v>0</v>
      </c>
      <c r="O243" s="54">
        <f>Minneapolis!$E$113</f>
        <v>0</v>
      </c>
      <c r="P243" s="54">
        <f>Helena!$E$113</f>
        <v>0</v>
      </c>
      <c r="Q243" s="54">
        <f>Duluth!$E$113</f>
        <v>0</v>
      </c>
      <c r="R243" s="54">
        <f>Fairbanks!$E$113</f>
        <v>0</v>
      </c>
    </row>
    <row r="244" spans="1:18">
      <c r="A244" s="48"/>
      <c r="B244" s="69" t="s">
        <v>267</v>
      </c>
      <c r="C244" s="75">
        <f>Miami!$F$113</f>
        <v>1.32E-2</v>
      </c>
      <c r="D244" s="75">
        <f>Houston!$F$113</f>
        <v>8.5000000000000006E-3</v>
      </c>
      <c r="E244" s="75">
        <f>Phoenix!$F$113</f>
        <v>7.0000000000000001E-3</v>
      </c>
      <c r="F244" s="75">
        <f>Atlanta!$F$113</f>
        <v>7.4000000000000003E-3</v>
      </c>
      <c r="G244" s="75">
        <f>LosAngeles!$F$113</f>
        <v>5.9999999999999995E-4</v>
      </c>
      <c r="H244" s="75">
        <f>LasVegas!$F$113</f>
        <v>6.0000000000000001E-3</v>
      </c>
      <c r="I244" s="75">
        <f>SanFrancisco!$F$113</f>
        <v>5.9999999999999995E-4</v>
      </c>
      <c r="J244" s="75">
        <f>Baltimore!$F$113</f>
        <v>7.9000000000000008E-3</v>
      </c>
      <c r="K244" s="75">
        <f>Albuquerque!$F$113</f>
        <v>8.8000000000000005E-3</v>
      </c>
      <c r="L244" s="75">
        <f>Seattle!$F$113</f>
        <v>1.5E-3</v>
      </c>
      <c r="M244" s="75">
        <f>Chicago!$F$113</f>
        <v>1.09E-2</v>
      </c>
      <c r="N244" s="75">
        <f>Boulder!$F$113</f>
        <v>8.8000000000000005E-3</v>
      </c>
      <c r="O244" s="75">
        <f>Minneapolis!$F$113</f>
        <v>9.4999999999999998E-3</v>
      </c>
      <c r="P244" s="75">
        <f>Helena!$F$113</f>
        <v>9.9000000000000008E-3</v>
      </c>
      <c r="Q244" s="75">
        <f>Duluth!$F$113</f>
        <v>9.1999999999999998E-3</v>
      </c>
      <c r="R244" s="75">
        <f>Fairbanks!$F$113</f>
        <v>1.03E-2</v>
      </c>
    </row>
    <row r="245" spans="1:18">
      <c r="A245" s="48"/>
      <c r="B245" s="76" t="s">
        <v>266</v>
      </c>
      <c r="C245" s="54">
        <f>10^(-3)*Miami!$G$113</f>
        <v>359.32322390000002</v>
      </c>
      <c r="D245" s="54">
        <f>10^(-3)*Houston!$G$113</f>
        <v>1029.67</v>
      </c>
      <c r="E245" s="54">
        <f>10^(-3)*Phoenix!$G$113</f>
        <v>18891</v>
      </c>
      <c r="F245" s="54">
        <f>10^(-3)*Atlanta!$G$113</f>
        <v>3563.12</v>
      </c>
      <c r="G245" s="54">
        <f>10^(-3)*LosAngeles!$G$113</f>
        <v>8409.35</v>
      </c>
      <c r="H245" s="54">
        <f>10^(-3)*LasVegas!$G$113</f>
        <v>15720.300000000001</v>
      </c>
      <c r="I245" s="54">
        <f>10^(-3)*SanFrancisco!$G$113</f>
        <v>7705.45</v>
      </c>
      <c r="J245" s="54">
        <f>10^(-3)*Baltimore!$G$113</f>
        <v>120.72403660000001</v>
      </c>
      <c r="K245" s="54">
        <f>10^(-3)*Albuquerque!$G$113</f>
        <v>2326.33</v>
      </c>
      <c r="L245" s="54">
        <f>10^(-3)*Seattle!$G$113</f>
        <v>4624.7700000000004</v>
      </c>
      <c r="M245" s="54">
        <f>10^(-3)*Chicago!$G$113</f>
        <v>817.73340740000003</v>
      </c>
      <c r="N245" s="54">
        <f>10^(-3)*Boulder!$G$113</f>
        <v>2309.4700000000003</v>
      </c>
      <c r="O245" s="54">
        <f>10^(-3)*Minneapolis!$G$113</f>
        <v>834.69494780000002</v>
      </c>
      <c r="P245" s="54">
        <f>10^(-3)*Helena!$G$113</f>
        <v>33192.199999999997</v>
      </c>
      <c r="Q245" s="54">
        <f>10^(-3)*Duluth!$G$113</f>
        <v>805.73329189999993</v>
      </c>
      <c r="R245" s="54">
        <f>10^(-3)*Fairbanks!$G$113</f>
        <v>580.95959569999991</v>
      </c>
    </row>
    <row r="246" spans="1:18">
      <c r="B246" s="60"/>
      <c r="C246" s="61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</row>
    <row r="247" spans="1:18">
      <c r="B247" s="60"/>
      <c r="C247" s="61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1:18">
      <c r="B248" s="60"/>
      <c r="C248" s="61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</row>
    <row r="249" spans="1:18">
      <c r="B249" s="60"/>
      <c r="C249" s="61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</row>
    <row r="250" spans="1:18">
      <c r="B250" s="60"/>
      <c r="C250" s="61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</row>
    <row r="251" spans="1:18">
      <c r="B251" s="60"/>
      <c r="C251" s="61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1:18">
      <c r="B252" s="60"/>
      <c r="C252" s="61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</row>
    <row r="253" spans="1:18">
      <c r="B253" s="60"/>
      <c r="C253" s="61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</row>
    <row r="254" spans="1:18">
      <c r="B254" s="60"/>
      <c r="C254" s="61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</row>
    <row r="255" spans="1:18">
      <c r="B255" s="60"/>
      <c r="C255" s="61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1:18">
      <c r="B256" s="60"/>
      <c r="C256" s="61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</row>
    <row r="257" spans="2:18">
      <c r="B257" s="60"/>
      <c r="C257" s="61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</row>
    <row r="258" spans="2:18">
      <c r="B258" s="60"/>
      <c r="C258" s="61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</row>
    <row r="259" spans="2:18">
      <c r="B259" s="60"/>
      <c r="C259" s="61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>
      <c r="B260" s="60"/>
      <c r="C260" s="61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</row>
    <row r="261" spans="2:18">
      <c r="B261" s="60"/>
      <c r="C261" s="61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</row>
    <row r="262" spans="2:18">
      <c r="B262" s="60"/>
      <c r="C262" s="61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</row>
    <row r="263" spans="2:18">
      <c r="B263" s="60"/>
      <c r="C263" s="61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>
      <c r="B264" s="60"/>
      <c r="C264" s="61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</row>
    <row r="265" spans="2:18">
      <c r="B265" s="60"/>
      <c r="C265" s="61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</row>
    <row r="266" spans="2:18">
      <c r="B266" s="60"/>
      <c r="C266" s="61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</row>
    <row r="267" spans="2:18">
      <c r="B267" s="60"/>
      <c r="C267" s="61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9" spans="2:18">
      <c r="B269" s="59"/>
    </row>
    <row r="270" spans="2:18">
      <c r="B270" s="60"/>
      <c r="C270" s="61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</row>
    <row r="271" spans="2:18">
      <c r="B271" s="60"/>
      <c r="C271" s="61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>
      <c r="B272" s="60"/>
      <c r="C272" s="61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</row>
    <row r="273" spans="2:18">
      <c r="B273" s="60"/>
      <c r="C273" s="61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</row>
    <row r="274" spans="2:18">
      <c r="B274" s="60"/>
      <c r="C274" s="61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</row>
    <row r="275" spans="2:18">
      <c r="B275" s="60"/>
      <c r="C275" s="61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>
      <c r="B276" s="60"/>
      <c r="C276" s="61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</row>
    <row r="277" spans="2:18">
      <c r="B277" s="60"/>
      <c r="C277" s="61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</row>
    <row r="278" spans="2:18">
      <c r="B278" s="60"/>
      <c r="C278" s="61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</row>
    <row r="279" spans="2:18">
      <c r="B279" s="60"/>
      <c r="C279" s="61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>
      <c r="B280" s="60"/>
      <c r="C280" s="61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</row>
    <row r="281" spans="2:18">
      <c r="B281" s="60"/>
      <c r="C281" s="61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</row>
    <row r="282" spans="2:18">
      <c r="B282" s="60"/>
      <c r="C282" s="61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</row>
    <row r="283" spans="2:18">
      <c r="B283" s="60"/>
      <c r="C283" s="61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>
      <c r="B284" s="60"/>
      <c r="C284" s="61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</row>
    <row r="285" spans="2:18">
      <c r="B285" s="60"/>
      <c r="C285" s="61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</row>
    <row r="286" spans="2:18">
      <c r="B286" s="60"/>
      <c r="C286" s="61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</row>
    <row r="287" spans="2:18">
      <c r="B287" s="60"/>
      <c r="C287" s="61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>
      <c r="B288" s="60"/>
      <c r="C288" s="61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</row>
    <row r="289" spans="2:18">
      <c r="B289" s="60"/>
      <c r="C289" s="61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</row>
    <row r="290" spans="2:18">
      <c r="B290" s="60"/>
      <c r="C290" s="61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</row>
    <row r="291" spans="2:18">
      <c r="B291" s="60"/>
      <c r="C291" s="61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>
      <c r="B292" s="60"/>
      <c r="C292" s="61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</row>
    <row r="293" spans="2:18">
      <c r="B293" s="60"/>
      <c r="C293" s="61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</row>
    <row r="294" spans="2:18">
      <c r="B294" s="60"/>
      <c r="C294" s="61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</row>
    <row r="295" spans="2:18">
      <c r="B295" s="60"/>
      <c r="C295" s="61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>
      <c r="B296" s="60"/>
      <c r="C296" s="61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</row>
    <row r="297" spans="2:18">
      <c r="B297" s="60"/>
      <c r="C297" s="61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</row>
    <row r="298" spans="2:18">
      <c r="B298" s="60"/>
      <c r="C298" s="61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</row>
    <row r="300" spans="2:18">
      <c r="B300" s="59"/>
    </row>
    <row r="301" spans="2:18">
      <c r="B301" s="60"/>
      <c r="C301" s="61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</row>
    <row r="302" spans="2:18">
      <c r="B302" s="60"/>
      <c r="C302" s="61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</row>
    <row r="303" spans="2:18">
      <c r="B303" s="60"/>
      <c r="C303" s="61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>
      <c r="B304" s="60"/>
      <c r="C304" s="61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</row>
    <row r="305" spans="2:18">
      <c r="B305" s="60"/>
      <c r="C305" s="61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</row>
    <row r="306" spans="2:18">
      <c r="B306" s="60"/>
      <c r="C306" s="61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</row>
    <row r="307" spans="2:18">
      <c r="B307" s="60"/>
      <c r="C307" s="61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>
      <c r="B308" s="60"/>
      <c r="C308" s="61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</row>
    <row r="309" spans="2:18">
      <c r="B309" s="60"/>
      <c r="C309" s="61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</row>
    <row r="310" spans="2:18">
      <c r="B310" s="60"/>
      <c r="C310" s="61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</row>
    <row r="311" spans="2:18">
      <c r="B311" s="60"/>
      <c r="C311" s="61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>
      <c r="B312" s="60"/>
      <c r="C312" s="61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</row>
    <row r="313" spans="2:18">
      <c r="B313" s="60"/>
      <c r="C313" s="61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</row>
    <row r="314" spans="2:18">
      <c r="B314" s="60"/>
      <c r="C314" s="61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</row>
    <row r="315" spans="2:18">
      <c r="B315" s="60"/>
      <c r="C315" s="61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>
      <c r="B316" s="60"/>
      <c r="C316" s="61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</row>
    <row r="317" spans="2:18">
      <c r="B317" s="60"/>
      <c r="C317" s="61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</row>
    <row r="318" spans="2:18">
      <c r="B318" s="60"/>
      <c r="C318" s="61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</row>
    <row r="319" spans="2:18">
      <c r="B319" s="60"/>
      <c r="C319" s="61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>
      <c r="B320" s="60"/>
      <c r="C320" s="61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</row>
    <row r="321" spans="2:18">
      <c r="B321" s="60"/>
      <c r="C321" s="61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</row>
    <row r="322" spans="2:18">
      <c r="B322" s="60"/>
      <c r="C322" s="61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</row>
    <row r="323" spans="2:18">
      <c r="B323" s="60"/>
      <c r="C323" s="61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>
      <c r="B324" s="60"/>
      <c r="C324" s="61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</row>
    <row r="325" spans="2:18">
      <c r="B325" s="60"/>
      <c r="C325" s="61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</row>
    <row r="326" spans="2:18">
      <c r="B326" s="60"/>
      <c r="C326" s="61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</row>
    <row r="327" spans="2:18">
      <c r="B327" s="60"/>
      <c r="C327" s="61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>
      <c r="B328" s="60"/>
      <c r="C328" s="61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</row>
    <row r="329" spans="2:18">
      <c r="B329" s="60"/>
      <c r="C329" s="61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</row>
    <row r="331" spans="2:18">
      <c r="B331" s="59"/>
    </row>
    <row r="332" spans="2:18">
      <c r="B332" s="60"/>
      <c r="C332" s="61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</row>
    <row r="333" spans="2:18">
      <c r="B333" s="60"/>
      <c r="C333" s="61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</row>
    <row r="334" spans="2:18">
      <c r="B334" s="60"/>
      <c r="C334" s="61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</row>
    <row r="335" spans="2:18">
      <c r="B335" s="60"/>
      <c r="C335" s="61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>
      <c r="B336" s="60"/>
      <c r="C336" s="61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</row>
    <row r="337" spans="2:18">
      <c r="B337" s="60"/>
      <c r="C337" s="61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</row>
    <row r="338" spans="2:18">
      <c r="B338" s="60"/>
      <c r="C338" s="61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</row>
    <row r="339" spans="2:18">
      <c r="B339" s="60"/>
      <c r="C339" s="61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>
      <c r="B340" s="60"/>
      <c r="C340" s="61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</row>
    <row r="341" spans="2:18">
      <c r="B341" s="60"/>
      <c r="C341" s="61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</row>
    <row r="342" spans="2:18">
      <c r="B342" s="60"/>
      <c r="C342" s="61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</row>
    <row r="343" spans="2:18">
      <c r="B343" s="60"/>
      <c r="C343" s="61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>
      <c r="B344" s="60"/>
      <c r="C344" s="61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</row>
    <row r="345" spans="2:18">
      <c r="B345" s="60"/>
      <c r="C345" s="61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</row>
    <row r="346" spans="2:18">
      <c r="B346" s="60"/>
      <c r="C346" s="61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</row>
    <row r="347" spans="2:18">
      <c r="B347" s="60"/>
      <c r="C347" s="61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>
      <c r="B348" s="60"/>
      <c r="C348" s="61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</row>
    <row r="349" spans="2:18">
      <c r="B349" s="60"/>
      <c r="C349" s="61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</row>
    <row r="350" spans="2:18">
      <c r="B350" s="60"/>
      <c r="C350" s="61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</row>
    <row r="351" spans="2:18">
      <c r="B351" s="60"/>
      <c r="C351" s="61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>
      <c r="B352" s="60"/>
      <c r="C352" s="61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</row>
    <row r="353" spans="2:18">
      <c r="B353" s="60"/>
      <c r="C353" s="61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</row>
    <row r="354" spans="2:18">
      <c r="B354" s="60"/>
      <c r="C354" s="61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</row>
    <row r="355" spans="2:18">
      <c r="B355" s="60"/>
      <c r="C355" s="61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>
      <c r="B356" s="60"/>
      <c r="C356" s="61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</row>
    <row r="357" spans="2:18">
      <c r="B357" s="60"/>
      <c r="C357" s="61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</row>
    <row r="358" spans="2:18">
      <c r="B358" s="60"/>
      <c r="C358" s="61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</row>
    <row r="359" spans="2:18">
      <c r="B359" s="60"/>
      <c r="C359" s="61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>
      <c r="B360" s="60"/>
      <c r="C360" s="61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</row>
    <row r="362" spans="2:18">
      <c r="B362" s="59"/>
    </row>
    <row r="363" spans="2:18">
      <c r="B363" s="60"/>
      <c r="C363" s="61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>
      <c r="B364" s="60"/>
      <c r="C364" s="61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</row>
    <row r="365" spans="2:18">
      <c r="B365" s="60"/>
      <c r="C365" s="61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</row>
    <row r="366" spans="2:18">
      <c r="B366" s="60"/>
      <c r="C366" s="61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</row>
    <row r="367" spans="2:18">
      <c r="B367" s="60"/>
      <c r="C367" s="61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>
      <c r="B368" s="60"/>
      <c r="C368" s="61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</row>
    <row r="369" spans="2:18">
      <c r="B369" s="60"/>
      <c r="C369" s="61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</row>
    <row r="370" spans="2:18">
      <c r="B370" s="60"/>
      <c r="C370" s="61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</row>
    <row r="371" spans="2:18">
      <c r="B371" s="60"/>
      <c r="C371" s="61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>
      <c r="B372" s="60"/>
      <c r="C372" s="61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</row>
    <row r="373" spans="2:18">
      <c r="B373" s="60"/>
      <c r="C373" s="61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</row>
    <row r="374" spans="2:18">
      <c r="B374" s="60"/>
      <c r="C374" s="61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</row>
    <row r="375" spans="2:18">
      <c r="B375" s="60"/>
      <c r="C375" s="61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>
      <c r="B376" s="60"/>
      <c r="C376" s="61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</row>
    <row r="377" spans="2:18">
      <c r="B377" s="60"/>
      <c r="C377" s="61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</row>
    <row r="378" spans="2:18">
      <c r="B378" s="60"/>
      <c r="C378" s="61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</row>
    <row r="379" spans="2:18">
      <c r="B379" s="60"/>
      <c r="C379" s="61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>
      <c r="B380" s="60"/>
      <c r="C380" s="61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</row>
    <row r="381" spans="2:18">
      <c r="B381" s="60"/>
      <c r="C381" s="61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</row>
    <row r="382" spans="2:18">
      <c r="B382" s="60"/>
      <c r="C382" s="61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</row>
    <row r="383" spans="2:18">
      <c r="B383" s="60"/>
      <c r="C383" s="61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>
      <c r="B384" s="60"/>
      <c r="C384" s="61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</row>
    <row r="385" spans="2:18">
      <c r="B385" s="60"/>
      <c r="C385" s="61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</row>
    <row r="386" spans="2:18">
      <c r="B386" s="60"/>
      <c r="C386" s="61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</row>
    <row r="387" spans="2:18">
      <c r="B387" s="60"/>
      <c r="C387" s="61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>
      <c r="B388" s="60"/>
      <c r="C388" s="61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</row>
    <row r="389" spans="2:18">
      <c r="B389" s="60"/>
      <c r="C389" s="61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</row>
    <row r="390" spans="2:18">
      <c r="B390" s="60"/>
      <c r="C390" s="61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</row>
    <row r="391" spans="2:18">
      <c r="B391" s="60"/>
      <c r="C391" s="61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3" spans="2:18">
      <c r="B393" s="59"/>
    </row>
    <row r="394" spans="2:18">
      <c r="B394" s="60"/>
      <c r="C394" s="61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</row>
    <row r="395" spans="2:18">
      <c r="B395" s="60"/>
      <c r="C395" s="61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>
      <c r="B396" s="60"/>
      <c r="C396" s="61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</row>
    <row r="397" spans="2:18">
      <c r="B397" s="60"/>
      <c r="C397" s="61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</row>
    <row r="398" spans="2:18">
      <c r="B398" s="60"/>
      <c r="C398" s="61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</row>
    <row r="399" spans="2:18">
      <c r="B399" s="60"/>
      <c r="C399" s="61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>
      <c r="B400" s="60"/>
      <c r="C400" s="61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</row>
    <row r="401" spans="2:18">
      <c r="B401" s="60"/>
      <c r="C401" s="61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</row>
    <row r="402" spans="2:18">
      <c r="B402" s="60"/>
      <c r="C402" s="61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</row>
    <row r="403" spans="2:18">
      <c r="B403" s="60"/>
      <c r="C403" s="61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>
      <c r="B404" s="60"/>
      <c r="C404" s="61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</row>
    <row r="405" spans="2:18">
      <c r="B405" s="60"/>
      <c r="C405" s="61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</row>
    <row r="406" spans="2:18">
      <c r="B406" s="60"/>
      <c r="C406" s="61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</row>
    <row r="407" spans="2:18">
      <c r="B407" s="60"/>
      <c r="C407" s="61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>
      <c r="B408" s="60"/>
      <c r="C408" s="61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</row>
    <row r="409" spans="2:18">
      <c r="B409" s="60"/>
      <c r="C409" s="61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</row>
    <row r="410" spans="2:18">
      <c r="B410" s="60"/>
      <c r="C410" s="61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</row>
    <row r="411" spans="2:18">
      <c r="B411" s="60"/>
      <c r="C411" s="61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>
      <c r="B412" s="60"/>
      <c r="C412" s="61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</row>
    <row r="413" spans="2:18">
      <c r="B413" s="60"/>
      <c r="C413" s="61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</row>
    <row r="414" spans="2:18">
      <c r="B414" s="60"/>
      <c r="C414" s="61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</row>
    <row r="415" spans="2:18">
      <c r="B415" s="60"/>
      <c r="C415" s="61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>
      <c r="B416" s="60"/>
      <c r="C416" s="61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</row>
    <row r="417" spans="2:18">
      <c r="B417" s="60"/>
      <c r="C417" s="61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</row>
    <row r="418" spans="2:18">
      <c r="B418" s="60"/>
      <c r="C418" s="61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</row>
    <row r="419" spans="2:18">
      <c r="B419" s="60"/>
      <c r="C419" s="61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>
      <c r="B420" s="60"/>
      <c r="C420" s="61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</row>
    <row r="421" spans="2:18">
      <c r="B421" s="60"/>
      <c r="C421" s="61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</row>
    <row r="422" spans="2:18">
      <c r="B422" s="60"/>
      <c r="C422" s="61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</row>
    <row r="424" spans="2:18">
      <c r="B424" s="59"/>
    </row>
    <row r="425" spans="2:18">
      <c r="B425" s="60"/>
      <c r="C425" s="61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</row>
    <row r="426" spans="2:18">
      <c r="B426" s="60"/>
      <c r="C426" s="61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</row>
    <row r="427" spans="2:18">
      <c r="B427" s="60"/>
      <c r="C427" s="61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>
      <c r="B428" s="60"/>
      <c r="C428" s="61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</row>
    <row r="429" spans="2:18">
      <c r="B429" s="60"/>
      <c r="C429" s="61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</row>
    <row r="430" spans="2:18">
      <c r="B430" s="60"/>
      <c r="C430" s="61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</row>
    <row r="431" spans="2:18">
      <c r="B431" s="60"/>
      <c r="C431" s="61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>
      <c r="B432" s="60"/>
      <c r="C432" s="61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</row>
    <row r="433" spans="2:18">
      <c r="B433" s="60"/>
      <c r="C433" s="61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</row>
    <row r="434" spans="2:18">
      <c r="B434" s="60"/>
      <c r="C434" s="61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</row>
    <row r="435" spans="2:18">
      <c r="B435" s="60"/>
      <c r="C435" s="61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>
      <c r="B436" s="60"/>
      <c r="C436" s="61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</row>
    <row r="437" spans="2:18">
      <c r="B437" s="60"/>
      <c r="C437" s="61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</row>
    <row r="438" spans="2:18">
      <c r="B438" s="60"/>
      <c r="C438" s="61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</row>
    <row r="439" spans="2:18">
      <c r="B439" s="60"/>
      <c r="C439" s="61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>
      <c r="B440" s="60"/>
      <c r="C440" s="61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</row>
    <row r="441" spans="2:18">
      <c r="B441" s="60"/>
      <c r="C441" s="61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</row>
    <row r="442" spans="2:18">
      <c r="B442" s="60"/>
      <c r="C442" s="61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</row>
    <row r="443" spans="2:18">
      <c r="B443" s="60"/>
      <c r="C443" s="61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>
      <c r="B444" s="60"/>
      <c r="C444" s="61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</row>
    <row r="445" spans="2:18">
      <c r="B445" s="60"/>
      <c r="C445" s="61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</row>
    <row r="446" spans="2:18">
      <c r="B446" s="60"/>
      <c r="C446" s="61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</row>
    <row r="447" spans="2:18">
      <c r="B447" s="60"/>
      <c r="C447" s="61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>
      <c r="B448" s="60"/>
      <c r="C448" s="61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</row>
    <row r="449" spans="2:18">
      <c r="B449" s="60"/>
      <c r="C449" s="61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</row>
    <row r="450" spans="2:18">
      <c r="B450" s="60"/>
      <c r="C450" s="61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</row>
    <row r="451" spans="2:18">
      <c r="B451" s="60"/>
      <c r="C451" s="61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>
      <c r="B452" s="60"/>
      <c r="C452" s="61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</row>
    <row r="453" spans="2:18">
      <c r="B453" s="60"/>
      <c r="C453" s="61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</row>
    <row r="455" spans="2:18">
      <c r="B455" s="59"/>
    </row>
    <row r="456" spans="2:18">
      <c r="B456" s="60"/>
      <c r="C456" s="61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</row>
    <row r="457" spans="2:18">
      <c r="B457" s="60"/>
      <c r="C457" s="61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</row>
    <row r="458" spans="2:18">
      <c r="B458" s="60"/>
      <c r="C458" s="61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</row>
    <row r="459" spans="2:18">
      <c r="B459" s="60"/>
      <c r="C459" s="61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>
      <c r="B460" s="60"/>
      <c r="C460" s="61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</row>
    <row r="461" spans="2:18">
      <c r="B461" s="60"/>
      <c r="C461" s="61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</row>
    <row r="462" spans="2:18">
      <c r="B462" s="60"/>
      <c r="C462" s="61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</row>
    <row r="463" spans="2:18">
      <c r="B463" s="60"/>
      <c r="C463" s="61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>
      <c r="B464" s="60"/>
      <c r="C464" s="61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</row>
    <row r="465" spans="2:18">
      <c r="B465" s="60"/>
      <c r="C465" s="61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</row>
    <row r="466" spans="2:18">
      <c r="B466" s="60"/>
      <c r="C466" s="61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</row>
    <row r="467" spans="2:18">
      <c r="B467" s="60"/>
      <c r="C467" s="61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>
      <c r="B468" s="60"/>
      <c r="C468" s="61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</row>
    <row r="469" spans="2:18">
      <c r="B469" s="60"/>
      <c r="C469" s="61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</row>
    <row r="470" spans="2:18">
      <c r="B470" s="60"/>
      <c r="C470" s="61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</row>
    <row r="471" spans="2:18">
      <c r="B471" s="60"/>
      <c r="C471" s="61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>
      <c r="B472" s="60"/>
      <c r="C472" s="61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</row>
    <row r="473" spans="2:18">
      <c r="B473" s="60"/>
      <c r="C473" s="61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</row>
    <row r="474" spans="2:18">
      <c r="B474" s="60"/>
      <c r="C474" s="61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</row>
    <row r="475" spans="2:18">
      <c r="B475" s="60"/>
      <c r="C475" s="61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>
      <c r="B476" s="60"/>
      <c r="C476" s="61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</row>
    <row r="477" spans="2:18">
      <c r="B477" s="60"/>
      <c r="C477" s="61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</row>
    <row r="478" spans="2:18">
      <c r="B478" s="60"/>
      <c r="C478" s="61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</row>
    <row r="479" spans="2:18">
      <c r="B479" s="60"/>
      <c r="C479" s="61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>
      <c r="B480" s="60"/>
      <c r="C480" s="61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</row>
    <row r="481" spans="2:18">
      <c r="B481" s="60"/>
      <c r="C481" s="61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</row>
    <row r="482" spans="2:18">
      <c r="B482" s="60"/>
      <c r="C482" s="61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</row>
    <row r="483" spans="2:18">
      <c r="B483" s="60"/>
      <c r="C483" s="61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>
      <c r="B484" s="60"/>
      <c r="C484" s="61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</row>
    <row r="486" spans="2:18">
      <c r="B486" s="59"/>
    </row>
    <row r="487" spans="2:18">
      <c r="B487" s="60"/>
      <c r="C487" s="61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>
      <c r="B488" s="60"/>
      <c r="C488" s="61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</row>
    <row r="489" spans="2:18">
      <c r="B489" s="60"/>
      <c r="C489" s="61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</row>
    <row r="490" spans="2:18">
      <c r="B490" s="60"/>
      <c r="C490" s="61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</row>
    <row r="491" spans="2:18">
      <c r="B491" s="60"/>
      <c r="C491" s="61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>
      <c r="B492" s="60"/>
      <c r="C492" s="61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</row>
    <row r="493" spans="2:18">
      <c r="B493" s="60"/>
      <c r="C493" s="61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</row>
    <row r="494" spans="2:18">
      <c r="B494" s="60"/>
      <c r="C494" s="61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</row>
    <row r="495" spans="2:18">
      <c r="B495" s="60"/>
      <c r="C495" s="61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>
      <c r="B496" s="60"/>
      <c r="C496" s="61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</row>
    <row r="497" spans="2:18">
      <c r="B497" s="60"/>
      <c r="C497" s="61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</row>
    <row r="498" spans="2:18">
      <c r="B498" s="60"/>
      <c r="C498" s="61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</row>
    <row r="499" spans="2:18">
      <c r="B499" s="60"/>
      <c r="C499" s="61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>
      <c r="B500" s="60"/>
      <c r="C500" s="61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</row>
    <row r="501" spans="2:18">
      <c r="B501" s="60"/>
      <c r="C501" s="61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</row>
    <row r="502" spans="2:18">
      <c r="B502" s="60"/>
      <c r="C502" s="61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</row>
    <row r="503" spans="2:18">
      <c r="B503" s="60"/>
      <c r="C503" s="61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>
      <c r="B504" s="60"/>
      <c r="C504" s="61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</row>
    <row r="505" spans="2:18">
      <c r="B505" s="60"/>
      <c r="C505" s="61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</row>
    <row r="506" spans="2:18">
      <c r="B506" s="60"/>
      <c r="C506" s="61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</row>
    <row r="507" spans="2:18">
      <c r="B507" s="60"/>
      <c r="C507" s="61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>
      <c r="B508" s="60"/>
      <c r="C508" s="61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</row>
    <row r="509" spans="2:18">
      <c r="B509" s="60"/>
      <c r="C509" s="61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</row>
    <row r="510" spans="2:18">
      <c r="B510" s="60"/>
      <c r="C510" s="61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</row>
    <row r="511" spans="2:18">
      <c r="B511" s="60"/>
      <c r="C511" s="61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>
      <c r="B512" s="60"/>
      <c r="C512" s="61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</row>
    <row r="513" spans="2:18">
      <c r="B513" s="60"/>
      <c r="C513" s="61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</row>
    <row r="514" spans="2:18">
      <c r="B514" s="60"/>
      <c r="C514" s="61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</row>
    <row r="515" spans="2:18">
      <c r="B515" s="60"/>
      <c r="C515" s="61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7" spans="2:18">
      <c r="B517" s="59"/>
    </row>
    <row r="518" spans="2:18">
      <c r="B518" s="60"/>
      <c r="C518" s="61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</row>
    <row r="519" spans="2:18">
      <c r="B519" s="60"/>
      <c r="C519" s="61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>
      <c r="B520" s="60"/>
      <c r="C520" s="61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</row>
    <row r="521" spans="2:18">
      <c r="B521" s="60"/>
      <c r="C521" s="61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</row>
    <row r="522" spans="2:18">
      <c r="B522" s="60"/>
      <c r="C522" s="61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</row>
    <row r="523" spans="2:18">
      <c r="B523" s="60"/>
      <c r="C523" s="61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>
      <c r="B524" s="60"/>
      <c r="C524" s="61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</row>
    <row r="525" spans="2:18">
      <c r="B525" s="60"/>
      <c r="C525" s="61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</row>
    <row r="526" spans="2:18">
      <c r="B526" s="60"/>
      <c r="C526" s="61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</row>
    <row r="527" spans="2:18">
      <c r="B527" s="60"/>
      <c r="C527" s="61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>
      <c r="B528" s="60"/>
      <c r="C528" s="61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</row>
    <row r="529" spans="2:18">
      <c r="B529" s="60"/>
      <c r="C529" s="61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</row>
    <row r="530" spans="2:18">
      <c r="B530" s="60"/>
      <c r="C530" s="61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</row>
    <row r="531" spans="2:18">
      <c r="B531" s="60"/>
      <c r="C531" s="61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>
      <c r="B532" s="60"/>
      <c r="C532" s="61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</row>
    <row r="533" spans="2:18">
      <c r="B533" s="60"/>
      <c r="C533" s="61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</row>
    <row r="534" spans="2:18">
      <c r="B534" s="60"/>
      <c r="C534" s="61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</row>
    <row r="535" spans="2:18">
      <c r="B535" s="60"/>
      <c r="C535" s="61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>
      <c r="B536" s="60"/>
      <c r="C536" s="61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</row>
    <row r="537" spans="2:18">
      <c r="B537" s="60"/>
      <c r="C537" s="61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</row>
    <row r="538" spans="2:18">
      <c r="B538" s="60"/>
      <c r="C538" s="61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</row>
    <row r="539" spans="2:18">
      <c r="B539" s="60"/>
      <c r="C539" s="61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>
      <c r="B540" s="60"/>
      <c r="C540" s="61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</row>
    <row r="541" spans="2:18">
      <c r="B541" s="60"/>
      <c r="C541" s="61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</row>
    <row r="542" spans="2:18">
      <c r="B542" s="60"/>
      <c r="C542" s="61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</row>
    <row r="543" spans="2:18">
      <c r="B543" s="60"/>
      <c r="C543" s="61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>
      <c r="B544" s="60"/>
      <c r="C544" s="61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</row>
    <row r="545" spans="2:18">
      <c r="B545" s="60"/>
      <c r="C545" s="61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</row>
    <row r="546" spans="2:18">
      <c r="B546" s="60"/>
      <c r="C546" s="61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</row>
    <row r="548" spans="2:18">
      <c r="B548" s="59"/>
    </row>
    <row r="549" spans="2:18">
      <c r="B549" s="60"/>
      <c r="C549" s="61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</row>
    <row r="550" spans="2:18">
      <c r="B550" s="60"/>
      <c r="C550" s="61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</row>
    <row r="551" spans="2:18">
      <c r="B551" s="60"/>
      <c r="C551" s="61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>
      <c r="B552" s="60"/>
      <c r="C552" s="61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</row>
    <row r="553" spans="2:18">
      <c r="B553" s="60"/>
      <c r="C553" s="61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</row>
    <row r="554" spans="2:18">
      <c r="B554" s="60"/>
      <c r="C554" s="61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</row>
    <row r="555" spans="2:18">
      <c r="B555" s="60"/>
      <c r="C555" s="61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>
      <c r="B556" s="60"/>
      <c r="C556" s="61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</row>
    <row r="557" spans="2:18">
      <c r="B557" s="60"/>
      <c r="C557" s="61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</row>
    <row r="558" spans="2:18">
      <c r="B558" s="60"/>
      <c r="C558" s="61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</row>
    <row r="559" spans="2:18">
      <c r="B559" s="60"/>
      <c r="C559" s="61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>
      <c r="B560" s="60"/>
      <c r="C560" s="61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</row>
    <row r="561" spans="2:18">
      <c r="B561" s="60"/>
      <c r="C561" s="61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</row>
    <row r="562" spans="2:18">
      <c r="B562" s="60"/>
      <c r="C562" s="61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</row>
    <row r="563" spans="2:18">
      <c r="B563" s="60"/>
      <c r="C563" s="61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>
      <c r="B564" s="60"/>
      <c r="C564" s="61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</row>
    <row r="565" spans="2:18">
      <c r="B565" s="60"/>
      <c r="C565" s="61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</row>
    <row r="566" spans="2:18">
      <c r="B566" s="60"/>
      <c r="C566" s="61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</row>
    <row r="567" spans="2:18">
      <c r="B567" s="60"/>
      <c r="C567" s="61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>
      <c r="B568" s="60"/>
      <c r="C568" s="61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</row>
    <row r="569" spans="2:18">
      <c r="B569" s="60"/>
      <c r="C569" s="61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</row>
    <row r="570" spans="2:18">
      <c r="B570" s="60"/>
      <c r="C570" s="61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</row>
    <row r="571" spans="2:18">
      <c r="B571" s="60"/>
      <c r="C571" s="61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>
      <c r="B572" s="60"/>
      <c r="C572" s="61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</row>
    <row r="573" spans="2:18">
      <c r="B573" s="60"/>
      <c r="C573" s="61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</row>
    <row r="574" spans="2:18">
      <c r="B574" s="60"/>
      <c r="C574" s="61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</row>
    <row r="575" spans="2:18">
      <c r="B575" s="60"/>
      <c r="C575" s="61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</row>
    <row r="576" spans="2:18">
      <c r="B576" s="60"/>
      <c r="C576" s="61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</row>
    <row r="577" spans="2:18">
      <c r="B577" s="60"/>
      <c r="C577" s="61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</row>
    <row r="579" spans="2:18">
      <c r="B579" s="59"/>
    </row>
    <row r="580" spans="2:18">
      <c r="B580" s="60"/>
      <c r="C580" s="61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</row>
    <row r="581" spans="2:18">
      <c r="B581" s="60"/>
      <c r="C581" s="61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</row>
    <row r="582" spans="2:18">
      <c r="B582" s="60"/>
      <c r="C582" s="61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</row>
    <row r="583" spans="2:18">
      <c r="B583" s="60"/>
      <c r="C583" s="61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>
      <c r="B584" s="60"/>
      <c r="C584" s="61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</row>
    <row r="585" spans="2:18">
      <c r="B585" s="60"/>
      <c r="C585" s="61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</row>
    <row r="586" spans="2:18">
      <c r="B586" s="60"/>
      <c r="C586" s="61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</row>
    <row r="587" spans="2:18">
      <c r="B587" s="60"/>
      <c r="C587" s="61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>
      <c r="B588" s="60"/>
      <c r="C588" s="61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</row>
    <row r="589" spans="2:18">
      <c r="B589" s="60"/>
      <c r="C589" s="61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</row>
    <row r="590" spans="2:18">
      <c r="B590" s="60"/>
      <c r="C590" s="61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</row>
    <row r="591" spans="2:18">
      <c r="B591" s="60"/>
      <c r="C591" s="61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>
      <c r="B592" s="60"/>
      <c r="C592" s="61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</row>
    <row r="593" spans="2:18">
      <c r="B593" s="60"/>
      <c r="C593" s="61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</row>
    <row r="594" spans="2:18">
      <c r="B594" s="60"/>
      <c r="C594" s="61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</row>
    <row r="595" spans="2:18">
      <c r="B595" s="60"/>
      <c r="C595" s="61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>
      <c r="B596" s="60"/>
      <c r="C596" s="61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</row>
    <row r="597" spans="2:18">
      <c r="B597" s="60"/>
      <c r="C597" s="61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</row>
    <row r="598" spans="2:18">
      <c r="B598" s="60"/>
      <c r="C598" s="61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</row>
    <row r="599" spans="2:18">
      <c r="B599" s="60"/>
      <c r="C599" s="61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>
      <c r="B600" s="60"/>
      <c r="C600" s="61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</row>
    <row r="601" spans="2:18">
      <c r="B601" s="60"/>
      <c r="C601" s="61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</row>
    <row r="602" spans="2:18">
      <c r="B602" s="60"/>
      <c r="C602" s="61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</row>
    <row r="603" spans="2:18">
      <c r="B603" s="60"/>
      <c r="C603" s="61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>
      <c r="B604" s="60"/>
      <c r="C604" s="61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</row>
    <row r="605" spans="2:18">
      <c r="B605" s="60"/>
      <c r="C605" s="61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</row>
    <row r="606" spans="2:18">
      <c r="B606" s="60"/>
      <c r="C606" s="61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</row>
    <row r="607" spans="2:18">
      <c r="B607" s="60"/>
      <c r="C607" s="61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>
      <c r="B608" s="60"/>
      <c r="C608" s="61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</row>
    <row r="610" spans="2:18">
      <c r="B610" s="59"/>
    </row>
    <row r="611" spans="2:18">
      <c r="B611" s="60"/>
      <c r="C611" s="61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>
      <c r="B612" s="60"/>
      <c r="C612" s="61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</row>
    <row r="613" spans="2:18">
      <c r="B613" s="60"/>
      <c r="C613" s="61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</row>
    <row r="614" spans="2:18">
      <c r="B614" s="60"/>
      <c r="C614" s="61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</row>
    <row r="615" spans="2:18">
      <c r="B615" s="60"/>
      <c r="C615" s="61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>
      <c r="B616" s="60"/>
      <c r="C616" s="61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</row>
    <row r="617" spans="2:18">
      <c r="B617" s="60"/>
      <c r="C617" s="61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</row>
    <row r="618" spans="2:18">
      <c r="B618" s="60"/>
      <c r="C618" s="61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</row>
    <row r="619" spans="2:18">
      <c r="B619" s="60"/>
      <c r="C619" s="61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>
      <c r="B620" s="60"/>
      <c r="C620" s="61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</row>
    <row r="621" spans="2:18">
      <c r="B621" s="60"/>
      <c r="C621" s="61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</row>
    <row r="622" spans="2:18">
      <c r="B622" s="60"/>
      <c r="C622" s="61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</row>
    <row r="623" spans="2:18">
      <c r="B623" s="60"/>
      <c r="C623" s="61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>
      <c r="B624" s="60"/>
      <c r="C624" s="61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</row>
    <row r="625" spans="2:18">
      <c r="B625" s="60"/>
      <c r="C625" s="61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</row>
    <row r="626" spans="2:18">
      <c r="B626" s="60"/>
      <c r="C626" s="61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</row>
    <row r="627" spans="2:18">
      <c r="B627" s="60"/>
      <c r="C627" s="61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>
      <c r="B628" s="60"/>
      <c r="C628" s="61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</row>
    <row r="629" spans="2:18">
      <c r="B629" s="60"/>
      <c r="C629" s="61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</row>
    <row r="630" spans="2:18">
      <c r="B630" s="60"/>
      <c r="C630" s="61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</row>
    <row r="631" spans="2:18">
      <c r="B631" s="60"/>
      <c r="C631" s="61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>
      <c r="B632" s="60"/>
      <c r="C632" s="61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</row>
    <row r="633" spans="2:18">
      <c r="B633" s="60"/>
      <c r="C633" s="61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</row>
    <row r="634" spans="2:18">
      <c r="B634" s="60"/>
      <c r="C634" s="61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</row>
    <row r="635" spans="2:18">
      <c r="B635" s="60"/>
      <c r="C635" s="61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>
      <c r="B636" s="60"/>
      <c r="C636" s="61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</row>
    <row r="637" spans="2:18">
      <c r="B637" s="60"/>
      <c r="C637" s="61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</row>
    <row r="638" spans="2:18">
      <c r="B638" s="60"/>
      <c r="C638" s="61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</row>
    <row r="639" spans="2:18">
      <c r="B639" s="60"/>
      <c r="C639" s="61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1" spans="2:18">
      <c r="B641" s="59"/>
    </row>
    <row r="642" spans="2:18">
      <c r="B642" s="60"/>
      <c r="C642" s="61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</row>
    <row r="643" spans="2:18">
      <c r="B643" s="60"/>
      <c r="C643" s="61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>
      <c r="B644" s="60"/>
      <c r="C644" s="61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</row>
    <row r="645" spans="2:18">
      <c r="B645" s="60"/>
      <c r="C645" s="61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</row>
    <row r="646" spans="2:18">
      <c r="B646" s="60"/>
      <c r="C646" s="61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</row>
    <row r="647" spans="2:18">
      <c r="B647" s="60"/>
      <c r="C647" s="61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>
      <c r="B648" s="60"/>
      <c r="C648" s="61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</row>
    <row r="649" spans="2:18">
      <c r="B649" s="60"/>
      <c r="C649" s="61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</row>
    <row r="650" spans="2:18">
      <c r="B650" s="60"/>
      <c r="C650" s="61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</row>
    <row r="651" spans="2:18">
      <c r="B651" s="60"/>
      <c r="C651" s="61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>
      <c r="B652" s="60"/>
      <c r="C652" s="61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</row>
    <row r="653" spans="2:18">
      <c r="B653" s="60"/>
      <c r="C653" s="61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</row>
    <row r="654" spans="2:18">
      <c r="B654" s="60"/>
      <c r="C654" s="61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</row>
    <row r="655" spans="2:18">
      <c r="B655" s="60"/>
      <c r="C655" s="61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>
      <c r="B656" s="60"/>
      <c r="C656" s="61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</row>
    <row r="657" spans="2:18">
      <c r="B657" s="60"/>
      <c r="C657" s="61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</row>
    <row r="658" spans="2:18">
      <c r="B658" s="60"/>
      <c r="C658" s="61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</row>
    <row r="659" spans="2:18">
      <c r="B659" s="60"/>
      <c r="C659" s="61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>
      <c r="B660" s="60"/>
      <c r="C660" s="61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</row>
    <row r="661" spans="2:18">
      <c r="B661" s="60"/>
      <c r="C661" s="61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</row>
    <row r="662" spans="2:18">
      <c r="B662" s="60"/>
      <c r="C662" s="61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</row>
    <row r="663" spans="2:18">
      <c r="B663" s="60"/>
      <c r="C663" s="61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>
      <c r="B664" s="60"/>
      <c r="C664" s="61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</row>
    <row r="665" spans="2:18">
      <c r="B665" s="60"/>
      <c r="C665" s="61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</row>
    <row r="666" spans="2:18">
      <c r="B666" s="60"/>
      <c r="C666" s="61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</row>
    <row r="667" spans="2:18">
      <c r="B667" s="60"/>
      <c r="C667" s="61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>
      <c r="B668" s="60"/>
      <c r="C668" s="61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</row>
    <row r="669" spans="2:18">
      <c r="B669" s="60"/>
      <c r="C669" s="61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</row>
    <row r="670" spans="2:18">
      <c r="B670" s="60"/>
      <c r="C670" s="61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2460.0300000000002</v>
      </c>
      <c r="C2" s="93">
        <v>1072.3800000000001</v>
      </c>
      <c r="D2" s="93">
        <v>1072.3800000000001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2460.0300000000002</v>
      </c>
      <c r="C3" s="93">
        <v>1072.3800000000001</v>
      </c>
      <c r="D3" s="93">
        <v>1072.3800000000001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8119.36</v>
      </c>
      <c r="C4" s="93">
        <v>3539.4</v>
      </c>
      <c r="D4" s="93">
        <v>3539.4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8119.36</v>
      </c>
      <c r="C5" s="93">
        <v>3539.4</v>
      </c>
      <c r="D5" s="93">
        <v>3539.4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0.14000000000000001</v>
      </c>
      <c r="C13" s="93">
        <v>18.23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788.68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424.99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2441.8000000000002</v>
      </c>
      <c r="C28" s="93">
        <v>18.23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1.306</v>
      </c>
      <c r="E41" s="93">
        <v>1.623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1.306</v>
      </c>
      <c r="E42" s="93">
        <v>1.623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1.306</v>
      </c>
      <c r="E43" s="93">
        <v>1.623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0.56899999999999995</v>
      </c>
      <c r="E45" s="93">
        <v>0.63700000000000001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1.306</v>
      </c>
      <c r="E46" s="93">
        <v>1.623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1.306</v>
      </c>
      <c r="E47" s="93">
        <v>1.623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0.56899999999999995</v>
      </c>
      <c r="E49" s="93">
        <v>0.63700000000000001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1.306</v>
      </c>
      <c r="E50" s="93">
        <v>1.623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0.56899999999999995</v>
      </c>
      <c r="E52" s="93">
        <v>0.63700000000000001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1.306</v>
      </c>
      <c r="E53" s="93">
        <v>1.623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1.306</v>
      </c>
      <c r="E54" s="93">
        <v>1.623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0.56899999999999995</v>
      </c>
      <c r="E56" s="93">
        <v>0.63700000000000001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1.306</v>
      </c>
      <c r="E57" s="93">
        <v>1.623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1.306</v>
      </c>
      <c r="E58" s="93">
        <v>1.623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0.56899999999999995</v>
      </c>
      <c r="E60" s="93">
        <v>0.63700000000000001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5.835</v>
      </c>
      <c r="F63" s="93">
        <v>0.54</v>
      </c>
      <c r="G63" s="93">
        <v>0.38400000000000001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5.835</v>
      </c>
      <c r="F64" s="93">
        <v>0.54</v>
      </c>
      <c r="G64" s="93">
        <v>0.38400000000000001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5.835</v>
      </c>
      <c r="F65" s="93">
        <v>0.54</v>
      </c>
      <c r="G65" s="93">
        <v>0.38400000000000001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5.83</v>
      </c>
      <c r="F66" s="93">
        <v>0.54</v>
      </c>
      <c r="G66" s="93">
        <v>0.38400000000000001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5.83</v>
      </c>
      <c r="F68" s="93">
        <v>0.54</v>
      </c>
      <c r="G68" s="93">
        <v>0.38400000000000001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50466.19</v>
      </c>
      <c r="D74" s="93">
        <v>34278.400000000001</v>
      </c>
      <c r="E74" s="93">
        <v>16187.79</v>
      </c>
      <c r="F74" s="93">
        <v>0.68</v>
      </c>
      <c r="G74" s="93">
        <v>3.11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222673.91</v>
      </c>
      <c r="D75" s="93">
        <v>150546.09</v>
      </c>
      <c r="E75" s="93">
        <v>72127.820000000007</v>
      </c>
      <c r="F75" s="93">
        <v>0.68</v>
      </c>
      <c r="G75" s="93">
        <v>3.31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36668.71</v>
      </c>
      <c r="D76" s="93">
        <v>25382.01</v>
      </c>
      <c r="E76" s="93">
        <v>11286.7</v>
      </c>
      <c r="F76" s="93">
        <v>0.69</v>
      </c>
      <c r="G76" s="93">
        <v>3.33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32647.3</v>
      </c>
      <c r="D77" s="93">
        <v>22085.68</v>
      </c>
      <c r="E77" s="93">
        <v>10561.62</v>
      </c>
      <c r="F77" s="93">
        <v>0.68</v>
      </c>
      <c r="G77" s="93">
        <v>3.3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835.41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27328.11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92946.29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13111.83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13110.94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0.04</v>
      </c>
      <c r="F87" s="93">
        <v>3.33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0.56999999999999995</v>
      </c>
      <c r="D88" s="93">
        <v>622</v>
      </c>
      <c r="E88" s="93">
        <v>2.06</v>
      </c>
      <c r="F88" s="93">
        <v>2251.13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8.9700000000000006</v>
      </c>
      <c r="F89" s="93">
        <v>16822.150000000001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0.55000000000000004</v>
      </c>
      <c r="D90" s="93">
        <v>622</v>
      </c>
      <c r="E90" s="93">
        <v>1.57</v>
      </c>
      <c r="F90" s="93">
        <v>1792.8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1.32</v>
      </c>
      <c r="F91" s="93">
        <v>1500.21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31623.556799999998</v>
      </c>
      <c r="C100" s="93">
        <v>55.426299999999998</v>
      </c>
      <c r="D100" s="93">
        <v>210.43770000000001</v>
      </c>
      <c r="E100" s="93">
        <v>0</v>
      </c>
      <c r="F100" s="93">
        <v>1E-3</v>
      </c>
      <c r="G100" s="93">
        <v>26044.285800000001</v>
      </c>
      <c r="H100" s="93">
        <v>13622.4331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29167.229800000001</v>
      </c>
      <c r="C101" s="93">
        <v>51.2864</v>
      </c>
      <c r="D101" s="93">
        <v>195.39250000000001</v>
      </c>
      <c r="E101" s="93">
        <v>0</v>
      </c>
      <c r="F101" s="93">
        <v>8.9999999999999998E-4</v>
      </c>
      <c r="G101" s="93">
        <v>24182.382300000001</v>
      </c>
      <c r="H101" s="93">
        <v>12580.879300000001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33633.593200000003</v>
      </c>
      <c r="C102" s="93">
        <v>59.138399999999997</v>
      </c>
      <c r="D102" s="93">
        <v>225.3021</v>
      </c>
      <c r="E102" s="93">
        <v>0</v>
      </c>
      <c r="F102" s="93">
        <v>1E-3</v>
      </c>
      <c r="G102" s="93">
        <v>27884.077499999999</v>
      </c>
      <c r="H102" s="93">
        <v>14507.245199999999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34645.708299999998</v>
      </c>
      <c r="C103" s="93">
        <v>61.084499999999998</v>
      </c>
      <c r="D103" s="93">
        <v>233.3922</v>
      </c>
      <c r="E103" s="93">
        <v>0</v>
      </c>
      <c r="F103" s="93">
        <v>1.1000000000000001E-3</v>
      </c>
      <c r="G103" s="93">
        <v>28885.464400000001</v>
      </c>
      <c r="H103" s="93">
        <v>14960.483700000001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38610.764000000003</v>
      </c>
      <c r="C104" s="93">
        <v>68.094200000000001</v>
      </c>
      <c r="D104" s="93">
        <v>260.25060000000002</v>
      </c>
      <c r="E104" s="93">
        <v>0</v>
      </c>
      <c r="F104" s="93">
        <v>1.1999999999999999E-3</v>
      </c>
      <c r="G104" s="93">
        <v>32209.563399999999</v>
      </c>
      <c r="H104" s="93">
        <v>16674.526999999998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39664.687100000003</v>
      </c>
      <c r="C105" s="93">
        <v>69.9529</v>
      </c>
      <c r="D105" s="93">
        <v>267.3544</v>
      </c>
      <c r="E105" s="93">
        <v>0</v>
      </c>
      <c r="F105" s="93">
        <v>1.1999999999999999E-3</v>
      </c>
      <c r="G105" s="93">
        <v>33088.758699999998</v>
      </c>
      <c r="H105" s="93">
        <v>17129.676500000001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41490.130599999997</v>
      </c>
      <c r="C106" s="93">
        <v>73.172200000000004</v>
      </c>
      <c r="D106" s="93">
        <v>279.6585</v>
      </c>
      <c r="E106" s="93">
        <v>0</v>
      </c>
      <c r="F106" s="93">
        <v>1.2999999999999999E-3</v>
      </c>
      <c r="G106" s="93">
        <v>34611.565499999997</v>
      </c>
      <c r="H106" s="93">
        <v>17918.0164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42137.663699999997</v>
      </c>
      <c r="C107" s="93">
        <v>74.3142</v>
      </c>
      <c r="D107" s="93">
        <v>284.0231</v>
      </c>
      <c r="E107" s="93">
        <v>0</v>
      </c>
      <c r="F107" s="93">
        <v>1.2999999999999999E-3</v>
      </c>
      <c r="G107" s="93">
        <v>35151.745499999997</v>
      </c>
      <c r="H107" s="93">
        <v>18197.661499999998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38968.844299999997</v>
      </c>
      <c r="C108" s="93">
        <v>68.725700000000003</v>
      </c>
      <c r="D108" s="93">
        <v>262.66410000000002</v>
      </c>
      <c r="E108" s="93">
        <v>0</v>
      </c>
      <c r="F108" s="93">
        <v>1.1999999999999999E-3</v>
      </c>
      <c r="G108" s="93">
        <v>32508.278300000002</v>
      </c>
      <c r="H108" s="93">
        <v>16829.168399999999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37264.079899999997</v>
      </c>
      <c r="C109" s="93">
        <v>65.718900000000005</v>
      </c>
      <c r="D109" s="93">
        <v>251.17160000000001</v>
      </c>
      <c r="E109" s="93">
        <v>0</v>
      </c>
      <c r="F109" s="93">
        <v>1.1000000000000001E-3</v>
      </c>
      <c r="G109" s="93">
        <v>31085.9143</v>
      </c>
      <c r="H109" s="93">
        <v>16092.9216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33178.841399999998</v>
      </c>
      <c r="C110" s="93">
        <v>58.502699999999997</v>
      </c>
      <c r="D110" s="93">
        <v>223.5455</v>
      </c>
      <c r="E110" s="93">
        <v>0</v>
      </c>
      <c r="F110" s="93">
        <v>1E-3</v>
      </c>
      <c r="G110" s="93">
        <v>27666.798999999999</v>
      </c>
      <c r="H110" s="93">
        <v>14327.5147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31298.143499999998</v>
      </c>
      <c r="C111" s="93">
        <v>55.09</v>
      </c>
      <c r="D111" s="93">
        <v>210.1139</v>
      </c>
      <c r="E111" s="93">
        <v>0</v>
      </c>
      <c r="F111" s="93">
        <v>1E-3</v>
      </c>
      <c r="G111" s="93">
        <v>26004.3894</v>
      </c>
      <c r="H111" s="93">
        <v>13505.7011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431683.2426</v>
      </c>
      <c r="C113" s="93">
        <v>760.50639999999999</v>
      </c>
      <c r="D113" s="93">
        <v>2903.3063000000002</v>
      </c>
      <c r="E113" s="93">
        <v>0</v>
      </c>
      <c r="F113" s="93">
        <v>1.32E-2</v>
      </c>
      <c r="G113" s="93">
        <v>359323.22389999998</v>
      </c>
      <c r="H113" s="93">
        <v>186346.2286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29167.229800000001</v>
      </c>
      <c r="C114" s="93">
        <v>51.2864</v>
      </c>
      <c r="D114" s="93">
        <v>195.39250000000001</v>
      </c>
      <c r="E114" s="93">
        <v>0</v>
      </c>
      <c r="F114" s="93">
        <v>8.9999999999999998E-4</v>
      </c>
      <c r="G114" s="93">
        <v>24182.382300000001</v>
      </c>
      <c r="H114" s="93">
        <v>12580.879300000001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42137.663699999997</v>
      </c>
      <c r="C115" s="93">
        <v>74.3142</v>
      </c>
      <c r="D115" s="93">
        <v>284.0231</v>
      </c>
      <c r="E115" s="93">
        <v>0</v>
      </c>
      <c r="F115" s="93">
        <v>1.2999999999999999E-3</v>
      </c>
      <c r="G115" s="93">
        <v>35151.745499999997</v>
      </c>
      <c r="H115" s="93">
        <v>18197.661499999998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176985000000</v>
      </c>
      <c r="C118" s="93">
        <v>157195.08799999999</v>
      </c>
      <c r="D118" s="93" t="s">
        <v>621</v>
      </c>
      <c r="E118" s="93">
        <v>66738.464999999997</v>
      </c>
      <c r="F118" s="93">
        <v>10771.038</v>
      </c>
      <c r="G118" s="93">
        <v>22366.288</v>
      </c>
      <c r="H118" s="93">
        <v>0</v>
      </c>
      <c r="I118" s="93">
        <v>57319.298000000003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164333000000</v>
      </c>
      <c r="C119" s="93">
        <v>165585.02499999999</v>
      </c>
      <c r="D119" s="93" t="s">
        <v>461</v>
      </c>
      <c r="E119" s="93">
        <v>66738.464999999997</v>
      </c>
      <c r="F119" s="93">
        <v>10771.038</v>
      </c>
      <c r="G119" s="93">
        <v>22366.288</v>
      </c>
      <c r="H119" s="93">
        <v>0</v>
      </c>
      <c r="I119" s="93">
        <v>65709.235000000001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189488000000</v>
      </c>
      <c r="C120" s="93">
        <v>167608.255</v>
      </c>
      <c r="D120" s="93" t="s">
        <v>462</v>
      </c>
      <c r="E120" s="93">
        <v>66738.464999999997</v>
      </c>
      <c r="F120" s="93">
        <v>10771.038</v>
      </c>
      <c r="G120" s="93">
        <v>22366.288</v>
      </c>
      <c r="H120" s="93">
        <v>0</v>
      </c>
      <c r="I120" s="93">
        <v>67732.464999999997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196293000000</v>
      </c>
      <c r="C121" s="93">
        <v>176000.60800000001</v>
      </c>
      <c r="D121" s="93" t="s">
        <v>463</v>
      </c>
      <c r="E121" s="93">
        <v>66738.464999999997</v>
      </c>
      <c r="F121" s="93">
        <v>10771.038</v>
      </c>
      <c r="G121" s="93">
        <v>22366.288</v>
      </c>
      <c r="H121" s="93">
        <v>0</v>
      </c>
      <c r="I121" s="93">
        <v>76124.816999999995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218882000000</v>
      </c>
      <c r="C122" s="93">
        <v>187124.96</v>
      </c>
      <c r="D122" s="93" t="s">
        <v>464</v>
      </c>
      <c r="E122" s="93">
        <v>66738.464999999997</v>
      </c>
      <c r="F122" s="93">
        <v>10771.038</v>
      </c>
      <c r="G122" s="93">
        <v>22366.288</v>
      </c>
      <c r="H122" s="93">
        <v>0</v>
      </c>
      <c r="I122" s="93">
        <v>87249.168999999994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224857000000</v>
      </c>
      <c r="C123" s="93">
        <v>193426.37100000001</v>
      </c>
      <c r="D123" s="93" t="s">
        <v>465</v>
      </c>
      <c r="E123" s="93">
        <v>66738.464999999997</v>
      </c>
      <c r="F123" s="93">
        <v>10771.038</v>
      </c>
      <c r="G123" s="93">
        <v>22366.288</v>
      </c>
      <c r="H123" s="93">
        <v>0</v>
      </c>
      <c r="I123" s="93">
        <v>93550.581000000006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235205000000</v>
      </c>
      <c r="C124" s="93">
        <v>188248.962</v>
      </c>
      <c r="D124" s="93" t="s">
        <v>466</v>
      </c>
      <c r="E124" s="93">
        <v>66738.464999999997</v>
      </c>
      <c r="F124" s="93">
        <v>10771.038</v>
      </c>
      <c r="G124" s="93">
        <v>22366.288</v>
      </c>
      <c r="H124" s="93">
        <v>0</v>
      </c>
      <c r="I124" s="93">
        <v>88373.172000000006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238876000000</v>
      </c>
      <c r="C125" s="93">
        <v>193949.94099999999</v>
      </c>
      <c r="D125" s="93" t="s">
        <v>467</v>
      </c>
      <c r="E125" s="93">
        <v>66738.464999999997</v>
      </c>
      <c r="F125" s="93">
        <v>10771.038</v>
      </c>
      <c r="G125" s="93">
        <v>22366.288</v>
      </c>
      <c r="H125" s="93">
        <v>0</v>
      </c>
      <c r="I125" s="93">
        <v>94074.15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220912000000</v>
      </c>
      <c r="C126" s="93">
        <v>186399.87</v>
      </c>
      <c r="D126" s="93" t="s">
        <v>468</v>
      </c>
      <c r="E126" s="93">
        <v>66738.464999999997</v>
      </c>
      <c r="F126" s="93">
        <v>10771.038</v>
      </c>
      <c r="G126" s="93">
        <v>22366.288</v>
      </c>
      <c r="H126" s="93">
        <v>0</v>
      </c>
      <c r="I126" s="93">
        <v>86524.08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211246000000</v>
      </c>
      <c r="C127" s="93">
        <v>182631.55100000001</v>
      </c>
      <c r="D127" s="93" t="s">
        <v>469</v>
      </c>
      <c r="E127" s="93">
        <v>66738.464999999997</v>
      </c>
      <c r="F127" s="93">
        <v>10771.038</v>
      </c>
      <c r="G127" s="93">
        <v>22366.288</v>
      </c>
      <c r="H127" s="93">
        <v>0</v>
      </c>
      <c r="I127" s="93">
        <v>82755.759999999995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188011000000</v>
      </c>
      <c r="C128" s="93">
        <v>169116.74799999999</v>
      </c>
      <c r="D128" s="93" t="s">
        <v>470</v>
      </c>
      <c r="E128" s="93">
        <v>66738.464999999997</v>
      </c>
      <c r="F128" s="93">
        <v>10771.038</v>
      </c>
      <c r="G128" s="93">
        <v>22366.288</v>
      </c>
      <c r="H128" s="93">
        <v>0</v>
      </c>
      <c r="I128" s="93">
        <v>69240.956999999995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176714000000</v>
      </c>
      <c r="C129" s="93">
        <v>158639.962</v>
      </c>
      <c r="D129" s="93" t="s">
        <v>471</v>
      </c>
      <c r="E129" s="93">
        <v>66738.464999999997</v>
      </c>
      <c r="F129" s="93">
        <v>10771.038</v>
      </c>
      <c r="G129" s="93">
        <v>22366.288</v>
      </c>
      <c r="H129" s="93">
        <v>0</v>
      </c>
      <c r="I129" s="93">
        <v>58764.171999999999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2441800000000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164333000000</v>
      </c>
      <c r="C132" s="93">
        <v>157195.08799999999</v>
      </c>
      <c r="D132" s="93"/>
      <c r="E132" s="93">
        <v>66738.464999999997</v>
      </c>
      <c r="F132" s="93">
        <v>10771.038</v>
      </c>
      <c r="G132" s="93">
        <v>22366.288</v>
      </c>
      <c r="H132" s="93">
        <v>0</v>
      </c>
      <c r="I132" s="93">
        <v>57319.298000000003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238876000000</v>
      </c>
      <c r="C133" s="93">
        <v>193949.94099999999</v>
      </c>
      <c r="D133" s="93"/>
      <c r="E133" s="93">
        <v>66738.464999999997</v>
      </c>
      <c r="F133" s="93">
        <v>10771.038</v>
      </c>
      <c r="G133" s="93">
        <v>22366.288</v>
      </c>
      <c r="H133" s="93">
        <v>0</v>
      </c>
      <c r="I133" s="93">
        <v>94074.15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58922.080000000002</v>
      </c>
      <c r="C136" s="93">
        <v>207.86</v>
      </c>
      <c r="D136" s="93">
        <v>0</v>
      </c>
      <c r="E136" s="93">
        <v>59129.94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25.69</v>
      </c>
      <c r="C137" s="93">
        <v>0.09</v>
      </c>
      <c r="D137" s="93">
        <v>0</v>
      </c>
      <c r="E137" s="93">
        <v>25.78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25.69</v>
      </c>
      <c r="C138" s="93">
        <v>0.09</v>
      </c>
      <c r="D138" s="93">
        <v>0</v>
      </c>
      <c r="E138" s="93">
        <v>25.78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2597.13</v>
      </c>
      <c r="C2" s="93">
        <v>1132.1400000000001</v>
      </c>
      <c r="D2" s="93">
        <v>1132.1400000000001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2597.13</v>
      </c>
      <c r="C3" s="93">
        <v>1132.1400000000001</v>
      </c>
      <c r="D3" s="93">
        <v>1132.1400000000001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8622.5400000000009</v>
      </c>
      <c r="C4" s="93">
        <v>3758.75</v>
      </c>
      <c r="D4" s="93">
        <v>3758.75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8622.5400000000009</v>
      </c>
      <c r="C5" s="93">
        <v>3758.75</v>
      </c>
      <c r="D5" s="93">
        <v>3758.75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1.89</v>
      </c>
      <c r="C13" s="93">
        <v>318.99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600.72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447.55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2278.14</v>
      </c>
      <c r="C28" s="93">
        <v>318.99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1.306</v>
      </c>
      <c r="E41" s="93">
        <v>1.623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1.306</v>
      </c>
      <c r="E42" s="93">
        <v>1.623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1.306</v>
      </c>
      <c r="E43" s="93">
        <v>1.623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0.56899999999999995</v>
      </c>
      <c r="E45" s="93">
        <v>0.63700000000000001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1.306</v>
      </c>
      <c r="E46" s="93">
        <v>1.623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1.306</v>
      </c>
      <c r="E47" s="93">
        <v>1.623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0.56899999999999995</v>
      </c>
      <c r="E49" s="93">
        <v>0.63700000000000001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1.306</v>
      </c>
      <c r="E50" s="93">
        <v>1.623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0.56899999999999995</v>
      </c>
      <c r="E52" s="93">
        <v>0.63700000000000001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1.306</v>
      </c>
      <c r="E53" s="93">
        <v>1.623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1.306</v>
      </c>
      <c r="E54" s="93">
        <v>1.623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0.56899999999999995</v>
      </c>
      <c r="E56" s="93">
        <v>0.63700000000000001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1.306</v>
      </c>
      <c r="E57" s="93">
        <v>1.623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1.306</v>
      </c>
      <c r="E58" s="93">
        <v>1.623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0.56899999999999995</v>
      </c>
      <c r="E60" s="93">
        <v>0.63700000000000001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5.835</v>
      </c>
      <c r="F63" s="93">
        <v>0.54</v>
      </c>
      <c r="G63" s="93">
        <v>0.38400000000000001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5.835</v>
      </c>
      <c r="F64" s="93">
        <v>0.54</v>
      </c>
      <c r="G64" s="93">
        <v>0.38400000000000001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5.835</v>
      </c>
      <c r="F65" s="93">
        <v>0.54</v>
      </c>
      <c r="G65" s="93">
        <v>0.38400000000000001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5.83</v>
      </c>
      <c r="F66" s="93">
        <v>0.54</v>
      </c>
      <c r="G66" s="93">
        <v>0.38400000000000001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5.83</v>
      </c>
      <c r="F68" s="93">
        <v>0.54</v>
      </c>
      <c r="G68" s="93">
        <v>0.38400000000000001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52082.82</v>
      </c>
      <c r="D74" s="93">
        <v>35555.9</v>
      </c>
      <c r="E74" s="93">
        <v>16526.919999999998</v>
      </c>
      <c r="F74" s="93">
        <v>0.68</v>
      </c>
      <c r="G74" s="93">
        <v>3.11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230068.52</v>
      </c>
      <c r="D75" s="93">
        <v>155545.47</v>
      </c>
      <c r="E75" s="93">
        <v>74523.05</v>
      </c>
      <c r="F75" s="93">
        <v>0.68</v>
      </c>
      <c r="G75" s="93">
        <v>3.17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39234.85</v>
      </c>
      <c r="D76" s="93">
        <v>27466.07</v>
      </c>
      <c r="E76" s="93">
        <v>11768.78</v>
      </c>
      <c r="F76" s="93">
        <v>0.7</v>
      </c>
      <c r="G76" s="93">
        <v>3.35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35289.99</v>
      </c>
      <c r="D77" s="93">
        <v>24234.639999999999</v>
      </c>
      <c r="E77" s="93">
        <v>11055.35</v>
      </c>
      <c r="F77" s="93">
        <v>0.69</v>
      </c>
      <c r="G77" s="93">
        <v>3.32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1810.67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55332.31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160090.96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27223.79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27223.79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0.08</v>
      </c>
      <c r="F87" s="93">
        <v>7.23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0.56999999999999995</v>
      </c>
      <c r="D88" s="93">
        <v>622</v>
      </c>
      <c r="E88" s="93">
        <v>2.15</v>
      </c>
      <c r="F88" s="93">
        <v>2355.48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9.26</v>
      </c>
      <c r="F89" s="93">
        <v>17380.78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0.55000000000000004</v>
      </c>
      <c r="D90" s="93">
        <v>622</v>
      </c>
      <c r="E90" s="93">
        <v>1.73</v>
      </c>
      <c r="F90" s="93">
        <v>1975.87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1.48</v>
      </c>
      <c r="F91" s="93">
        <v>1689.26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40774.268300000003</v>
      </c>
      <c r="C100" s="93">
        <v>51.635100000000001</v>
      </c>
      <c r="D100" s="93">
        <v>204.93270000000001</v>
      </c>
      <c r="E100" s="93">
        <v>0</v>
      </c>
      <c r="F100" s="93">
        <v>5.9999999999999995E-4</v>
      </c>
      <c r="G100" s="93">
        <v>69897.119699999996</v>
      </c>
      <c r="H100" s="93">
        <v>15996.834999999999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36306.377</v>
      </c>
      <c r="C101" s="93">
        <v>45.989100000000001</v>
      </c>
      <c r="D101" s="93">
        <v>182.64510000000001</v>
      </c>
      <c r="E101" s="93">
        <v>0</v>
      </c>
      <c r="F101" s="93">
        <v>5.0000000000000001E-4</v>
      </c>
      <c r="G101" s="93">
        <v>62295.44</v>
      </c>
      <c r="H101" s="93">
        <v>14245.5087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39750.818200000002</v>
      </c>
      <c r="C102" s="93">
        <v>51.612200000000001</v>
      </c>
      <c r="D102" s="93">
        <v>217.62129999999999</v>
      </c>
      <c r="E102" s="93">
        <v>0</v>
      </c>
      <c r="F102" s="93">
        <v>5.9999999999999995E-4</v>
      </c>
      <c r="G102" s="93">
        <v>74231.076199999996</v>
      </c>
      <c r="H102" s="93">
        <v>15759.4275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41463.340300000003</v>
      </c>
      <c r="C103" s="93">
        <v>54.3748</v>
      </c>
      <c r="D103" s="93">
        <v>234.54560000000001</v>
      </c>
      <c r="E103" s="93">
        <v>0</v>
      </c>
      <c r="F103" s="93">
        <v>6.9999999999999999E-4</v>
      </c>
      <c r="G103" s="93">
        <v>80006.426500000001</v>
      </c>
      <c r="H103" s="93">
        <v>16507.842000000001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48724.596899999997</v>
      </c>
      <c r="C104" s="93">
        <v>64.016499999999994</v>
      </c>
      <c r="D104" s="93">
        <v>277.29219999999998</v>
      </c>
      <c r="E104" s="93">
        <v>0</v>
      </c>
      <c r="F104" s="93">
        <v>8.0000000000000004E-4</v>
      </c>
      <c r="G104" s="93">
        <v>94588.319000000003</v>
      </c>
      <c r="H104" s="93">
        <v>19414.1597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53322.369500000001</v>
      </c>
      <c r="C105" s="93">
        <v>70.087400000000002</v>
      </c>
      <c r="D105" s="93">
        <v>303.88</v>
      </c>
      <c r="E105" s="93">
        <v>0</v>
      </c>
      <c r="F105" s="93">
        <v>8.9999999999999998E-4</v>
      </c>
      <c r="G105" s="93">
        <v>103657.95600000001</v>
      </c>
      <c r="H105" s="93">
        <v>21250.0105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56566.089899999999</v>
      </c>
      <c r="C106" s="93">
        <v>74.350999999999999</v>
      </c>
      <c r="D106" s="93">
        <v>322.36590000000001</v>
      </c>
      <c r="E106" s="93">
        <v>0</v>
      </c>
      <c r="F106" s="93">
        <v>8.9999999999999998E-4</v>
      </c>
      <c r="G106" s="93">
        <v>109963.74890000001</v>
      </c>
      <c r="H106" s="93">
        <v>22542.697899999999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56453.046199999997</v>
      </c>
      <c r="C107" s="93">
        <v>74.201999999999998</v>
      </c>
      <c r="D107" s="93">
        <v>321.7165</v>
      </c>
      <c r="E107" s="93">
        <v>0</v>
      </c>
      <c r="F107" s="93">
        <v>8.9999999999999998E-4</v>
      </c>
      <c r="G107" s="93">
        <v>109742.22689999999</v>
      </c>
      <c r="H107" s="93">
        <v>22497.600200000001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49606.912900000003</v>
      </c>
      <c r="C108" s="93">
        <v>65.202699999999993</v>
      </c>
      <c r="D108" s="93">
        <v>282.69110000000001</v>
      </c>
      <c r="E108" s="93">
        <v>0</v>
      </c>
      <c r="F108" s="93">
        <v>8.0000000000000004E-4</v>
      </c>
      <c r="G108" s="93">
        <v>96430.0772</v>
      </c>
      <c r="H108" s="93">
        <v>19769.1911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45133.208200000001</v>
      </c>
      <c r="C109" s="93">
        <v>59.215299999999999</v>
      </c>
      <c r="D109" s="93">
        <v>255.69540000000001</v>
      </c>
      <c r="E109" s="93">
        <v>0</v>
      </c>
      <c r="F109" s="93">
        <v>6.9999999999999999E-4</v>
      </c>
      <c r="G109" s="93">
        <v>87221.011299999998</v>
      </c>
      <c r="H109" s="93">
        <v>17972.5239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38564.6175</v>
      </c>
      <c r="C110" s="93">
        <v>50.286999999999999</v>
      </c>
      <c r="D110" s="93">
        <v>214.13679999999999</v>
      </c>
      <c r="E110" s="93">
        <v>0</v>
      </c>
      <c r="F110" s="93">
        <v>5.9999999999999995E-4</v>
      </c>
      <c r="G110" s="93">
        <v>73043.4611</v>
      </c>
      <c r="H110" s="93">
        <v>15316.849399999999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39620.8796</v>
      </c>
      <c r="C111" s="93">
        <v>50.314300000000003</v>
      </c>
      <c r="D111" s="93">
        <v>201.095</v>
      </c>
      <c r="E111" s="93">
        <v>0</v>
      </c>
      <c r="F111" s="93">
        <v>5.9999999999999995E-4</v>
      </c>
      <c r="G111" s="93">
        <v>68588.845799999996</v>
      </c>
      <c r="H111" s="93">
        <v>15562.361199999999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546286.5246</v>
      </c>
      <c r="C113" s="93">
        <v>711.28719999999998</v>
      </c>
      <c r="D113" s="93">
        <v>3018.6174999999998</v>
      </c>
      <c r="E113" s="93">
        <v>0</v>
      </c>
      <c r="F113" s="93">
        <v>8.5000000000000006E-3</v>
      </c>
      <c r="G113" s="94">
        <v>1029670</v>
      </c>
      <c r="H113" s="93">
        <v>216835.00709999999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36306.377</v>
      </c>
      <c r="C114" s="93">
        <v>45.989100000000001</v>
      </c>
      <c r="D114" s="93">
        <v>182.64510000000001</v>
      </c>
      <c r="E114" s="93">
        <v>0</v>
      </c>
      <c r="F114" s="93">
        <v>5.0000000000000001E-4</v>
      </c>
      <c r="G114" s="93">
        <v>62295.44</v>
      </c>
      <c r="H114" s="93">
        <v>14245.5087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56566.089899999999</v>
      </c>
      <c r="C115" s="93">
        <v>74.350999999999999</v>
      </c>
      <c r="D115" s="93">
        <v>322.36590000000001</v>
      </c>
      <c r="E115" s="93">
        <v>0</v>
      </c>
      <c r="F115" s="93">
        <v>8.9999999999999998E-4</v>
      </c>
      <c r="G115" s="93">
        <v>109963.74890000001</v>
      </c>
      <c r="H115" s="93">
        <v>22542.697899999999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154648000000</v>
      </c>
      <c r="C118" s="93">
        <v>150320.75200000001</v>
      </c>
      <c r="D118" s="93" t="s">
        <v>478</v>
      </c>
      <c r="E118" s="93">
        <v>66738.464999999997</v>
      </c>
      <c r="F118" s="93">
        <v>10771.038</v>
      </c>
      <c r="G118" s="93">
        <v>23401.398000000001</v>
      </c>
      <c r="H118" s="93">
        <v>0</v>
      </c>
      <c r="I118" s="93">
        <v>49409.851999999999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137829000000</v>
      </c>
      <c r="C119" s="93">
        <v>153699.04300000001</v>
      </c>
      <c r="D119" s="93" t="s">
        <v>479</v>
      </c>
      <c r="E119" s="93">
        <v>66738.464999999997</v>
      </c>
      <c r="F119" s="93">
        <v>10771.038</v>
      </c>
      <c r="G119" s="93">
        <v>23401.398000000001</v>
      </c>
      <c r="H119" s="93">
        <v>0</v>
      </c>
      <c r="I119" s="93">
        <v>52788.142999999996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164236000000</v>
      </c>
      <c r="C120" s="93">
        <v>157555.81099999999</v>
      </c>
      <c r="D120" s="93" t="s">
        <v>480</v>
      </c>
      <c r="E120" s="93">
        <v>66738.464999999997</v>
      </c>
      <c r="F120" s="93">
        <v>10771.038</v>
      </c>
      <c r="G120" s="93">
        <v>23401.398000000001</v>
      </c>
      <c r="H120" s="93">
        <v>0</v>
      </c>
      <c r="I120" s="93">
        <v>56644.911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177014000000</v>
      </c>
      <c r="C121" s="93">
        <v>180543.88</v>
      </c>
      <c r="D121" s="93" t="s">
        <v>481</v>
      </c>
      <c r="E121" s="93">
        <v>66738.464999999997</v>
      </c>
      <c r="F121" s="93">
        <v>10771.038</v>
      </c>
      <c r="G121" s="93">
        <v>23401.398000000001</v>
      </c>
      <c r="H121" s="93">
        <v>0</v>
      </c>
      <c r="I121" s="93">
        <v>79632.98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209277000000</v>
      </c>
      <c r="C122" s="93">
        <v>192806.71299999999</v>
      </c>
      <c r="D122" s="93" t="s">
        <v>482</v>
      </c>
      <c r="E122" s="93">
        <v>66738.464999999997</v>
      </c>
      <c r="F122" s="93">
        <v>10771.038</v>
      </c>
      <c r="G122" s="93">
        <v>23401.398000000001</v>
      </c>
      <c r="H122" s="93">
        <v>0</v>
      </c>
      <c r="I122" s="93">
        <v>91895.812999999995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229343000000</v>
      </c>
      <c r="C123" s="93">
        <v>194459.022</v>
      </c>
      <c r="D123" s="93" t="s">
        <v>483</v>
      </c>
      <c r="E123" s="93">
        <v>66738.464999999997</v>
      </c>
      <c r="F123" s="93">
        <v>10771.038</v>
      </c>
      <c r="G123" s="93">
        <v>23401.398000000001</v>
      </c>
      <c r="H123" s="93">
        <v>0</v>
      </c>
      <c r="I123" s="93">
        <v>93548.122000000003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243295000000</v>
      </c>
      <c r="C124" s="93">
        <v>200393.55</v>
      </c>
      <c r="D124" s="93" t="s">
        <v>484</v>
      </c>
      <c r="E124" s="93">
        <v>66738.464999999997</v>
      </c>
      <c r="F124" s="93">
        <v>10771.038</v>
      </c>
      <c r="G124" s="93">
        <v>23401.398000000001</v>
      </c>
      <c r="H124" s="93">
        <v>0</v>
      </c>
      <c r="I124" s="93">
        <v>99482.65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242805000000</v>
      </c>
      <c r="C125" s="93">
        <v>199552.51199999999</v>
      </c>
      <c r="D125" s="93" t="s">
        <v>485</v>
      </c>
      <c r="E125" s="93">
        <v>66738.464999999997</v>
      </c>
      <c r="F125" s="93">
        <v>10771.038</v>
      </c>
      <c r="G125" s="93">
        <v>23401.398000000001</v>
      </c>
      <c r="H125" s="93">
        <v>0</v>
      </c>
      <c r="I125" s="93">
        <v>98641.612999999998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213352000000</v>
      </c>
      <c r="C126" s="93">
        <v>196607.14799999999</v>
      </c>
      <c r="D126" s="93" t="s">
        <v>622</v>
      </c>
      <c r="E126" s="93">
        <v>66738.464999999997</v>
      </c>
      <c r="F126" s="93">
        <v>10771.038</v>
      </c>
      <c r="G126" s="93">
        <v>23401.398000000001</v>
      </c>
      <c r="H126" s="93">
        <v>0</v>
      </c>
      <c r="I126" s="93">
        <v>95696.248000000007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192977000000</v>
      </c>
      <c r="C127" s="93">
        <v>175625.04500000001</v>
      </c>
      <c r="D127" s="93" t="s">
        <v>486</v>
      </c>
      <c r="E127" s="93">
        <v>66738.464999999997</v>
      </c>
      <c r="F127" s="93">
        <v>10771.038</v>
      </c>
      <c r="G127" s="93">
        <v>23401.398000000001</v>
      </c>
      <c r="H127" s="93">
        <v>0</v>
      </c>
      <c r="I127" s="93">
        <v>74714.145000000004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161609000000</v>
      </c>
      <c r="C128" s="93">
        <v>157583.261</v>
      </c>
      <c r="D128" s="93" t="s">
        <v>487</v>
      </c>
      <c r="E128" s="93">
        <v>66738.464999999997</v>
      </c>
      <c r="F128" s="93">
        <v>10771.038</v>
      </c>
      <c r="G128" s="93">
        <v>23401.398000000001</v>
      </c>
      <c r="H128" s="93">
        <v>0</v>
      </c>
      <c r="I128" s="93">
        <v>56672.360999999997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151753000000</v>
      </c>
      <c r="C129" s="93">
        <v>153688.796</v>
      </c>
      <c r="D129" s="93" t="s">
        <v>488</v>
      </c>
      <c r="E129" s="93">
        <v>66738.464999999997</v>
      </c>
      <c r="F129" s="93">
        <v>10771.038</v>
      </c>
      <c r="G129" s="93">
        <v>23401.398000000001</v>
      </c>
      <c r="H129" s="93">
        <v>0</v>
      </c>
      <c r="I129" s="93">
        <v>52777.896000000001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2278140000000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137829000000</v>
      </c>
      <c r="C132" s="93">
        <v>150320.75200000001</v>
      </c>
      <c r="D132" s="93"/>
      <c r="E132" s="93">
        <v>66738.464999999997</v>
      </c>
      <c r="F132" s="93">
        <v>10771.038</v>
      </c>
      <c r="G132" s="93">
        <v>23401.398000000001</v>
      </c>
      <c r="H132" s="93">
        <v>0</v>
      </c>
      <c r="I132" s="93">
        <v>49409.851999999999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243295000000</v>
      </c>
      <c r="C133" s="93">
        <v>200393.55</v>
      </c>
      <c r="D133" s="93"/>
      <c r="E133" s="93">
        <v>66738.464999999997</v>
      </c>
      <c r="F133" s="93">
        <v>10771.038</v>
      </c>
      <c r="G133" s="93">
        <v>23401.398000000001</v>
      </c>
      <c r="H133" s="93">
        <v>0</v>
      </c>
      <c r="I133" s="93">
        <v>99482.65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77141.820000000007</v>
      </c>
      <c r="C136" s="93">
        <v>2566.37</v>
      </c>
      <c r="D136" s="93">
        <v>0</v>
      </c>
      <c r="E136" s="93">
        <v>79708.19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33.630000000000003</v>
      </c>
      <c r="C137" s="93">
        <v>1.1200000000000001</v>
      </c>
      <c r="D137" s="93">
        <v>0</v>
      </c>
      <c r="E137" s="93">
        <v>34.75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33.630000000000003</v>
      </c>
      <c r="C138" s="93">
        <v>1.1200000000000001</v>
      </c>
      <c r="D138" s="93">
        <v>0</v>
      </c>
      <c r="E138" s="93">
        <v>34.75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2555.14</v>
      </c>
      <c r="C2" s="93">
        <v>1113.8399999999999</v>
      </c>
      <c r="D2" s="93">
        <v>1113.8399999999999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2555.14</v>
      </c>
      <c r="C3" s="93">
        <v>1113.8399999999999</v>
      </c>
      <c r="D3" s="93">
        <v>1113.8399999999999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7531.74</v>
      </c>
      <c r="C4" s="93">
        <v>3283.24</v>
      </c>
      <c r="D4" s="93">
        <v>3283.24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7531.74</v>
      </c>
      <c r="C5" s="93">
        <v>3283.24</v>
      </c>
      <c r="D5" s="93">
        <v>3283.24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1.58</v>
      </c>
      <c r="C13" s="93">
        <v>265.66000000000003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599.36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58.06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460.58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2289.48</v>
      </c>
      <c r="C28" s="93">
        <v>265.66000000000003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1.306</v>
      </c>
      <c r="E41" s="93">
        <v>1.623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1.306</v>
      </c>
      <c r="E42" s="93">
        <v>1.623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1.306</v>
      </c>
      <c r="E43" s="93">
        <v>1.623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0.56899999999999995</v>
      </c>
      <c r="E45" s="93">
        <v>0.63700000000000001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1.306</v>
      </c>
      <c r="E46" s="93">
        <v>1.623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1.306</v>
      </c>
      <c r="E47" s="93">
        <v>1.623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0.56899999999999995</v>
      </c>
      <c r="E49" s="93">
        <v>0.63700000000000001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1.306</v>
      </c>
      <c r="E50" s="93">
        <v>1.623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0.56899999999999995</v>
      </c>
      <c r="E52" s="93">
        <v>0.63700000000000001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1.306</v>
      </c>
      <c r="E53" s="93">
        <v>1.623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1.306</v>
      </c>
      <c r="E54" s="93">
        <v>1.623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0.56899999999999995</v>
      </c>
      <c r="E56" s="93">
        <v>0.63700000000000001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1.306</v>
      </c>
      <c r="E57" s="93">
        <v>1.623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1.306</v>
      </c>
      <c r="E58" s="93">
        <v>1.623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0.56899999999999995</v>
      </c>
      <c r="E60" s="93">
        <v>0.63700000000000001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5.835</v>
      </c>
      <c r="F63" s="93">
        <v>0.54</v>
      </c>
      <c r="G63" s="93">
        <v>0.38400000000000001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5.835</v>
      </c>
      <c r="F64" s="93">
        <v>0.54</v>
      </c>
      <c r="G64" s="93">
        <v>0.38400000000000001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5.835</v>
      </c>
      <c r="F65" s="93">
        <v>0.54</v>
      </c>
      <c r="G65" s="93">
        <v>0.38400000000000001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5.83</v>
      </c>
      <c r="F66" s="93">
        <v>0.54</v>
      </c>
      <c r="G66" s="93">
        <v>0.38400000000000001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5.83</v>
      </c>
      <c r="F68" s="93">
        <v>0.54</v>
      </c>
      <c r="G68" s="93">
        <v>0.38400000000000001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48860.4</v>
      </c>
      <c r="D74" s="93">
        <v>35303.65</v>
      </c>
      <c r="E74" s="93">
        <v>13556.75</v>
      </c>
      <c r="F74" s="93">
        <v>0.72</v>
      </c>
      <c r="G74" s="93">
        <v>3.19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224185.73</v>
      </c>
      <c r="D75" s="93">
        <v>153291.29999999999</v>
      </c>
      <c r="E75" s="93">
        <v>70894.42</v>
      </c>
      <c r="F75" s="93">
        <v>0.68</v>
      </c>
      <c r="G75" s="93">
        <v>3.2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39198.35</v>
      </c>
      <c r="D76" s="93">
        <v>28831.9</v>
      </c>
      <c r="E76" s="93">
        <v>10366.450000000001</v>
      </c>
      <c r="F76" s="93">
        <v>0.74</v>
      </c>
      <c r="G76" s="93">
        <v>3.4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35348.67</v>
      </c>
      <c r="D77" s="93">
        <v>25624.06</v>
      </c>
      <c r="E77" s="93">
        <v>9724.61</v>
      </c>
      <c r="F77" s="93">
        <v>0.72</v>
      </c>
      <c r="G77" s="93">
        <v>3.41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1405.36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43149.69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121928.74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20624.150000000001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20624.16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0.06</v>
      </c>
      <c r="F87" s="93">
        <v>5.82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0.56999999999999995</v>
      </c>
      <c r="D88" s="93">
        <v>622</v>
      </c>
      <c r="E88" s="93">
        <v>2.34</v>
      </c>
      <c r="F88" s="93">
        <v>2559.73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9.31</v>
      </c>
      <c r="F89" s="93">
        <v>17467.5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0.56999999999999995</v>
      </c>
      <c r="D90" s="93">
        <v>622</v>
      </c>
      <c r="E90" s="93">
        <v>1.96</v>
      </c>
      <c r="F90" s="93">
        <v>2145.1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1.71</v>
      </c>
      <c r="F91" s="93">
        <v>1944.6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32658.331300000002</v>
      </c>
      <c r="C100" s="93">
        <v>52.522300000000001</v>
      </c>
      <c r="D100" s="93">
        <v>165.6311</v>
      </c>
      <c r="E100" s="93">
        <v>0</v>
      </c>
      <c r="F100" s="93">
        <v>5.0000000000000001E-4</v>
      </c>
      <c r="G100" s="94">
        <v>1223380</v>
      </c>
      <c r="H100" s="93">
        <v>13616.563399999999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29890.2068</v>
      </c>
      <c r="C101" s="93">
        <v>48.104599999999998</v>
      </c>
      <c r="D101" s="93">
        <v>151.83869999999999</v>
      </c>
      <c r="E101" s="93">
        <v>0</v>
      </c>
      <c r="F101" s="93">
        <v>4.0000000000000002E-4</v>
      </c>
      <c r="G101" s="94">
        <v>1121510</v>
      </c>
      <c r="H101" s="93">
        <v>12465.866900000001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34729.317000000003</v>
      </c>
      <c r="C102" s="93">
        <v>57.790700000000001</v>
      </c>
      <c r="D102" s="93">
        <v>190.1523</v>
      </c>
      <c r="E102" s="93">
        <v>0</v>
      </c>
      <c r="F102" s="93">
        <v>5.0000000000000001E-4</v>
      </c>
      <c r="G102" s="94">
        <v>1404600</v>
      </c>
      <c r="H102" s="93">
        <v>14675.9915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35921.578999999998</v>
      </c>
      <c r="C103" s="93">
        <v>60.347299999999997</v>
      </c>
      <c r="D103" s="93">
        <v>200.8229</v>
      </c>
      <c r="E103" s="93">
        <v>0</v>
      </c>
      <c r="F103" s="93">
        <v>5.0000000000000001E-4</v>
      </c>
      <c r="G103" s="94">
        <v>1483450</v>
      </c>
      <c r="H103" s="93">
        <v>15237.7281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40460.540300000001</v>
      </c>
      <c r="C104" s="93">
        <v>68.320400000000006</v>
      </c>
      <c r="D104" s="93">
        <v>228.7139</v>
      </c>
      <c r="E104" s="93">
        <v>0</v>
      </c>
      <c r="F104" s="93">
        <v>5.9999999999999995E-4</v>
      </c>
      <c r="G104" s="94">
        <v>1689490</v>
      </c>
      <c r="H104" s="93">
        <v>17198.292600000001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46269.800600000002</v>
      </c>
      <c r="C105" s="93">
        <v>78.202100000000002</v>
      </c>
      <c r="D105" s="93">
        <v>262.07589999999999</v>
      </c>
      <c r="E105" s="93">
        <v>0</v>
      </c>
      <c r="F105" s="93">
        <v>6.9999999999999999E-4</v>
      </c>
      <c r="G105" s="94">
        <v>1935940</v>
      </c>
      <c r="H105" s="93">
        <v>19674.916399999998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49419.647400000002</v>
      </c>
      <c r="C106" s="93">
        <v>83.527199999999993</v>
      </c>
      <c r="D106" s="93">
        <v>279.92770000000002</v>
      </c>
      <c r="E106" s="93">
        <v>0</v>
      </c>
      <c r="F106" s="93">
        <v>8.0000000000000004E-4</v>
      </c>
      <c r="G106" s="94">
        <v>2067810</v>
      </c>
      <c r="H106" s="93">
        <v>21014.450199999999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49113.663999999997</v>
      </c>
      <c r="C107" s="93">
        <v>83.010099999999994</v>
      </c>
      <c r="D107" s="93">
        <v>278.19450000000001</v>
      </c>
      <c r="E107" s="93">
        <v>0</v>
      </c>
      <c r="F107" s="93">
        <v>8.0000000000000004E-4</v>
      </c>
      <c r="G107" s="94">
        <v>2055010</v>
      </c>
      <c r="H107" s="93">
        <v>20884.338599999999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43804.665000000001</v>
      </c>
      <c r="C108" s="93">
        <v>74.036000000000001</v>
      </c>
      <c r="D108" s="93">
        <v>248.11539999999999</v>
      </c>
      <c r="E108" s="93">
        <v>0</v>
      </c>
      <c r="F108" s="93">
        <v>6.9999999999999999E-4</v>
      </c>
      <c r="G108" s="94">
        <v>1832820</v>
      </c>
      <c r="H108" s="93">
        <v>18626.718099999998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37526.618300000002</v>
      </c>
      <c r="C109" s="93">
        <v>63.19</v>
      </c>
      <c r="D109" s="93">
        <v>210.8545</v>
      </c>
      <c r="E109" s="93">
        <v>0</v>
      </c>
      <c r="F109" s="93">
        <v>5.9999999999999995E-4</v>
      </c>
      <c r="G109" s="94">
        <v>1557560</v>
      </c>
      <c r="H109" s="93">
        <v>15933.371999999999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32067.577099999999</v>
      </c>
      <c r="C110" s="93">
        <v>53.303199999999997</v>
      </c>
      <c r="D110" s="93">
        <v>175.15729999999999</v>
      </c>
      <c r="E110" s="93">
        <v>0</v>
      </c>
      <c r="F110" s="93">
        <v>5.0000000000000001E-4</v>
      </c>
      <c r="G110" s="94">
        <v>1293830</v>
      </c>
      <c r="H110" s="93">
        <v>13545.2988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33465.146500000003</v>
      </c>
      <c r="C111" s="93">
        <v>53.296999999999997</v>
      </c>
      <c r="D111" s="93">
        <v>165.941</v>
      </c>
      <c r="E111" s="93">
        <v>0</v>
      </c>
      <c r="F111" s="93">
        <v>5.0000000000000001E-4</v>
      </c>
      <c r="G111" s="94">
        <v>1225640</v>
      </c>
      <c r="H111" s="93">
        <v>13900.089400000001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465327.0932</v>
      </c>
      <c r="C113" s="93">
        <v>775.6508</v>
      </c>
      <c r="D113" s="93">
        <v>2557.4252999999999</v>
      </c>
      <c r="E113" s="93">
        <v>0</v>
      </c>
      <c r="F113" s="93">
        <v>7.0000000000000001E-3</v>
      </c>
      <c r="G113" s="94">
        <v>18891000</v>
      </c>
      <c r="H113" s="93">
        <v>196773.62609999999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29890.2068</v>
      </c>
      <c r="C114" s="93">
        <v>48.104599999999998</v>
      </c>
      <c r="D114" s="93">
        <v>151.83869999999999</v>
      </c>
      <c r="E114" s="93">
        <v>0</v>
      </c>
      <c r="F114" s="93">
        <v>4.0000000000000002E-4</v>
      </c>
      <c r="G114" s="94">
        <v>1121510</v>
      </c>
      <c r="H114" s="93">
        <v>12465.866900000001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49419.647400000002</v>
      </c>
      <c r="C115" s="93">
        <v>83.527199999999993</v>
      </c>
      <c r="D115" s="93">
        <v>279.92770000000002</v>
      </c>
      <c r="E115" s="93">
        <v>0</v>
      </c>
      <c r="F115" s="93">
        <v>8.0000000000000004E-4</v>
      </c>
      <c r="G115" s="94">
        <v>2067810</v>
      </c>
      <c r="H115" s="93">
        <v>21014.450199999999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148266000000</v>
      </c>
      <c r="C118" s="93">
        <v>133884.389</v>
      </c>
      <c r="D118" s="93" t="s">
        <v>489</v>
      </c>
      <c r="E118" s="93">
        <v>66738.464999999997</v>
      </c>
      <c r="F118" s="93">
        <v>10771.038</v>
      </c>
      <c r="G118" s="93">
        <v>24116.925999999999</v>
      </c>
      <c r="H118" s="93">
        <v>0</v>
      </c>
      <c r="I118" s="93">
        <v>32257.960999999999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135920000000</v>
      </c>
      <c r="C119" s="93">
        <v>142078.30799999999</v>
      </c>
      <c r="D119" s="93" t="s">
        <v>490</v>
      </c>
      <c r="E119" s="93">
        <v>66738.464999999997</v>
      </c>
      <c r="F119" s="93">
        <v>10771.038</v>
      </c>
      <c r="G119" s="93">
        <v>24116.925999999999</v>
      </c>
      <c r="H119" s="93">
        <v>0</v>
      </c>
      <c r="I119" s="93">
        <v>40451.879999999997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170230000000</v>
      </c>
      <c r="C120" s="93">
        <v>163065.51800000001</v>
      </c>
      <c r="D120" s="93" t="s">
        <v>491</v>
      </c>
      <c r="E120" s="93">
        <v>66738.464999999997</v>
      </c>
      <c r="F120" s="93">
        <v>10771.038</v>
      </c>
      <c r="G120" s="93">
        <v>24116.925999999999</v>
      </c>
      <c r="H120" s="93">
        <v>0</v>
      </c>
      <c r="I120" s="93">
        <v>61439.09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179786000000</v>
      </c>
      <c r="C121" s="93">
        <v>169066.52799999999</v>
      </c>
      <c r="D121" s="93" t="s">
        <v>492</v>
      </c>
      <c r="E121" s="93">
        <v>66738.464999999997</v>
      </c>
      <c r="F121" s="93">
        <v>10771.038</v>
      </c>
      <c r="G121" s="93">
        <v>24116.925999999999</v>
      </c>
      <c r="H121" s="93">
        <v>0</v>
      </c>
      <c r="I121" s="93">
        <v>67440.100000000006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204757000000</v>
      </c>
      <c r="C122" s="93">
        <v>192400.348</v>
      </c>
      <c r="D122" s="93" t="s">
        <v>623</v>
      </c>
      <c r="E122" s="93">
        <v>66738.464999999997</v>
      </c>
      <c r="F122" s="93">
        <v>10771.038</v>
      </c>
      <c r="G122" s="93">
        <v>24116.925999999999</v>
      </c>
      <c r="H122" s="93">
        <v>0</v>
      </c>
      <c r="I122" s="93">
        <v>90773.92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234625000000</v>
      </c>
      <c r="C123" s="93">
        <v>216484.834</v>
      </c>
      <c r="D123" s="93" t="s">
        <v>493</v>
      </c>
      <c r="E123" s="93">
        <v>66738.464999999997</v>
      </c>
      <c r="F123" s="93">
        <v>10771.038</v>
      </c>
      <c r="G123" s="93">
        <v>24116.925999999999</v>
      </c>
      <c r="H123" s="93">
        <v>0</v>
      </c>
      <c r="I123" s="93">
        <v>114858.406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250607000000</v>
      </c>
      <c r="C124" s="93">
        <v>213794.777</v>
      </c>
      <c r="D124" s="93" t="s">
        <v>494</v>
      </c>
      <c r="E124" s="93">
        <v>66738.464999999997</v>
      </c>
      <c r="F124" s="93">
        <v>10771.038</v>
      </c>
      <c r="G124" s="93">
        <v>24116.925999999999</v>
      </c>
      <c r="H124" s="93">
        <v>0</v>
      </c>
      <c r="I124" s="93">
        <v>112168.349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249055000000</v>
      </c>
      <c r="C125" s="93">
        <v>214144.321</v>
      </c>
      <c r="D125" s="93" t="s">
        <v>495</v>
      </c>
      <c r="E125" s="93">
        <v>66738.464999999997</v>
      </c>
      <c r="F125" s="93">
        <v>10771.038</v>
      </c>
      <c r="G125" s="93">
        <v>24116.925999999999</v>
      </c>
      <c r="H125" s="93">
        <v>0</v>
      </c>
      <c r="I125" s="93">
        <v>112517.893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222127000000</v>
      </c>
      <c r="C126" s="93">
        <v>202179.641</v>
      </c>
      <c r="D126" s="93" t="s">
        <v>496</v>
      </c>
      <c r="E126" s="93">
        <v>66738.464999999997</v>
      </c>
      <c r="F126" s="93">
        <v>10771.038</v>
      </c>
      <c r="G126" s="93">
        <v>24116.925999999999</v>
      </c>
      <c r="H126" s="93">
        <v>0</v>
      </c>
      <c r="I126" s="93">
        <v>100553.213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188767000000</v>
      </c>
      <c r="C127" s="93">
        <v>169460.17499999999</v>
      </c>
      <c r="D127" s="93" t="s">
        <v>497</v>
      </c>
      <c r="E127" s="93">
        <v>66738.464999999997</v>
      </c>
      <c r="F127" s="93">
        <v>10771.038</v>
      </c>
      <c r="G127" s="93">
        <v>24116.925999999999</v>
      </c>
      <c r="H127" s="93">
        <v>0</v>
      </c>
      <c r="I127" s="93">
        <v>67833.747000000003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156805000000</v>
      </c>
      <c r="C128" s="93">
        <v>154238.584</v>
      </c>
      <c r="D128" s="93" t="s">
        <v>498</v>
      </c>
      <c r="E128" s="93">
        <v>66738.464999999997</v>
      </c>
      <c r="F128" s="93">
        <v>10771.038</v>
      </c>
      <c r="G128" s="93">
        <v>24116.925999999999</v>
      </c>
      <c r="H128" s="93">
        <v>0</v>
      </c>
      <c r="I128" s="93">
        <v>52612.156000000003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148540000000</v>
      </c>
      <c r="C129" s="93">
        <v>132297.51999999999</v>
      </c>
      <c r="D129" s="93" t="s">
        <v>499</v>
      </c>
      <c r="E129" s="93">
        <v>66738.464999999997</v>
      </c>
      <c r="F129" s="93">
        <v>10771.038</v>
      </c>
      <c r="G129" s="93">
        <v>24116.925999999999</v>
      </c>
      <c r="H129" s="93">
        <v>0</v>
      </c>
      <c r="I129" s="93">
        <v>30671.092000000001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2289480000000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135920000000</v>
      </c>
      <c r="C132" s="93">
        <v>132297.51999999999</v>
      </c>
      <c r="D132" s="93"/>
      <c r="E132" s="93">
        <v>66738.464999999997</v>
      </c>
      <c r="F132" s="93">
        <v>10771.038</v>
      </c>
      <c r="G132" s="93">
        <v>24116.925999999999</v>
      </c>
      <c r="H132" s="93">
        <v>0</v>
      </c>
      <c r="I132" s="93">
        <v>30671.092000000001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250607000000</v>
      </c>
      <c r="C133" s="93">
        <v>216484.834</v>
      </c>
      <c r="D133" s="93"/>
      <c r="E133" s="93">
        <v>66738.464999999997</v>
      </c>
      <c r="F133" s="93">
        <v>10771.038</v>
      </c>
      <c r="G133" s="93">
        <v>24116.925999999999</v>
      </c>
      <c r="H133" s="93">
        <v>0</v>
      </c>
      <c r="I133" s="93">
        <v>114858.406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62577.1</v>
      </c>
      <c r="C136" s="93">
        <v>2161.71</v>
      </c>
      <c r="D136" s="93">
        <v>0</v>
      </c>
      <c r="E136" s="93">
        <v>64738.81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27.28</v>
      </c>
      <c r="C137" s="93">
        <v>0.94</v>
      </c>
      <c r="D137" s="93">
        <v>0</v>
      </c>
      <c r="E137" s="93">
        <v>28.22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27.28</v>
      </c>
      <c r="C138" s="93">
        <v>0.94</v>
      </c>
      <c r="D138" s="93">
        <v>0</v>
      </c>
      <c r="E138" s="93">
        <v>28.22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2731.35</v>
      </c>
      <c r="C2" s="93">
        <v>1190.6600000000001</v>
      </c>
      <c r="D2" s="93">
        <v>1190.6600000000001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2731.35</v>
      </c>
      <c r="C3" s="93">
        <v>1190.6600000000001</v>
      </c>
      <c r="D3" s="93">
        <v>1190.6600000000001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7650.37</v>
      </c>
      <c r="C4" s="93">
        <v>3334.96</v>
      </c>
      <c r="D4" s="93">
        <v>3334.96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7650.37</v>
      </c>
      <c r="C5" s="93">
        <v>3334.96</v>
      </c>
      <c r="D5" s="93">
        <v>3334.96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3.89</v>
      </c>
      <c r="C13" s="93">
        <v>676.9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364.41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58.05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458.21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2054.46</v>
      </c>
      <c r="C28" s="93">
        <v>676.9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1.278</v>
      </c>
      <c r="E41" s="93">
        <v>1.58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1.278</v>
      </c>
      <c r="E42" s="93">
        <v>1.58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1.278</v>
      </c>
      <c r="E43" s="93">
        <v>1.58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0.56899999999999995</v>
      </c>
      <c r="E45" s="93">
        <v>0.63700000000000001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1.278</v>
      </c>
      <c r="E46" s="93">
        <v>1.58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1.278</v>
      </c>
      <c r="E47" s="93">
        <v>1.58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0.56899999999999995</v>
      </c>
      <c r="E49" s="93">
        <v>0.63700000000000001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1.278</v>
      </c>
      <c r="E50" s="93">
        <v>1.58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0.56899999999999995</v>
      </c>
      <c r="E52" s="93">
        <v>0.63700000000000001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1.278</v>
      </c>
      <c r="E53" s="93">
        <v>1.58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1.278</v>
      </c>
      <c r="E54" s="93">
        <v>1.58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0.56899999999999995</v>
      </c>
      <c r="E56" s="93">
        <v>0.63700000000000001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1.278</v>
      </c>
      <c r="E57" s="93">
        <v>1.58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1.278</v>
      </c>
      <c r="E58" s="93">
        <v>1.58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0.56899999999999995</v>
      </c>
      <c r="E60" s="93">
        <v>0.63700000000000001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5.835</v>
      </c>
      <c r="F63" s="93">
        <v>0.54</v>
      </c>
      <c r="G63" s="93">
        <v>0.38400000000000001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5.835</v>
      </c>
      <c r="F64" s="93">
        <v>0.54</v>
      </c>
      <c r="G64" s="93">
        <v>0.38400000000000001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5.835</v>
      </c>
      <c r="F65" s="93">
        <v>0.54</v>
      </c>
      <c r="G65" s="93">
        <v>0.38400000000000001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5.83</v>
      </c>
      <c r="F66" s="93">
        <v>0.54</v>
      </c>
      <c r="G66" s="93">
        <v>0.38400000000000001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5.83</v>
      </c>
      <c r="F68" s="93">
        <v>0.54</v>
      </c>
      <c r="G68" s="93">
        <v>0.38400000000000001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57860.959999999999</v>
      </c>
      <c r="D74" s="93">
        <v>40582.94</v>
      </c>
      <c r="E74" s="93">
        <v>17278.03</v>
      </c>
      <c r="F74" s="93">
        <v>0.7</v>
      </c>
      <c r="G74" s="93">
        <v>3.15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227752.79</v>
      </c>
      <c r="D75" s="93">
        <v>153979.84</v>
      </c>
      <c r="E75" s="93">
        <v>73772.95</v>
      </c>
      <c r="F75" s="93">
        <v>0.68</v>
      </c>
      <c r="G75" s="93">
        <v>3.17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37749.68</v>
      </c>
      <c r="D76" s="93">
        <v>27337.75</v>
      </c>
      <c r="E76" s="93">
        <v>10411.93</v>
      </c>
      <c r="F76" s="93">
        <v>0.72</v>
      </c>
      <c r="G76" s="93">
        <v>3.38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34029.75</v>
      </c>
      <c r="D77" s="93">
        <v>24214.2</v>
      </c>
      <c r="E77" s="93">
        <v>9815.5499999999993</v>
      </c>
      <c r="F77" s="93">
        <v>0.71</v>
      </c>
      <c r="G77" s="93">
        <v>3.38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2236.0300000000002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66362.179999999993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194601.44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33010.79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33012.04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0.1</v>
      </c>
      <c r="F87" s="93">
        <v>9.24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0.56999999999999995</v>
      </c>
      <c r="D88" s="93">
        <v>622</v>
      </c>
      <c r="E88" s="93">
        <v>2.57</v>
      </c>
      <c r="F88" s="93">
        <v>2811.31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9.17</v>
      </c>
      <c r="F89" s="93">
        <v>17205.84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0.56999999999999995</v>
      </c>
      <c r="D90" s="93">
        <v>622</v>
      </c>
      <c r="E90" s="93">
        <v>1.82</v>
      </c>
      <c r="F90" s="93">
        <v>1988.8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1.57</v>
      </c>
      <c r="F91" s="93">
        <v>1787.1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37967.025500000003</v>
      </c>
      <c r="C100" s="93">
        <v>63.504199999999997</v>
      </c>
      <c r="D100" s="93">
        <v>142.5275</v>
      </c>
      <c r="E100" s="93">
        <v>0</v>
      </c>
      <c r="F100" s="93">
        <v>5.0000000000000001E-4</v>
      </c>
      <c r="G100" s="93">
        <v>253440.62460000001</v>
      </c>
      <c r="H100" s="93">
        <v>15822.5224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33329.513899999998</v>
      </c>
      <c r="C101" s="93">
        <v>56.765300000000003</v>
      </c>
      <c r="D101" s="93">
        <v>130.10810000000001</v>
      </c>
      <c r="E101" s="93">
        <v>0</v>
      </c>
      <c r="F101" s="93">
        <v>5.0000000000000001E-4</v>
      </c>
      <c r="G101" s="93">
        <v>231368.78769999999</v>
      </c>
      <c r="H101" s="93">
        <v>13983.872600000001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33181.83</v>
      </c>
      <c r="C102" s="93">
        <v>60.449300000000001</v>
      </c>
      <c r="D102" s="93">
        <v>148.8235</v>
      </c>
      <c r="E102" s="93">
        <v>0</v>
      </c>
      <c r="F102" s="93">
        <v>5.9999999999999995E-4</v>
      </c>
      <c r="G102" s="93">
        <v>264695.2941</v>
      </c>
      <c r="H102" s="93">
        <v>14285.360699999999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32263.917799999999</v>
      </c>
      <c r="C103" s="93">
        <v>60.651000000000003</v>
      </c>
      <c r="D103" s="93">
        <v>153.89259999999999</v>
      </c>
      <c r="E103" s="93">
        <v>0</v>
      </c>
      <c r="F103" s="93">
        <v>5.9999999999999995E-4</v>
      </c>
      <c r="G103" s="93">
        <v>273729.85649999999</v>
      </c>
      <c r="H103" s="93">
        <v>14063.2436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35843.972500000003</v>
      </c>
      <c r="C104" s="93">
        <v>69.059299999999993</v>
      </c>
      <c r="D104" s="93">
        <v>179.19659999999999</v>
      </c>
      <c r="E104" s="93">
        <v>0</v>
      </c>
      <c r="F104" s="93">
        <v>6.9999999999999999E-4</v>
      </c>
      <c r="G104" s="93">
        <v>318754.00060000003</v>
      </c>
      <c r="H104" s="93">
        <v>15778.7312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39197.775500000003</v>
      </c>
      <c r="C105" s="93">
        <v>75.687299999999993</v>
      </c>
      <c r="D105" s="93">
        <v>196.77889999999999</v>
      </c>
      <c r="E105" s="93">
        <v>0</v>
      </c>
      <c r="F105" s="93">
        <v>6.9999999999999999E-4</v>
      </c>
      <c r="G105" s="93">
        <v>350030.82150000002</v>
      </c>
      <c r="H105" s="93">
        <v>17270.458500000001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42116.700400000002</v>
      </c>
      <c r="C106" s="93">
        <v>81.323400000000007</v>
      </c>
      <c r="D106" s="93">
        <v>211.43209999999999</v>
      </c>
      <c r="E106" s="93">
        <v>0</v>
      </c>
      <c r="F106" s="93">
        <v>8.0000000000000004E-4</v>
      </c>
      <c r="G106" s="93">
        <v>376096.01750000002</v>
      </c>
      <c r="H106" s="93">
        <v>18556.526399999999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42411.568599999999</v>
      </c>
      <c r="C107" s="93">
        <v>81.895499999999998</v>
      </c>
      <c r="D107" s="93">
        <v>212.92570000000001</v>
      </c>
      <c r="E107" s="93">
        <v>0</v>
      </c>
      <c r="F107" s="93">
        <v>8.0000000000000004E-4</v>
      </c>
      <c r="G107" s="93">
        <v>378752.8334</v>
      </c>
      <c r="H107" s="93">
        <v>18686.695299999999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37565.327299999997</v>
      </c>
      <c r="C108" s="93">
        <v>72.525899999999993</v>
      </c>
      <c r="D108" s="93">
        <v>188.53800000000001</v>
      </c>
      <c r="E108" s="93">
        <v>0</v>
      </c>
      <c r="F108" s="93">
        <v>6.9999999999999999E-4</v>
      </c>
      <c r="G108" s="93">
        <v>335371.88880000002</v>
      </c>
      <c r="H108" s="93">
        <v>16550.344000000001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32653.609100000001</v>
      </c>
      <c r="C109" s="93">
        <v>61.856499999999997</v>
      </c>
      <c r="D109" s="93">
        <v>158.06989999999999</v>
      </c>
      <c r="E109" s="93">
        <v>0</v>
      </c>
      <c r="F109" s="93">
        <v>5.9999999999999995E-4</v>
      </c>
      <c r="G109" s="93">
        <v>281164.59289999999</v>
      </c>
      <c r="H109" s="93">
        <v>14276.7842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31583.5906</v>
      </c>
      <c r="C110" s="93">
        <v>57.0032</v>
      </c>
      <c r="D110" s="93">
        <v>139.0352</v>
      </c>
      <c r="E110" s="93">
        <v>0</v>
      </c>
      <c r="F110" s="93">
        <v>5.0000000000000001E-4</v>
      </c>
      <c r="G110" s="93">
        <v>247280.60159999999</v>
      </c>
      <c r="H110" s="93">
        <v>13547.9298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36127.294800000003</v>
      </c>
      <c r="C111" s="93">
        <v>61.718200000000003</v>
      </c>
      <c r="D111" s="93">
        <v>141.9503</v>
      </c>
      <c r="E111" s="93">
        <v>0</v>
      </c>
      <c r="F111" s="93">
        <v>5.0000000000000001E-4</v>
      </c>
      <c r="G111" s="93">
        <v>252429.69440000001</v>
      </c>
      <c r="H111" s="93">
        <v>15175.063700000001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434242.12589999998</v>
      </c>
      <c r="C113" s="93">
        <v>802.43910000000005</v>
      </c>
      <c r="D113" s="93">
        <v>2003.2783999999999</v>
      </c>
      <c r="E113" s="93">
        <v>0</v>
      </c>
      <c r="F113" s="93">
        <v>7.4000000000000003E-3</v>
      </c>
      <c r="G113" s="94">
        <v>3563120</v>
      </c>
      <c r="H113" s="93">
        <v>187997.53229999999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31583.5906</v>
      </c>
      <c r="C114" s="93">
        <v>56.765300000000003</v>
      </c>
      <c r="D114" s="93">
        <v>130.10810000000001</v>
      </c>
      <c r="E114" s="93">
        <v>0</v>
      </c>
      <c r="F114" s="93">
        <v>5.0000000000000001E-4</v>
      </c>
      <c r="G114" s="93">
        <v>231368.78769999999</v>
      </c>
      <c r="H114" s="93">
        <v>13547.9298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42411.568599999999</v>
      </c>
      <c r="C115" s="93">
        <v>81.895499999999998</v>
      </c>
      <c r="D115" s="93">
        <v>212.92570000000001</v>
      </c>
      <c r="E115" s="93">
        <v>0</v>
      </c>
      <c r="F115" s="93">
        <v>8.0000000000000004E-4</v>
      </c>
      <c r="G115" s="93">
        <v>378752.8334</v>
      </c>
      <c r="H115" s="93">
        <v>18686.695299999999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146131000000</v>
      </c>
      <c r="C118" s="93">
        <v>120152.45</v>
      </c>
      <c r="D118" s="93" t="s">
        <v>500</v>
      </c>
      <c r="E118" s="93">
        <v>66738.464999999997</v>
      </c>
      <c r="F118" s="93">
        <v>10771.038</v>
      </c>
      <c r="G118" s="93">
        <v>23793.055</v>
      </c>
      <c r="H118" s="93">
        <v>0</v>
      </c>
      <c r="I118" s="93">
        <v>18849.893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133405000000</v>
      </c>
      <c r="C119" s="93">
        <v>126729.508</v>
      </c>
      <c r="D119" s="93" t="s">
        <v>501</v>
      </c>
      <c r="E119" s="93">
        <v>66738.464999999997</v>
      </c>
      <c r="F119" s="93">
        <v>10771.038</v>
      </c>
      <c r="G119" s="93">
        <v>23793.055</v>
      </c>
      <c r="H119" s="93">
        <v>0</v>
      </c>
      <c r="I119" s="93">
        <v>25426.951000000001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152621000000</v>
      </c>
      <c r="C120" s="93">
        <v>138002.87299999999</v>
      </c>
      <c r="D120" s="93" t="s">
        <v>502</v>
      </c>
      <c r="E120" s="93">
        <v>66738.464999999997</v>
      </c>
      <c r="F120" s="93">
        <v>10771.038</v>
      </c>
      <c r="G120" s="93">
        <v>23793.055</v>
      </c>
      <c r="H120" s="93">
        <v>0</v>
      </c>
      <c r="I120" s="93">
        <v>36700.317000000003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157830000000</v>
      </c>
      <c r="C121" s="93">
        <v>157515.23199999999</v>
      </c>
      <c r="D121" s="93" t="s">
        <v>503</v>
      </c>
      <c r="E121" s="93">
        <v>66738.464999999997</v>
      </c>
      <c r="F121" s="93">
        <v>10771.038</v>
      </c>
      <c r="G121" s="93">
        <v>23793.055</v>
      </c>
      <c r="H121" s="93">
        <v>0</v>
      </c>
      <c r="I121" s="93">
        <v>56212.675000000003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183791000000</v>
      </c>
      <c r="C122" s="93">
        <v>171245.17800000001</v>
      </c>
      <c r="D122" s="93" t="s">
        <v>504</v>
      </c>
      <c r="E122" s="93">
        <v>66738.464999999997</v>
      </c>
      <c r="F122" s="93">
        <v>10771.038</v>
      </c>
      <c r="G122" s="93">
        <v>23793.055</v>
      </c>
      <c r="H122" s="93">
        <v>0</v>
      </c>
      <c r="I122" s="93">
        <v>69942.620999999999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201824000000</v>
      </c>
      <c r="C123" s="93">
        <v>185295.728</v>
      </c>
      <c r="D123" s="93" t="s">
        <v>505</v>
      </c>
      <c r="E123" s="93">
        <v>66738.464999999997</v>
      </c>
      <c r="F123" s="93">
        <v>10771.038</v>
      </c>
      <c r="G123" s="93">
        <v>23793.055</v>
      </c>
      <c r="H123" s="93">
        <v>0</v>
      </c>
      <c r="I123" s="93">
        <v>83993.171000000002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216853000000</v>
      </c>
      <c r="C124" s="93">
        <v>201176.239</v>
      </c>
      <c r="D124" s="93" t="s">
        <v>506</v>
      </c>
      <c r="E124" s="93">
        <v>66738.464999999997</v>
      </c>
      <c r="F124" s="93">
        <v>10771.038</v>
      </c>
      <c r="G124" s="93">
        <v>23793.055</v>
      </c>
      <c r="H124" s="93">
        <v>0</v>
      </c>
      <c r="I124" s="93">
        <v>99873.682000000001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218385000000</v>
      </c>
      <c r="C125" s="93">
        <v>190825.18299999999</v>
      </c>
      <c r="D125" s="93" t="s">
        <v>507</v>
      </c>
      <c r="E125" s="93">
        <v>66738.464999999997</v>
      </c>
      <c r="F125" s="93">
        <v>10771.038</v>
      </c>
      <c r="G125" s="93">
        <v>23793.055</v>
      </c>
      <c r="H125" s="93">
        <v>0</v>
      </c>
      <c r="I125" s="93">
        <v>89522.626000000004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193372000000</v>
      </c>
      <c r="C126" s="93">
        <v>178968.03</v>
      </c>
      <c r="D126" s="93" t="s">
        <v>508</v>
      </c>
      <c r="E126" s="93">
        <v>66738.464999999997</v>
      </c>
      <c r="F126" s="93">
        <v>10771.038</v>
      </c>
      <c r="G126" s="93">
        <v>23793.055</v>
      </c>
      <c r="H126" s="93">
        <v>0</v>
      </c>
      <c r="I126" s="93">
        <v>77665.472999999998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162117000000</v>
      </c>
      <c r="C127" s="93">
        <v>163594.11900000001</v>
      </c>
      <c r="D127" s="93" t="s">
        <v>509</v>
      </c>
      <c r="E127" s="93">
        <v>66738.464999999997</v>
      </c>
      <c r="F127" s="93">
        <v>10771.038</v>
      </c>
      <c r="G127" s="93">
        <v>23793.055</v>
      </c>
      <c r="H127" s="93">
        <v>0</v>
      </c>
      <c r="I127" s="93">
        <v>62291.561999999998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142580000000</v>
      </c>
      <c r="C128" s="93">
        <v>128465.96400000001</v>
      </c>
      <c r="D128" s="93" t="s">
        <v>510</v>
      </c>
      <c r="E128" s="93">
        <v>66738.464999999997</v>
      </c>
      <c r="F128" s="93">
        <v>10771.038</v>
      </c>
      <c r="G128" s="93">
        <v>23793.055</v>
      </c>
      <c r="H128" s="93">
        <v>0</v>
      </c>
      <c r="I128" s="93">
        <v>27163.406999999999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145549000000</v>
      </c>
      <c r="C129" s="93">
        <v>116641.033</v>
      </c>
      <c r="D129" s="93" t="s">
        <v>624</v>
      </c>
      <c r="E129" s="93">
        <v>66738.464999999997</v>
      </c>
      <c r="F129" s="93">
        <v>10771.038</v>
      </c>
      <c r="G129" s="93">
        <v>23793.055</v>
      </c>
      <c r="H129" s="93">
        <v>0</v>
      </c>
      <c r="I129" s="93">
        <v>15338.476000000001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2054460000000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133405000000</v>
      </c>
      <c r="C132" s="93">
        <v>116641.033</v>
      </c>
      <c r="D132" s="93"/>
      <c r="E132" s="93">
        <v>66738.464999999997</v>
      </c>
      <c r="F132" s="93">
        <v>10771.038</v>
      </c>
      <c r="G132" s="93">
        <v>23793.055</v>
      </c>
      <c r="H132" s="93">
        <v>0</v>
      </c>
      <c r="I132" s="93">
        <v>15338.476000000001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218385000000</v>
      </c>
      <c r="C133" s="93">
        <v>201176.239</v>
      </c>
      <c r="D133" s="93"/>
      <c r="E133" s="93">
        <v>66738.464999999997</v>
      </c>
      <c r="F133" s="93">
        <v>10771.038</v>
      </c>
      <c r="G133" s="93">
        <v>23793.055</v>
      </c>
      <c r="H133" s="93">
        <v>0</v>
      </c>
      <c r="I133" s="93">
        <v>99873.682000000001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56873.91</v>
      </c>
      <c r="C136" s="93">
        <v>6427.47</v>
      </c>
      <c r="D136" s="93">
        <v>0</v>
      </c>
      <c r="E136" s="93">
        <v>63301.38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24.79</v>
      </c>
      <c r="C137" s="93">
        <v>2.8</v>
      </c>
      <c r="D137" s="93">
        <v>0</v>
      </c>
      <c r="E137" s="93">
        <v>27.59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24.79</v>
      </c>
      <c r="C138" s="93">
        <v>2.8</v>
      </c>
      <c r="D138" s="93">
        <v>0</v>
      </c>
      <c r="E138" s="93">
        <v>27.59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1925.82</v>
      </c>
      <c r="C2" s="93">
        <v>839.5</v>
      </c>
      <c r="D2" s="93">
        <v>839.5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1925.82</v>
      </c>
      <c r="C3" s="93">
        <v>839.5</v>
      </c>
      <c r="D3" s="93">
        <v>839.5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5556.63</v>
      </c>
      <c r="C4" s="93">
        <v>2422.25</v>
      </c>
      <c r="D4" s="93">
        <v>2422.25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5556.63</v>
      </c>
      <c r="C5" s="93">
        <v>2422.25</v>
      </c>
      <c r="D5" s="93">
        <v>2422.25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1.26</v>
      </c>
      <c r="C13" s="93">
        <v>201.58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124.22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58.01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370.85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1724.23</v>
      </c>
      <c r="C28" s="93">
        <v>201.58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1.306</v>
      </c>
      <c r="E41" s="93">
        <v>1.623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1.306</v>
      </c>
      <c r="E42" s="93">
        <v>1.623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1.306</v>
      </c>
      <c r="E43" s="93">
        <v>1.623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0.56899999999999995</v>
      </c>
      <c r="E45" s="93">
        <v>0.63700000000000001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1.306</v>
      </c>
      <c r="E46" s="93">
        <v>1.623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1.306</v>
      </c>
      <c r="E47" s="93">
        <v>1.623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0.56899999999999995</v>
      </c>
      <c r="E49" s="93">
        <v>0.63700000000000001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1.306</v>
      </c>
      <c r="E50" s="93">
        <v>1.623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0.56899999999999995</v>
      </c>
      <c r="E52" s="93">
        <v>0.63700000000000001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1.306</v>
      </c>
      <c r="E53" s="93">
        <v>1.623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1.306</v>
      </c>
      <c r="E54" s="93">
        <v>1.623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0.56899999999999995</v>
      </c>
      <c r="E56" s="93">
        <v>0.63700000000000001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1.306</v>
      </c>
      <c r="E57" s="93">
        <v>1.623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1.306</v>
      </c>
      <c r="E58" s="93">
        <v>1.623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0.56899999999999995</v>
      </c>
      <c r="E60" s="93">
        <v>0.63700000000000001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5.835</v>
      </c>
      <c r="F63" s="93">
        <v>0.54</v>
      </c>
      <c r="G63" s="93">
        <v>0.38400000000000001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5.835</v>
      </c>
      <c r="F64" s="93">
        <v>0.54</v>
      </c>
      <c r="G64" s="93">
        <v>0.38400000000000001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5.835</v>
      </c>
      <c r="F65" s="93">
        <v>0.54</v>
      </c>
      <c r="G65" s="93">
        <v>0.38400000000000001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5.83</v>
      </c>
      <c r="F66" s="93">
        <v>0.54</v>
      </c>
      <c r="G66" s="93">
        <v>0.38400000000000001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5.83</v>
      </c>
      <c r="F68" s="93">
        <v>0.54</v>
      </c>
      <c r="G68" s="93">
        <v>0.38400000000000001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28660.49</v>
      </c>
      <c r="D74" s="93">
        <v>21088.43</v>
      </c>
      <c r="E74" s="93">
        <v>7572.07</v>
      </c>
      <c r="F74" s="93">
        <v>0.74</v>
      </c>
      <c r="G74" s="93">
        <v>3.43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158750.39999999999</v>
      </c>
      <c r="D75" s="93">
        <v>114776.14</v>
      </c>
      <c r="E75" s="93">
        <v>43974.26</v>
      </c>
      <c r="F75" s="93">
        <v>0.72</v>
      </c>
      <c r="G75" s="93">
        <v>3.5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30016.18</v>
      </c>
      <c r="D76" s="93">
        <v>23248.12</v>
      </c>
      <c r="E76" s="93">
        <v>6768.06</v>
      </c>
      <c r="F76" s="93">
        <v>0.77</v>
      </c>
      <c r="G76" s="93">
        <v>3.53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26474.44</v>
      </c>
      <c r="D77" s="93">
        <v>20223.22</v>
      </c>
      <c r="E77" s="93">
        <v>6251.23</v>
      </c>
      <c r="F77" s="93">
        <v>0.76</v>
      </c>
      <c r="G77" s="93">
        <v>3.5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1081.79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34213.550000000003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96668.12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16158.34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16159.8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0.05</v>
      </c>
      <c r="F87" s="93">
        <v>4.32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0.55000000000000004</v>
      </c>
      <c r="D88" s="93">
        <v>622</v>
      </c>
      <c r="E88" s="93">
        <v>1.44</v>
      </c>
      <c r="F88" s="93">
        <v>1635.18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7.62</v>
      </c>
      <c r="F89" s="93">
        <v>14288.69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0.55000000000000004</v>
      </c>
      <c r="D90" s="93">
        <v>622</v>
      </c>
      <c r="E90" s="93">
        <v>1.69</v>
      </c>
      <c r="F90" s="93">
        <v>1930.07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1.45</v>
      </c>
      <c r="F91" s="93">
        <v>1649.59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14137.7909</v>
      </c>
      <c r="C100" s="93">
        <v>12.2121</v>
      </c>
      <c r="D100" s="93">
        <v>111.5795</v>
      </c>
      <c r="E100" s="93">
        <v>0</v>
      </c>
      <c r="F100" s="93">
        <v>1E-4</v>
      </c>
      <c r="G100" s="93">
        <v>673185.6949</v>
      </c>
      <c r="H100" s="93">
        <v>5233.5379000000003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12601.4529</v>
      </c>
      <c r="C101" s="93">
        <v>10.877599999999999</v>
      </c>
      <c r="D101" s="93">
        <v>100.7812</v>
      </c>
      <c r="E101" s="93">
        <v>0</v>
      </c>
      <c r="F101" s="93">
        <v>0</v>
      </c>
      <c r="G101" s="93">
        <v>608042.00919999997</v>
      </c>
      <c r="H101" s="93">
        <v>4668.8634000000002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13767.335999999999</v>
      </c>
      <c r="C102" s="93">
        <v>11.859500000000001</v>
      </c>
      <c r="D102" s="93">
        <v>114.4744</v>
      </c>
      <c r="E102" s="93">
        <v>0</v>
      </c>
      <c r="F102" s="93">
        <v>1E-4</v>
      </c>
      <c r="G102" s="93">
        <v>690674.3983</v>
      </c>
      <c r="H102" s="93">
        <v>5114.1550999999999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12742.799000000001</v>
      </c>
      <c r="C103" s="93">
        <v>10.9612</v>
      </c>
      <c r="D103" s="93">
        <v>108.77509999999999</v>
      </c>
      <c r="E103" s="93">
        <v>0</v>
      </c>
      <c r="F103" s="93">
        <v>1E-4</v>
      </c>
      <c r="G103" s="93">
        <v>656298.18709999998</v>
      </c>
      <c r="H103" s="93">
        <v>4742.1725999999999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12881.544900000001</v>
      </c>
      <c r="C104" s="93">
        <v>11.053000000000001</v>
      </c>
      <c r="D104" s="93">
        <v>114.8854</v>
      </c>
      <c r="E104" s="93">
        <v>0</v>
      </c>
      <c r="F104" s="93">
        <v>1E-4</v>
      </c>
      <c r="G104" s="93">
        <v>693183.12760000001</v>
      </c>
      <c r="H104" s="93">
        <v>4808.8352000000004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12587.845499999999</v>
      </c>
      <c r="C105" s="93">
        <v>10.787599999999999</v>
      </c>
      <c r="D105" s="93">
        <v>114.6728</v>
      </c>
      <c r="E105" s="93">
        <v>0</v>
      </c>
      <c r="F105" s="93">
        <v>1E-4</v>
      </c>
      <c r="G105" s="93">
        <v>691908.84699999995</v>
      </c>
      <c r="H105" s="93">
        <v>4706.5367999999999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13593.7696</v>
      </c>
      <c r="C106" s="93">
        <v>11.634499999999999</v>
      </c>
      <c r="D106" s="93">
        <v>126.55459999999999</v>
      </c>
      <c r="E106" s="93">
        <v>0</v>
      </c>
      <c r="F106" s="93">
        <v>1E-4</v>
      </c>
      <c r="G106" s="93">
        <v>763609.94140000001</v>
      </c>
      <c r="H106" s="93">
        <v>5090.9396999999999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14716.8336</v>
      </c>
      <c r="C107" s="93">
        <v>12.5954</v>
      </c>
      <c r="D107" s="93">
        <v>137.0557</v>
      </c>
      <c r="E107" s="93">
        <v>0</v>
      </c>
      <c r="F107" s="93">
        <v>1E-4</v>
      </c>
      <c r="G107" s="93">
        <v>826972.06039999996</v>
      </c>
      <c r="H107" s="93">
        <v>5511.6724999999997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13408.297200000001</v>
      </c>
      <c r="C108" s="93">
        <v>11.4764</v>
      </c>
      <c r="D108" s="93">
        <v>124.7081</v>
      </c>
      <c r="E108" s="93">
        <v>0</v>
      </c>
      <c r="F108" s="93">
        <v>1E-4</v>
      </c>
      <c r="G108" s="93">
        <v>752467.82830000005</v>
      </c>
      <c r="H108" s="93">
        <v>5021.1135999999997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12990.456099999999</v>
      </c>
      <c r="C109" s="93">
        <v>11.132099999999999</v>
      </c>
      <c r="D109" s="93">
        <v>118.4301</v>
      </c>
      <c r="E109" s="93">
        <v>0</v>
      </c>
      <c r="F109" s="93">
        <v>1E-4</v>
      </c>
      <c r="G109" s="93">
        <v>714579.73789999995</v>
      </c>
      <c r="H109" s="93">
        <v>4857.3444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12714.0988</v>
      </c>
      <c r="C110" s="93">
        <v>10.9308</v>
      </c>
      <c r="D110" s="93">
        <v>109.56059999999999</v>
      </c>
      <c r="E110" s="93">
        <v>0</v>
      </c>
      <c r="F110" s="93">
        <v>1E-4</v>
      </c>
      <c r="G110" s="93">
        <v>661041.43969999999</v>
      </c>
      <c r="H110" s="93">
        <v>4734.6360000000004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13799.511500000001</v>
      </c>
      <c r="C111" s="93">
        <v>11.9011</v>
      </c>
      <c r="D111" s="93">
        <v>112.274</v>
      </c>
      <c r="E111" s="93">
        <v>0</v>
      </c>
      <c r="F111" s="93">
        <v>1E-4</v>
      </c>
      <c r="G111" s="93">
        <v>677389.23100000003</v>
      </c>
      <c r="H111" s="93">
        <v>5118.5778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159941.736</v>
      </c>
      <c r="C113" s="93">
        <v>137.4212</v>
      </c>
      <c r="D113" s="93">
        <v>1393.7517</v>
      </c>
      <c r="E113" s="93">
        <v>0</v>
      </c>
      <c r="F113" s="93">
        <v>5.9999999999999995E-4</v>
      </c>
      <c r="G113" s="94">
        <v>8409350</v>
      </c>
      <c r="H113" s="93">
        <v>59608.385000000002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12587.845499999999</v>
      </c>
      <c r="C114" s="93">
        <v>10.787599999999999</v>
      </c>
      <c r="D114" s="93">
        <v>100.7812</v>
      </c>
      <c r="E114" s="93">
        <v>0</v>
      </c>
      <c r="F114" s="93">
        <v>0</v>
      </c>
      <c r="G114" s="93">
        <v>608042.00919999997</v>
      </c>
      <c r="H114" s="93">
        <v>4668.8634000000002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14716.8336</v>
      </c>
      <c r="C115" s="93">
        <v>12.5954</v>
      </c>
      <c r="D115" s="93">
        <v>137.0557</v>
      </c>
      <c r="E115" s="93">
        <v>0</v>
      </c>
      <c r="F115" s="93">
        <v>1E-4</v>
      </c>
      <c r="G115" s="93">
        <v>826972.06039999996</v>
      </c>
      <c r="H115" s="93">
        <v>5511.6724999999997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138028000000</v>
      </c>
      <c r="C118" s="93">
        <v>127999.659</v>
      </c>
      <c r="D118" s="93" t="s">
        <v>511</v>
      </c>
      <c r="E118" s="93">
        <v>66738.464999999997</v>
      </c>
      <c r="F118" s="93">
        <v>10771.038</v>
      </c>
      <c r="G118" s="93">
        <v>19503.532999999999</v>
      </c>
      <c r="H118" s="93">
        <v>0</v>
      </c>
      <c r="I118" s="93">
        <v>30986.623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124671000000</v>
      </c>
      <c r="C119" s="93">
        <v>123524.74800000001</v>
      </c>
      <c r="D119" s="93" t="s">
        <v>512</v>
      </c>
      <c r="E119" s="93">
        <v>66738.464999999997</v>
      </c>
      <c r="F119" s="93">
        <v>10771.038</v>
      </c>
      <c r="G119" s="93">
        <v>19503.532999999999</v>
      </c>
      <c r="H119" s="93">
        <v>0</v>
      </c>
      <c r="I119" s="93">
        <v>26511.713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141614000000</v>
      </c>
      <c r="C120" s="93">
        <v>124280.60799999999</v>
      </c>
      <c r="D120" s="93" t="s">
        <v>513</v>
      </c>
      <c r="E120" s="93">
        <v>66738.464999999997</v>
      </c>
      <c r="F120" s="93">
        <v>10771.038</v>
      </c>
      <c r="G120" s="93">
        <v>19503.532999999999</v>
      </c>
      <c r="H120" s="93">
        <v>0</v>
      </c>
      <c r="I120" s="93">
        <v>27267.573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134566000000</v>
      </c>
      <c r="C121" s="93">
        <v>134075.405</v>
      </c>
      <c r="D121" s="93" t="s">
        <v>514</v>
      </c>
      <c r="E121" s="93">
        <v>66738.464999999997</v>
      </c>
      <c r="F121" s="93">
        <v>10771.038</v>
      </c>
      <c r="G121" s="93">
        <v>19503.532999999999</v>
      </c>
      <c r="H121" s="93">
        <v>0</v>
      </c>
      <c r="I121" s="93">
        <v>37062.368999999999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142129000000</v>
      </c>
      <c r="C122" s="93">
        <v>130257.60799999999</v>
      </c>
      <c r="D122" s="93" t="s">
        <v>625</v>
      </c>
      <c r="E122" s="93">
        <v>66738.464999999997</v>
      </c>
      <c r="F122" s="93">
        <v>10771.038</v>
      </c>
      <c r="G122" s="93">
        <v>19503.532999999999</v>
      </c>
      <c r="H122" s="93">
        <v>0</v>
      </c>
      <c r="I122" s="93">
        <v>33244.572999999997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141867000000</v>
      </c>
      <c r="C123" s="93">
        <v>132470.22899999999</v>
      </c>
      <c r="D123" s="93" t="s">
        <v>515</v>
      </c>
      <c r="E123" s="93">
        <v>66738.464999999997</v>
      </c>
      <c r="F123" s="93">
        <v>10771.038</v>
      </c>
      <c r="G123" s="93">
        <v>19503.532999999999</v>
      </c>
      <c r="H123" s="93">
        <v>0</v>
      </c>
      <c r="I123" s="93">
        <v>35457.194000000003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156569000000</v>
      </c>
      <c r="C124" s="93">
        <v>139669.326</v>
      </c>
      <c r="D124" s="93" t="s">
        <v>626</v>
      </c>
      <c r="E124" s="93">
        <v>66738.464999999997</v>
      </c>
      <c r="F124" s="93">
        <v>10771.038</v>
      </c>
      <c r="G124" s="93">
        <v>19503.532999999999</v>
      </c>
      <c r="H124" s="93">
        <v>0</v>
      </c>
      <c r="I124" s="93">
        <v>42656.290999999997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169560000000</v>
      </c>
      <c r="C125" s="93">
        <v>149161.20199999999</v>
      </c>
      <c r="D125" s="93" t="s">
        <v>516</v>
      </c>
      <c r="E125" s="93">
        <v>66738.464999999997</v>
      </c>
      <c r="F125" s="93">
        <v>10771.038</v>
      </c>
      <c r="G125" s="93">
        <v>19503.532999999999</v>
      </c>
      <c r="H125" s="93">
        <v>0</v>
      </c>
      <c r="I125" s="93">
        <v>52148.165999999997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154284000000</v>
      </c>
      <c r="C126" s="93">
        <v>145990.32800000001</v>
      </c>
      <c r="D126" s="93" t="s">
        <v>627</v>
      </c>
      <c r="E126" s="93">
        <v>66738.464999999997</v>
      </c>
      <c r="F126" s="93">
        <v>10771.038</v>
      </c>
      <c r="G126" s="93">
        <v>19503.532999999999</v>
      </c>
      <c r="H126" s="93">
        <v>0</v>
      </c>
      <c r="I126" s="93">
        <v>48977.292999999998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146516000000</v>
      </c>
      <c r="C127" s="93">
        <v>137025.85999999999</v>
      </c>
      <c r="D127" s="93" t="s">
        <v>517</v>
      </c>
      <c r="E127" s="93">
        <v>66738.464999999997</v>
      </c>
      <c r="F127" s="93">
        <v>10771.038</v>
      </c>
      <c r="G127" s="93">
        <v>19503.532999999999</v>
      </c>
      <c r="H127" s="93">
        <v>0</v>
      </c>
      <c r="I127" s="93">
        <v>40012.824000000001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135538000000</v>
      </c>
      <c r="C128" s="93">
        <v>129805.163</v>
      </c>
      <c r="D128" s="93" t="s">
        <v>518</v>
      </c>
      <c r="E128" s="93">
        <v>66738.464999999997</v>
      </c>
      <c r="F128" s="93">
        <v>10771.038</v>
      </c>
      <c r="G128" s="93">
        <v>19503.532999999999</v>
      </c>
      <c r="H128" s="93">
        <v>0</v>
      </c>
      <c r="I128" s="93">
        <v>32792.127999999997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138890000000</v>
      </c>
      <c r="C129" s="93">
        <v>129421.54</v>
      </c>
      <c r="D129" s="93" t="s">
        <v>519</v>
      </c>
      <c r="E129" s="93">
        <v>66738.464999999997</v>
      </c>
      <c r="F129" s="93">
        <v>10771.038</v>
      </c>
      <c r="G129" s="93">
        <v>19503.532999999999</v>
      </c>
      <c r="H129" s="93">
        <v>0</v>
      </c>
      <c r="I129" s="93">
        <v>32408.505000000001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1724230000000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124671000000</v>
      </c>
      <c r="C132" s="93">
        <v>123524.74800000001</v>
      </c>
      <c r="D132" s="93"/>
      <c r="E132" s="93">
        <v>66738.464999999997</v>
      </c>
      <c r="F132" s="93">
        <v>10771.038</v>
      </c>
      <c r="G132" s="93">
        <v>19503.532999999999</v>
      </c>
      <c r="H132" s="93">
        <v>0</v>
      </c>
      <c r="I132" s="93">
        <v>26511.713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169560000000</v>
      </c>
      <c r="C133" s="93">
        <v>149161.20199999999</v>
      </c>
      <c r="D133" s="93"/>
      <c r="E133" s="93">
        <v>66738.464999999997</v>
      </c>
      <c r="F133" s="93">
        <v>10771.038</v>
      </c>
      <c r="G133" s="93">
        <v>19503.532999999999</v>
      </c>
      <c r="H133" s="93">
        <v>0</v>
      </c>
      <c r="I133" s="93">
        <v>52148.165999999997</v>
      </c>
      <c r="J133" s="93">
        <v>0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62883.13</v>
      </c>
      <c r="C136" s="93">
        <v>1739.37</v>
      </c>
      <c r="D136" s="93">
        <v>0</v>
      </c>
      <c r="E136" s="93">
        <v>64622.51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27.41</v>
      </c>
      <c r="C137" s="93">
        <v>0.76</v>
      </c>
      <c r="D137" s="93">
        <v>0</v>
      </c>
      <c r="E137" s="93">
        <v>28.17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27.41</v>
      </c>
      <c r="C138" s="93">
        <v>0.76</v>
      </c>
      <c r="D138" s="93">
        <v>0</v>
      </c>
      <c r="E138" s="93">
        <v>28.17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42"/>
  <sheetViews>
    <sheetView workbookViewId="0"/>
  </sheetViews>
  <sheetFormatPr defaultRowHeight="10.5"/>
  <cols>
    <col min="1" max="1" width="38.83203125" style="83" customWidth="1"/>
    <col min="2" max="2" width="32.6640625" style="83" customWidth="1"/>
    <col min="3" max="3" width="33.6640625" style="83" customWidth="1"/>
    <col min="4" max="4" width="38.6640625" style="83" customWidth="1"/>
    <col min="5" max="5" width="45.6640625" style="83" customWidth="1"/>
    <col min="6" max="6" width="50" style="83" customWidth="1"/>
    <col min="7" max="7" width="43.6640625" style="83" customWidth="1"/>
    <col min="8" max="9" width="38.33203125" style="83" customWidth="1"/>
    <col min="10" max="10" width="46.1640625" style="83" customWidth="1"/>
    <col min="11" max="11" width="36.1640625" style="83" customWidth="1"/>
    <col min="12" max="12" width="45" style="83" customWidth="1"/>
    <col min="13" max="13" width="50.1640625" style="83" customWidth="1"/>
    <col min="14" max="15" width="44.83203125" style="83" customWidth="1"/>
    <col min="16" max="16" width="45.33203125" style="83" customWidth="1"/>
    <col min="17" max="17" width="44.83203125" style="83" customWidth="1"/>
    <col min="18" max="18" width="42.6640625" style="83" customWidth="1"/>
    <col min="19" max="19" width="48.1640625" style="83" customWidth="1"/>
    <col min="20" max="27" width="9.33203125" style="83" customWidth="1"/>
    <col min="28" max="16384" width="9.33203125" style="83"/>
  </cols>
  <sheetData>
    <row r="1" spans="1:19">
      <c r="A1" s="85"/>
      <c r="B1" s="93" t="s">
        <v>296</v>
      </c>
      <c r="C1" s="93" t="s">
        <v>297</v>
      </c>
      <c r="D1" s="93" t="s">
        <v>298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3" t="s">
        <v>299</v>
      </c>
      <c r="B2" s="93">
        <v>2522.42</v>
      </c>
      <c r="C2" s="93">
        <v>1099.58</v>
      </c>
      <c r="D2" s="93">
        <v>1099.58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3" t="s">
        <v>300</v>
      </c>
      <c r="B3" s="93">
        <v>2522.42</v>
      </c>
      <c r="C3" s="93">
        <v>1099.58</v>
      </c>
      <c r="D3" s="93">
        <v>1099.58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3" t="s">
        <v>301</v>
      </c>
      <c r="B4" s="93">
        <v>7880.74</v>
      </c>
      <c r="C4" s="93">
        <v>3435.38</v>
      </c>
      <c r="D4" s="93">
        <v>3435.38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3" t="s">
        <v>302</v>
      </c>
      <c r="B5" s="93">
        <v>7880.74</v>
      </c>
      <c r="C5" s="93">
        <v>3435.38</v>
      </c>
      <c r="D5" s="93">
        <v>3435.38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5"/>
      <c r="B7" s="93" t="s">
        <v>303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3" t="s">
        <v>304</v>
      </c>
      <c r="B8" s="93">
        <v>2293.9899999999998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3" t="s">
        <v>305</v>
      </c>
      <c r="B9" s="93">
        <v>2293.9899999999998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3" t="s">
        <v>306</v>
      </c>
      <c r="B10" s="9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5"/>
      <c r="B12" s="93" t="s">
        <v>307</v>
      </c>
      <c r="C12" s="93" t="s">
        <v>308</v>
      </c>
      <c r="D12" s="93" t="s">
        <v>309</v>
      </c>
      <c r="E12" s="93" t="s">
        <v>310</v>
      </c>
      <c r="F12" s="93" t="s">
        <v>311</v>
      </c>
      <c r="G12" s="93" t="s">
        <v>312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3" t="s">
        <v>70</v>
      </c>
      <c r="B13" s="93">
        <v>2.2799999999999998</v>
      </c>
      <c r="C13" s="93">
        <v>459.54</v>
      </c>
      <c r="D13" s="93">
        <v>0</v>
      </c>
      <c r="E13" s="93">
        <v>0</v>
      </c>
      <c r="F13" s="93">
        <v>0</v>
      </c>
      <c r="G13" s="9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3" t="s">
        <v>71</v>
      </c>
      <c r="B14" s="93">
        <v>386.18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3" t="s">
        <v>78</v>
      </c>
      <c r="B15" s="93">
        <v>971.08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3" t="s">
        <v>79</v>
      </c>
      <c r="B16" s="93">
        <v>58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3" t="s">
        <v>80</v>
      </c>
      <c r="B17" s="93">
        <v>198.81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3" t="s">
        <v>81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3" t="s">
        <v>82</v>
      </c>
      <c r="B19" s="93">
        <v>446.52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3" t="s">
        <v>83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3" t="s">
        <v>84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3" t="s">
        <v>85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3" t="s">
        <v>65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3" t="s">
        <v>86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3" t="s">
        <v>87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3" t="s">
        <v>88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3"/>
      <c r="B27" s="93"/>
      <c r="C27" s="93"/>
      <c r="D27" s="93"/>
      <c r="E27" s="93"/>
      <c r="F27" s="93"/>
      <c r="G27" s="9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3" t="s">
        <v>89</v>
      </c>
      <c r="B28" s="93">
        <v>2062.88</v>
      </c>
      <c r="C28" s="93">
        <v>459.54</v>
      </c>
      <c r="D28" s="93">
        <v>0</v>
      </c>
      <c r="E28" s="93">
        <v>0</v>
      </c>
      <c r="F28" s="93">
        <v>0</v>
      </c>
      <c r="G28" s="93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5"/>
      <c r="B30" s="93" t="s">
        <v>303</v>
      </c>
      <c r="C30" s="93" t="s">
        <v>2</v>
      </c>
      <c r="D30" s="93" t="s">
        <v>313</v>
      </c>
      <c r="E30" s="93" t="s">
        <v>314</v>
      </c>
      <c r="F30" s="93" t="s">
        <v>315</v>
      </c>
      <c r="G30" s="93" t="s">
        <v>316</v>
      </c>
      <c r="H30" s="93" t="s">
        <v>317</v>
      </c>
      <c r="I30" s="93" t="s">
        <v>318</v>
      </c>
      <c r="J30" s="93" t="s">
        <v>319</v>
      </c>
      <c r="K30"/>
      <c r="L30"/>
      <c r="M30"/>
      <c r="N30"/>
      <c r="O30"/>
      <c r="P30"/>
      <c r="Q30"/>
      <c r="R30"/>
      <c r="S30"/>
    </row>
    <row r="31" spans="1:19">
      <c r="A31" s="93" t="s">
        <v>320</v>
      </c>
      <c r="B31" s="93">
        <v>379.89</v>
      </c>
      <c r="C31" s="93" t="s">
        <v>3</v>
      </c>
      <c r="D31" s="93">
        <v>2317.33</v>
      </c>
      <c r="E31" s="93">
        <v>1</v>
      </c>
      <c r="F31" s="93">
        <v>416.17</v>
      </c>
      <c r="G31" s="93">
        <v>0</v>
      </c>
      <c r="H31" s="93">
        <v>12.55</v>
      </c>
      <c r="I31" s="93">
        <v>27.87</v>
      </c>
      <c r="J31" s="93">
        <v>8.07</v>
      </c>
      <c r="K31"/>
      <c r="L31"/>
      <c r="M31"/>
      <c r="N31"/>
      <c r="O31"/>
      <c r="P31"/>
      <c r="Q31"/>
      <c r="R31"/>
      <c r="S31"/>
    </row>
    <row r="32" spans="1:19">
      <c r="A32" s="93" t="s">
        <v>321</v>
      </c>
      <c r="B32" s="93">
        <v>1600.48</v>
      </c>
      <c r="C32" s="93" t="s">
        <v>3</v>
      </c>
      <c r="D32" s="93">
        <v>9762.9500000000007</v>
      </c>
      <c r="E32" s="93">
        <v>1</v>
      </c>
      <c r="F32" s="93">
        <v>356.86</v>
      </c>
      <c r="G32" s="93">
        <v>0</v>
      </c>
      <c r="H32" s="93">
        <v>36.25</v>
      </c>
      <c r="I32" s="93">
        <v>6.19</v>
      </c>
      <c r="J32" s="93">
        <v>3.23</v>
      </c>
      <c r="K32"/>
      <c r="L32"/>
      <c r="M32"/>
      <c r="N32"/>
      <c r="O32"/>
      <c r="P32"/>
      <c r="Q32"/>
      <c r="R32"/>
      <c r="S32"/>
    </row>
    <row r="33" spans="1:19">
      <c r="A33" s="93" t="s">
        <v>322</v>
      </c>
      <c r="B33" s="93">
        <v>12</v>
      </c>
      <c r="C33" s="93" t="s">
        <v>3</v>
      </c>
      <c r="D33" s="93">
        <v>73.2</v>
      </c>
      <c r="E33" s="93">
        <v>1</v>
      </c>
      <c r="F33" s="93">
        <v>24.38</v>
      </c>
      <c r="G33" s="93">
        <v>7.83</v>
      </c>
      <c r="H33" s="93">
        <v>36.25</v>
      </c>
      <c r="I33" s="93">
        <v>6.19</v>
      </c>
      <c r="J33" s="93">
        <v>0</v>
      </c>
      <c r="K33"/>
      <c r="L33"/>
      <c r="M33"/>
      <c r="N33"/>
      <c r="O33"/>
      <c r="P33"/>
      <c r="Q33"/>
      <c r="R33"/>
      <c r="S33"/>
    </row>
    <row r="34" spans="1:19">
      <c r="A34" s="93" t="s">
        <v>323</v>
      </c>
      <c r="B34" s="93">
        <v>150.81</v>
      </c>
      <c r="C34" s="93" t="s">
        <v>3</v>
      </c>
      <c r="D34" s="93">
        <v>919.94</v>
      </c>
      <c r="E34" s="93">
        <v>1</v>
      </c>
      <c r="F34" s="93">
        <v>189.8</v>
      </c>
      <c r="G34" s="93">
        <v>38.049999999999997</v>
      </c>
      <c r="H34" s="93">
        <v>36.25</v>
      </c>
      <c r="I34" s="93">
        <v>6.19</v>
      </c>
      <c r="J34" s="93">
        <v>3.23</v>
      </c>
      <c r="K34"/>
      <c r="L34"/>
      <c r="M34"/>
      <c r="N34"/>
      <c r="O34"/>
      <c r="P34"/>
      <c r="Q34"/>
      <c r="R34"/>
      <c r="S34"/>
    </row>
    <row r="35" spans="1:19">
      <c r="A35" s="93" t="s">
        <v>324</v>
      </c>
      <c r="B35" s="93">
        <v>150.81</v>
      </c>
      <c r="C35" s="93" t="s">
        <v>3</v>
      </c>
      <c r="D35" s="93">
        <v>919.94</v>
      </c>
      <c r="E35" s="93">
        <v>1</v>
      </c>
      <c r="F35" s="93">
        <v>189.8</v>
      </c>
      <c r="G35" s="93">
        <v>38.049999999999997</v>
      </c>
      <c r="H35" s="93">
        <v>36.25</v>
      </c>
      <c r="I35" s="93">
        <v>6.19</v>
      </c>
      <c r="J35" s="93">
        <v>21.52</v>
      </c>
      <c r="K35"/>
      <c r="L35"/>
      <c r="M35"/>
      <c r="N35"/>
      <c r="O35"/>
      <c r="P35"/>
      <c r="Q35"/>
      <c r="R35"/>
      <c r="S35"/>
    </row>
    <row r="36" spans="1:19">
      <c r="A36" s="93" t="s">
        <v>238</v>
      </c>
      <c r="B36" s="93">
        <v>2293.9899999999998</v>
      </c>
      <c r="C36" s="93"/>
      <c r="D36" s="93">
        <v>13993.36</v>
      </c>
      <c r="E36" s="93"/>
      <c r="F36" s="93">
        <v>1177.02</v>
      </c>
      <c r="G36" s="93">
        <v>83.94</v>
      </c>
      <c r="H36" s="93">
        <v>32.325200000000002</v>
      </c>
      <c r="I36" s="93">
        <v>7.11</v>
      </c>
      <c r="J36" s="93">
        <v>5.2169999999999996</v>
      </c>
      <c r="K36"/>
      <c r="L36"/>
      <c r="M36"/>
      <c r="N36"/>
      <c r="O36"/>
      <c r="P36"/>
      <c r="Q36"/>
      <c r="R36"/>
      <c r="S36"/>
    </row>
    <row r="37" spans="1:19">
      <c r="A37" s="93" t="s">
        <v>325</v>
      </c>
      <c r="B37" s="93">
        <v>2293.9899999999998</v>
      </c>
      <c r="C37" s="93"/>
      <c r="D37" s="93">
        <v>13993.36</v>
      </c>
      <c r="E37" s="93"/>
      <c r="F37" s="93">
        <v>1177.02</v>
      </c>
      <c r="G37" s="93">
        <v>83.94</v>
      </c>
      <c r="H37" s="93">
        <v>32.325200000000002</v>
      </c>
      <c r="I37" s="93">
        <v>7.11</v>
      </c>
      <c r="J37" s="93">
        <v>5.2169999999999996</v>
      </c>
      <c r="K37"/>
      <c r="L37"/>
      <c r="M37"/>
      <c r="N37"/>
      <c r="O37"/>
      <c r="P37"/>
      <c r="Q37"/>
      <c r="R37"/>
      <c r="S37"/>
    </row>
    <row r="38" spans="1:19">
      <c r="A38" s="93" t="s">
        <v>326</v>
      </c>
      <c r="B38" s="93">
        <v>0</v>
      </c>
      <c r="C38" s="93"/>
      <c r="D38" s="93">
        <v>0</v>
      </c>
      <c r="E38" s="93"/>
      <c r="F38" s="93">
        <v>0</v>
      </c>
      <c r="G38" s="93">
        <v>0</v>
      </c>
      <c r="H38" s="93"/>
      <c r="I38" s="93"/>
      <c r="J38" s="93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5"/>
      <c r="B40" s="93" t="s">
        <v>49</v>
      </c>
      <c r="C40" s="93" t="s">
        <v>327</v>
      </c>
      <c r="D40" s="93" t="s">
        <v>328</v>
      </c>
      <c r="E40" s="93" t="s">
        <v>329</v>
      </c>
      <c r="F40" s="93" t="s">
        <v>330</v>
      </c>
      <c r="G40" s="93" t="s">
        <v>331</v>
      </c>
      <c r="H40" s="93" t="s">
        <v>332</v>
      </c>
      <c r="I40" s="93" t="s">
        <v>333</v>
      </c>
      <c r="J40"/>
      <c r="K40"/>
      <c r="L40"/>
      <c r="M40"/>
      <c r="N40"/>
      <c r="O40"/>
      <c r="P40"/>
      <c r="Q40"/>
      <c r="R40"/>
      <c r="S40"/>
    </row>
    <row r="41" spans="1:19">
      <c r="A41" s="93" t="s">
        <v>334</v>
      </c>
      <c r="B41" s="93" t="s">
        <v>421</v>
      </c>
      <c r="C41" s="93">
        <v>0.22</v>
      </c>
      <c r="D41" s="93">
        <v>1.306</v>
      </c>
      <c r="E41" s="93">
        <v>1.623</v>
      </c>
      <c r="F41" s="93">
        <v>42.67</v>
      </c>
      <c r="G41" s="93">
        <v>90</v>
      </c>
      <c r="H41" s="93">
        <v>90</v>
      </c>
      <c r="I41" s="93" t="s">
        <v>335</v>
      </c>
      <c r="J41"/>
      <c r="K41"/>
      <c r="L41"/>
      <c r="M41"/>
      <c r="N41"/>
      <c r="O41"/>
      <c r="P41"/>
      <c r="Q41"/>
      <c r="R41"/>
      <c r="S41"/>
    </row>
    <row r="42" spans="1:19">
      <c r="A42" s="93" t="s">
        <v>336</v>
      </c>
      <c r="B42" s="93" t="s">
        <v>421</v>
      </c>
      <c r="C42" s="93">
        <v>0.22</v>
      </c>
      <c r="D42" s="93">
        <v>1.306</v>
      </c>
      <c r="E42" s="93">
        <v>1.623</v>
      </c>
      <c r="F42" s="93">
        <v>330.83</v>
      </c>
      <c r="G42" s="93">
        <v>0</v>
      </c>
      <c r="H42" s="93">
        <v>90</v>
      </c>
      <c r="I42" s="93" t="s">
        <v>337</v>
      </c>
      <c r="J42"/>
      <c r="K42"/>
      <c r="L42"/>
      <c r="M42"/>
      <c r="N42"/>
      <c r="O42"/>
      <c r="P42"/>
      <c r="Q42"/>
      <c r="R42"/>
      <c r="S42"/>
    </row>
    <row r="43" spans="1:19">
      <c r="A43" s="93" t="s">
        <v>338</v>
      </c>
      <c r="B43" s="93" t="s">
        <v>421</v>
      </c>
      <c r="C43" s="93">
        <v>0.22</v>
      </c>
      <c r="D43" s="93">
        <v>1.306</v>
      </c>
      <c r="E43" s="93">
        <v>1.623</v>
      </c>
      <c r="F43" s="93">
        <v>42.67</v>
      </c>
      <c r="G43" s="93">
        <v>270</v>
      </c>
      <c r="H43" s="93">
        <v>90</v>
      </c>
      <c r="I43" s="93" t="s">
        <v>339</v>
      </c>
      <c r="J43"/>
      <c r="K43"/>
      <c r="L43"/>
      <c r="M43"/>
      <c r="N43"/>
      <c r="O43"/>
      <c r="P43"/>
      <c r="Q43"/>
      <c r="R43"/>
      <c r="S43"/>
    </row>
    <row r="44" spans="1:19">
      <c r="A44" s="93" t="s">
        <v>340</v>
      </c>
      <c r="B44" s="93" t="s">
        <v>341</v>
      </c>
      <c r="C44" s="93">
        <v>0.3</v>
      </c>
      <c r="D44" s="93">
        <v>3.12</v>
      </c>
      <c r="E44" s="93">
        <v>12.904</v>
      </c>
      <c r="F44" s="93">
        <v>379.89</v>
      </c>
      <c r="G44" s="93">
        <v>90</v>
      </c>
      <c r="H44" s="93">
        <v>180</v>
      </c>
      <c r="I44" s="93"/>
      <c r="J44"/>
      <c r="K44"/>
      <c r="L44"/>
      <c r="M44"/>
      <c r="N44"/>
      <c r="O44"/>
      <c r="P44"/>
      <c r="Q44"/>
      <c r="R44"/>
      <c r="S44"/>
    </row>
    <row r="45" spans="1:19">
      <c r="A45" s="93" t="s">
        <v>342</v>
      </c>
      <c r="B45" s="93" t="s">
        <v>343</v>
      </c>
      <c r="C45" s="93">
        <v>0.3</v>
      </c>
      <c r="D45" s="93">
        <v>0.56899999999999995</v>
      </c>
      <c r="E45" s="93">
        <v>0.63700000000000001</v>
      </c>
      <c r="F45" s="93">
        <v>379.89</v>
      </c>
      <c r="G45" s="93">
        <v>90</v>
      </c>
      <c r="H45" s="93">
        <v>0</v>
      </c>
      <c r="I45" s="93"/>
      <c r="J45"/>
      <c r="K45"/>
      <c r="L45"/>
      <c r="M45"/>
      <c r="N45"/>
      <c r="O45"/>
      <c r="P45"/>
      <c r="Q45"/>
      <c r="R45"/>
      <c r="S45"/>
    </row>
    <row r="46" spans="1:19">
      <c r="A46" s="93" t="s">
        <v>344</v>
      </c>
      <c r="B46" s="93" t="s">
        <v>421</v>
      </c>
      <c r="C46" s="93">
        <v>0.22</v>
      </c>
      <c r="D46" s="93">
        <v>1.306</v>
      </c>
      <c r="E46" s="93">
        <v>1.623</v>
      </c>
      <c r="F46" s="93">
        <v>178.43</v>
      </c>
      <c r="G46" s="93">
        <v>90</v>
      </c>
      <c r="H46" s="93">
        <v>90</v>
      </c>
      <c r="I46" s="93" t="s">
        <v>335</v>
      </c>
      <c r="J46"/>
      <c r="K46"/>
      <c r="L46"/>
      <c r="M46"/>
      <c r="N46"/>
      <c r="O46"/>
      <c r="P46"/>
      <c r="Q46"/>
      <c r="R46"/>
      <c r="S46"/>
    </row>
    <row r="47" spans="1:19">
      <c r="A47" s="93" t="s">
        <v>345</v>
      </c>
      <c r="B47" s="93" t="s">
        <v>421</v>
      </c>
      <c r="C47" s="93">
        <v>0.22</v>
      </c>
      <c r="D47" s="93">
        <v>1.306</v>
      </c>
      <c r="E47" s="93">
        <v>1.623</v>
      </c>
      <c r="F47" s="93">
        <v>178.43</v>
      </c>
      <c r="G47" s="93">
        <v>270</v>
      </c>
      <c r="H47" s="93">
        <v>90</v>
      </c>
      <c r="I47" s="93" t="s">
        <v>339</v>
      </c>
      <c r="J47"/>
      <c r="K47"/>
      <c r="L47"/>
      <c r="M47"/>
      <c r="N47"/>
      <c r="O47"/>
      <c r="P47"/>
      <c r="Q47"/>
      <c r="R47"/>
      <c r="S47"/>
    </row>
    <row r="48" spans="1:19">
      <c r="A48" s="93" t="s">
        <v>346</v>
      </c>
      <c r="B48" s="93" t="s">
        <v>341</v>
      </c>
      <c r="C48" s="93">
        <v>0.3</v>
      </c>
      <c r="D48" s="93">
        <v>3.12</v>
      </c>
      <c r="E48" s="93">
        <v>12.904</v>
      </c>
      <c r="F48" s="93">
        <v>1600.48</v>
      </c>
      <c r="G48" s="93">
        <v>0</v>
      </c>
      <c r="H48" s="93">
        <v>180</v>
      </c>
      <c r="I48" s="93"/>
      <c r="J48"/>
      <c r="K48"/>
      <c r="L48"/>
      <c r="M48"/>
      <c r="N48"/>
      <c r="O48"/>
      <c r="P48"/>
      <c r="Q48"/>
      <c r="R48"/>
      <c r="S48"/>
    </row>
    <row r="49" spans="1:19">
      <c r="A49" s="93" t="s">
        <v>347</v>
      </c>
      <c r="B49" s="93" t="s">
        <v>343</v>
      </c>
      <c r="C49" s="93">
        <v>0.3</v>
      </c>
      <c r="D49" s="93">
        <v>0.56899999999999995</v>
      </c>
      <c r="E49" s="93">
        <v>0.63700000000000001</v>
      </c>
      <c r="F49" s="93">
        <v>1600.48</v>
      </c>
      <c r="G49" s="93">
        <v>180</v>
      </c>
      <c r="H49" s="93">
        <v>0</v>
      </c>
      <c r="I49" s="93"/>
      <c r="J49"/>
      <c r="K49"/>
      <c r="L49"/>
      <c r="M49"/>
      <c r="N49"/>
      <c r="O49"/>
      <c r="P49"/>
      <c r="Q49"/>
      <c r="R49"/>
      <c r="S49"/>
    </row>
    <row r="50" spans="1:19">
      <c r="A50" s="93" t="s">
        <v>348</v>
      </c>
      <c r="B50" s="93" t="s">
        <v>421</v>
      </c>
      <c r="C50" s="93">
        <v>0.22</v>
      </c>
      <c r="D50" s="93">
        <v>1.306</v>
      </c>
      <c r="E50" s="93">
        <v>1.623</v>
      </c>
      <c r="F50" s="93">
        <v>24.38</v>
      </c>
      <c r="G50" s="93">
        <v>180</v>
      </c>
      <c r="H50" s="93">
        <v>90</v>
      </c>
      <c r="I50" s="93" t="s">
        <v>349</v>
      </c>
      <c r="J50"/>
      <c r="K50"/>
      <c r="L50"/>
      <c r="M50"/>
      <c r="N50"/>
      <c r="O50"/>
      <c r="P50"/>
      <c r="Q50"/>
      <c r="R50"/>
      <c r="S50"/>
    </row>
    <row r="51" spans="1:19">
      <c r="A51" s="93" t="s">
        <v>350</v>
      </c>
      <c r="B51" s="93" t="s">
        <v>341</v>
      </c>
      <c r="C51" s="93">
        <v>0.3</v>
      </c>
      <c r="D51" s="93">
        <v>3.12</v>
      </c>
      <c r="E51" s="93">
        <v>12.904</v>
      </c>
      <c r="F51" s="93">
        <v>12</v>
      </c>
      <c r="G51" s="93">
        <v>180</v>
      </c>
      <c r="H51" s="93">
        <v>180</v>
      </c>
      <c r="I51" s="93"/>
      <c r="J51"/>
      <c r="K51"/>
      <c r="L51"/>
      <c r="M51"/>
      <c r="N51"/>
      <c r="O51"/>
      <c r="P51"/>
      <c r="Q51"/>
      <c r="R51"/>
      <c r="S51"/>
    </row>
    <row r="52" spans="1:19">
      <c r="A52" s="93" t="s">
        <v>351</v>
      </c>
      <c r="B52" s="93" t="s">
        <v>343</v>
      </c>
      <c r="C52" s="93">
        <v>0.3</v>
      </c>
      <c r="D52" s="93">
        <v>0.56899999999999995</v>
      </c>
      <c r="E52" s="93">
        <v>0.63700000000000001</v>
      </c>
      <c r="F52" s="93">
        <v>12</v>
      </c>
      <c r="G52" s="93">
        <v>180</v>
      </c>
      <c r="H52" s="93">
        <v>0</v>
      </c>
      <c r="I52" s="93"/>
      <c r="J52"/>
      <c r="K52"/>
      <c r="L52"/>
      <c r="M52"/>
      <c r="N52"/>
      <c r="O52"/>
      <c r="P52"/>
      <c r="Q52"/>
      <c r="R52"/>
      <c r="S52"/>
    </row>
    <row r="53" spans="1:19">
      <c r="A53" s="93" t="s">
        <v>352</v>
      </c>
      <c r="B53" s="93" t="s">
        <v>421</v>
      </c>
      <c r="C53" s="93">
        <v>0.22</v>
      </c>
      <c r="D53" s="93">
        <v>1.306</v>
      </c>
      <c r="E53" s="93">
        <v>1.623</v>
      </c>
      <c r="F53" s="93">
        <v>153.22</v>
      </c>
      <c r="G53" s="93">
        <v>180</v>
      </c>
      <c r="H53" s="93">
        <v>90</v>
      </c>
      <c r="I53" s="93" t="s">
        <v>349</v>
      </c>
      <c r="J53"/>
      <c r="K53"/>
      <c r="L53"/>
      <c r="M53"/>
      <c r="N53"/>
      <c r="O53"/>
      <c r="P53"/>
      <c r="Q53"/>
      <c r="R53"/>
      <c r="S53"/>
    </row>
    <row r="54" spans="1:19">
      <c r="A54" s="93" t="s">
        <v>353</v>
      </c>
      <c r="B54" s="93" t="s">
        <v>421</v>
      </c>
      <c r="C54" s="93">
        <v>0.22</v>
      </c>
      <c r="D54" s="93">
        <v>1.306</v>
      </c>
      <c r="E54" s="93">
        <v>1.623</v>
      </c>
      <c r="F54" s="93">
        <v>36.58</v>
      </c>
      <c r="G54" s="93">
        <v>90</v>
      </c>
      <c r="H54" s="93">
        <v>90</v>
      </c>
      <c r="I54" s="93" t="s">
        <v>335</v>
      </c>
      <c r="J54"/>
      <c r="K54"/>
      <c r="L54"/>
      <c r="M54"/>
      <c r="N54"/>
      <c r="O54"/>
      <c r="P54"/>
      <c r="Q54"/>
      <c r="R54"/>
      <c r="S54"/>
    </row>
    <row r="55" spans="1:19">
      <c r="A55" s="93" t="s">
        <v>354</v>
      </c>
      <c r="B55" s="93" t="s">
        <v>341</v>
      </c>
      <c r="C55" s="93">
        <v>0.3</v>
      </c>
      <c r="D55" s="93">
        <v>3.12</v>
      </c>
      <c r="E55" s="93">
        <v>12.904</v>
      </c>
      <c r="F55" s="93">
        <v>150.81</v>
      </c>
      <c r="G55" s="93">
        <v>90</v>
      </c>
      <c r="H55" s="93">
        <v>180</v>
      </c>
      <c r="I55" s="93"/>
      <c r="J55"/>
      <c r="K55"/>
      <c r="L55"/>
      <c r="M55"/>
      <c r="N55"/>
      <c r="O55"/>
      <c r="P55"/>
      <c r="Q55"/>
      <c r="R55"/>
      <c r="S55"/>
    </row>
    <row r="56" spans="1:19">
      <c r="A56" s="93" t="s">
        <v>355</v>
      </c>
      <c r="B56" s="93" t="s">
        <v>343</v>
      </c>
      <c r="C56" s="93">
        <v>0.3</v>
      </c>
      <c r="D56" s="93">
        <v>0.56899999999999995</v>
      </c>
      <c r="E56" s="93">
        <v>0.63700000000000001</v>
      </c>
      <c r="F56" s="93">
        <v>150.81</v>
      </c>
      <c r="G56" s="93">
        <v>90</v>
      </c>
      <c r="H56" s="93">
        <v>0</v>
      </c>
      <c r="I56" s="93"/>
      <c r="J56"/>
      <c r="K56"/>
      <c r="L56"/>
      <c r="M56"/>
      <c r="N56"/>
      <c r="O56"/>
      <c r="P56"/>
      <c r="Q56"/>
      <c r="R56"/>
      <c r="S56"/>
    </row>
    <row r="57" spans="1:19">
      <c r="A57" s="93" t="s">
        <v>356</v>
      </c>
      <c r="B57" s="93" t="s">
        <v>421</v>
      </c>
      <c r="C57" s="93">
        <v>0.22</v>
      </c>
      <c r="D57" s="93">
        <v>1.306</v>
      </c>
      <c r="E57" s="93">
        <v>1.623</v>
      </c>
      <c r="F57" s="93">
        <v>153.22</v>
      </c>
      <c r="G57" s="93">
        <v>180</v>
      </c>
      <c r="H57" s="93">
        <v>90</v>
      </c>
      <c r="I57" s="93" t="s">
        <v>349</v>
      </c>
      <c r="J57"/>
      <c r="K57"/>
      <c r="L57"/>
      <c r="M57"/>
      <c r="N57"/>
      <c r="O57"/>
      <c r="P57"/>
      <c r="Q57"/>
      <c r="R57"/>
      <c r="S57"/>
    </row>
    <row r="58" spans="1:19">
      <c r="A58" s="93" t="s">
        <v>357</v>
      </c>
      <c r="B58" s="93" t="s">
        <v>421</v>
      </c>
      <c r="C58" s="93">
        <v>0.22</v>
      </c>
      <c r="D58" s="93">
        <v>1.306</v>
      </c>
      <c r="E58" s="93">
        <v>1.623</v>
      </c>
      <c r="F58" s="93">
        <v>36.58</v>
      </c>
      <c r="G58" s="93">
        <v>270</v>
      </c>
      <c r="H58" s="93">
        <v>90</v>
      </c>
      <c r="I58" s="93" t="s">
        <v>339</v>
      </c>
      <c r="J58"/>
      <c r="K58"/>
      <c r="L58"/>
      <c r="M58"/>
      <c r="N58"/>
      <c r="O58"/>
      <c r="P58"/>
      <c r="Q58"/>
      <c r="R58"/>
      <c r="S58"/>
    </row>
    <row r="59" spans="1:19">
      <c r="A59" s="93" t="s">
        <v>358</v>
      </c>
      <c r="B59" s="93" t="s">
        <v>341</v>
      </c>
      <c r="C59" s="93">
        <v>0.3</v>
      </c>
      <c r="D59" s="93">
        <v>3.12</v>
      </c>
      <c r="E59" s="93">
        <v>12.904</v>
      </c>
      <c r="F59" s="93">
        <v>150.81</v>
      </c>
      <c r="G59" s="93">
        <v>180</v>
      </c>
      <c r="H59" s="93">
        <v>180</v>
      </c>
      <c r="I59" s="93"/>
      <c r="J59"/>
      <c r="K59"/>
      <c r="L59"/>
      <c r="M59"/>
      <c r="N59"/>
      <c r="O59"/>
      <c r="P59"/>
      <c r="Q59"/>
      <c r="R59"/>
      <c r="S59"/>
    </row>
    <row r="60" spans="1:19">
      <c r="A60" s="93" t="s">
        <v>359</v>
      </c>
      <c r="B60" s="93" t="s">
        <v>343</v>
      </c>
      <c r="C60" s="93">
        <v>0.3</v>
      </c>
      <c r="D60" s="93">
        <v>0.56899999999999995</v>
      </c>
      <c r="E60" s="93">
        <v>0.63700000000000001</v>
      </c>
      <c r="F60" s="93">
        <v>150.81</v>
      </c>
      <c r="G60" s="93">
        <v>180</v>
      </c>
      <c r="H60" s="93">
        <v>0</v>
      </c>
      <c r="I60" s="93"/>
      <c r="J60"/>
      <c r="K60"/>
      <c r="L60"/>
      <c r="M60"/>
      <c r="N60"/>
      <c r="O60"/>
      <c r="P60"/>
      <c r="Q60"/>
      <c r="R60"/>
      <c r="S60"/>
    </row>
    <row r="61" spans="1:1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 s="85"/>
      <c r="B62" s="93" t="s">
        <v>49</v>
      </c>
      <c r="C62" s="93" t="s">
        <v>360</v>
      </c>
      <c r="D62" s="93" t="s">
        <v>361</v>
      </c>
      <c r="E62" s="93" t="s">
        <v>362</v>
      </c>
      <c r="F62" s="93" t="s">
        <v>43</v>
      </c>
      <c r="G62" s="93" t="s">
        <v>363</v>
      </c>
      <c r="H62" s="93" t="s">
        <v>364</v>
      </c>
      <c r="I62" s="93" t="s">
        <v>365</v>
      </c>
      <c r="J62" s="93" t="s">
        <v>331</v>
      </c>
      <c r="K62" s="93" t="s">
        <v>333</v>
      </c>
      <c r="L62"/>
      <c r="M62"/>
      <c r="N62"/>
      <c r="O62"/>
      <c r="P62"/>
      <c r="Q62"/>
      <c r="R62"/>
      <c r="S62"/>
    </row>
    <row r="63" spans="1:19">
      <c r="A63" s="93" t="s">
        <v>366</v>
      </c>
      <c r="B63" s="93" t="s">
        <v>620</v>
      </c>
      <c r="C63" s="93">
        <v>7.83</v>
      </c>
      <c r="D63" s="93">
        <v>7.83</v>
      </c>
      <c r="E63" s="93">
        <v>5.835</v>
      </c>
      <c r="F63" s="93">
        <v>0.54</v>
      </c>
      <c r="G63" s="93">
        <v>0.38400000000000001</v>
      </c>
      <c r="H63" s="93" t="s">
        <v>367</v>
      </c>
      <c r="I63" s="93" t="s">
        <v>348</v>
      </c>
      <c r="J63" s="93">
        <v>180</v>
      </c>
      <c r="K63" s="93" t="s">
        <v>349</v>
      </c>
      <c r="L63"/>
      <c r="M63"/>
      <c r="N63"/>
      <c r="O63"/>
      <c r="P63"/>
      <c r="Q63"/>
      <c r="R63"/>
      <c r="S63"/>
    </row>
    <row r="64" spans="1:19">
      <c r="A64" s="93" t="s">
        <v>368</v>
      </c>
      <c r="B64" s="93" t="s">
        <v>620</v>
      </c>
      <c r="C64" s="93">
        <v>38.049999999999997</v>
      </c>
      <c r="D64" s="93">
        <v>38.049999999999997</v>
      </c>
      <c r="E64" s="93">
        <v>5.835</v>
      </c>
      <c r="F64" s="93">
        <v>0.54</v>
      </c>
      <c r="G64" s="93">
        <v>0.38400000000000001</v>
      </c>
      <c r="H64" s="93" t="s">
        <v>367</v>
      </c>
      <c r="I64" s="93" t="s">
        <v>352</v>
      </c>
      <c r="J64" s="93">
        <v>180</v>
      </c>
      <c r="K64" s="93" t="s">
        <v>349</v>
      </c>
      <c r="L64"/>
      <c r="M64"/>
      <c r="N64"/>
      <c r="O64"/>
      <c r="P64"/>
      <c r="Q64"/>
      <c r="R64"/>
      <c r="S64"/>
    </row>
    <row r="65" spans="1:19">
      <c r="A65" s="93" t="s">
        <v>369</v>
      </c>
      <c r="B65" s="93" t="s">
        <v>620</v>
      </c>
      <c r="C65" s="93">
        <v>38.049999999999997</v>
      </c>
      <c r="D65" s="93">
        <v>38.049999999999997</v>
      </c>
      <c r="E65" s="93">
        <v>5.835</v>
      </c>
      <c r="F65" s="93">
        <v>0.54</v>
      </c>
      <c r="G65" s="93">
        <v>0.38400000000000001</v>
      </c>
      <c r="H65" s="93" t="s">
        <v>367</v>
      </c>
      <c r="I65" s="93" t="s">
        <v>356</v>
      </c>
      <c r="J65" s="93">
        <v>180</v>
      </c>
      <c r="K65" s="93" t="s">
        <v>349</v>
      </c>
      <c r="L65"/>
      <c r="M65"/>
      <c r="N65"/>
      <c r="O65"/>
      <c r="P65"/>
      <c r="Q65"/>
      <c r="R65"/>
      <c r="S65"/>
    </row>
    <row r="66" spans="1:19">
      <c r="A66" s="93" t="s">
        <v>370</v>
      </c>
      <c r="B66" s="93"/>
      <c r="C66" s="93"/>
      <c r="D66" s="93">
        <v>83.94</v>
      </c>
      <c r="E66" s="93">
        <v>5.83</v>
      </c>
      <c r="F66" s="93">
        <v>0.54</v>
      </c>
      <c r="G66" s="93">
        <v>0.38400000000000001</v>
      </c>
      <c r="H66" s="93"/>
      <c r="I66" s="93"/>
      <c r="J66" s="93"/>
      <c r="K66" s="93"/>
      <c r="L66"/>
      <c r="M66"/>
      <c r="N66"/>
      <c r="O66"/>
      <c r="P66"/>
      <c r="Q66"/>
      <c r="R66"/>
      <c r="S66"/>
    </row>
    <row r="67" spans="1:19">
      <c r="A67" s="93" t="s">
        <v>371</v>
      </c>
      <c r="B67" s="93"/>
      <c r="C67" s="93"/>
      <c r="D67" s="93">
        <v>0</v>
      </c>
      <c r="E67" s="93" t="s">
        <v>372</v>
      </c>
      <c r="F67" s="93" t="s">
        <v>372</v>
      </c>
      <c r="G67" s="93" t="s">
        <v>372</v>
      </c>
      <c r="H67" s="93"/>
      <c r="I67" s="93"/>
      <c r="J67" s="93"/>
      <c r="K67" s="93"/>
      <c r="L67"/>
      <c r="M67"/>
      <c r="N67"/>
      <c r="O67"/>
      <c r="P67"/>
      <c r="Q67"/>
      <c r="R67"/>
      <c r="S67"/>
    </row>
    <row r="68" spans="1:19">
      <c r="A68" s="93" t="s">
        <v>373</v>
      </c>
      <c r="B68" s="93"/>
      <c r="C68" s="93"/>
      <c r="D68" s="93">
        <v>83.94</v>
      </c>
      <c r="E68" s="93">
        <v>5.83</v>
      </c>
      <c r="F68" s="93">
        <v>0.54</v>
      </c>
      <c r="G68" s="93">
        <v>0.38400000000000001</v>
      </c>
      <c r="H68" s="93"/>
      <c r="I68" s="93"/>
      <c r="J68" s="93"/>
      <c r="K68" s="93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5"/>
      <c r="B70" s="93" t="s">
        <v>114</v>
      </c>
      <c r="C70" s="93" t="s">
        <v>374</v>
      </c>
      <c r="D70" s="93" t="s">
        <v>375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3" t="s">
        <v>33</v>
      </c>
      <c r="B71" s="93"/>
      <c r="C71" s="93"/>
      <c r="D71" s="93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 s="85"/>
      <c r="B73" s="93" t="s">
        <v>114</v>
      </c>
      <c r="C73" s="93" t="s">
        <v>376</v>
      </c>
      <c r="D73" s="93" t="s">
        <v>377</v>
      </c>
      <c r="E73" s="93" t="s">
        <v>378</v>
      </c>
      <c r="F73" s="93" t="s">
        <v>379</v>
      </c>
      <c r="G73" s="93" t="s">
        <v>375</v>
      </c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93" t="s">
        <v>380</v>
      </c>
      <c r="B74" s="93" t="s">
        <v>381</v>
      </c>
      <c r="C74" s="93">
        <v>39757.4</v>
      </c>
      <c r="D74" s="93">
        <v>30295.77</v>
      </c>
      <c r="E74" s="93">
        <v>9461.6299999999992</v>
      </c>
      <c r="F74" s="93">
        <v>0.76</v>
      </c>
      <c r="G74" s="93">
        <v>3.27</v>
      </c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3" t="s">
        <v>382</v>
      </c>
      <c r="B75" s="93" t="s">
        <v>381</v>
      </c>
      <c r="C75" s="93">
        <v>187595.79</v>
      </c>
      <c r="D75" s="93">
        <v>135367.79999999999</v>
      </c>
      <c r="E75" s="93">
        <v>52227.99</v>
      </c>
      <c r="F75" s="93">
        <v>0.72</v>
      </c>
      <c r="G75" s="93">
        <v>3.5</v>
      </c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3" t="s">
        <v>383</v>
      </c>
      <c r="B76" s="93" t="s">
        <v>381</v>
      </c>
      <c r="C76" s="93">
        <v>34353.47</v>
      </c>
      <c r="D76" s="93">
        <v>26624.18</v>
      </c>
      <c r="E76" s="93">
        <v>7729.29</v>
      </c>
      <c r="F76" s="93">
        <v>0.78</v>
      </c>
      <c r="G76" s="93">
        <v>3.5</v>
      </c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3" t="s">
        <v>384</v>
      </c>
      <c r="B77" s="93" t="s">
        <v>381</v>
      </c>
      <c r="C77" s="93">
        <v>30436.94</v>
      </c>
      <c r="D77" s="93">
        <v>23284.85</v>
      </c>
      <c r="E77" s="93">
        <v>7152.09</v>
      </c>
      <c r="F77" s="93">
        <v>0.77</v>
      </c>
      <c r="G77" s="93">
        <v>3.51</v>
      </c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5"/>
      <c r="B79" s="93" t="s">
        <v>114</v>
      </c>
      <c r="C79" s="93" t="s">
        <v>376</v>
      </c>
      <c r="D79" s="93" t="s">
        <v>375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3" t="s">
        <v>385</v>
      </c>
      <c r="B80" s="93" t="s">
        <v>386</v>
      </c>
      <c r="C80" s="93">
        <v>1779.83</v>
      </c>
      <c r="D80" s="93">
        <v>1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93" t="s">
        <v>387</v>
      </c>
      <c r="B81" s="93" t="s">
        <v>388</v>
      </c>
      <c r="C81" s="93">
        <v>53175.43</v>
      </c>
      <c r="D81" s="93">
        <v>0.78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93" t="s">
        <v>389</v>
      </c>
      <c r="B82" s="93" t="s">
        <v>388</v>
      </c>
      <c r="C82" s="93">
        <v>153258.95000000001</v>
      </c>
      <c r="D82" s="93">
        <v>0.78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3" t="s">
        <v>390</v>
      </c>
      <c r="B83" s="93" t="s">
        <v>388</v>
      </c>
      <c r="C83" s="93">
        <v>25777.3</v>
      </c>
      <c r="D83" s="93">
        <v>0.78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93" t="s">
        <v>391</v>
      </c>
      <c r="B84" s="93" t="s">
        <v>388</v>
      </c>
      <c r="C84" s="93">
        <v>25779.08</v>
      </c>
      <c r="D84" s="93">
        <v>0.78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5"/>
      <c r="B86" s="93" t="s">
        <v>114</v>
      </c>
      <c r="C86" s="93" t="s">
        <v>392</v>
      </c>
      <c r="D86" s="93" t="s">
        <v>393</v>
      </c>
      <c r="E86" s="93" t="s">
        <v>394</v>
      </c>
      <c r="F86" s="93" t="s">
        <v>395</v>
      </c>
      <c r="G86" s="93" t="s">
        <v>396</v>
      </c>
      <c r="H86" s="93" t="s">
        <v>397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93" t="s">
        <v>398</v>
      </c>
      <c r="B87" s="93" t="s">
        <v>399</v>
      </c>
      <c r="C87" s="93">
        <v>0.54</v>
      </c>
      <c r="D87" s="93">
        <v>49.8</v>
      </c>
      <c r="E87" s="93">
        <v>0.08</v>
      </c>
      <c r="F87" s="93">
        <v>7.67</v>
      </c>
      <c r="G87" s="93">
        <v>1</v>
      </c>
      <c r="H87" s="93" t="s">
        <v>400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93" t="s">
        <v>401</v>
      </c>
      <c r="B88" s="93" t="s">
        <v>402</v>
      </c>
      <c r="C88" s="93">
        <v>0.56999999999999995</v>
      </c>
      <c r="D88" s="93">
        <v>622</v>
      </c>
      <c r="E88" s="93">
        <v>2.16</v>
      </c>
      <c r="F88" s="93">
        <v>2364.85</v>
      </c>
      <c r="G88" s="93">
        <v>1</v>
      </c>
      <c r="H88" s="93" t="s">
        <v>403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93" t="s">
        <v>404</v>
      </c>
      <c r="B89" s="93" t="s">
        <v>402</v>
      </c>
      <c r="C89" s="93">
        <v>0.59</v>
      </c>
      <c r="D89" s="93">
        <v>1109.6500000000001</v>
      </c>
      <c r="E89" s="93">
        <v>8.9600000000000009</v>
      </c>
      <c r="F89" s="93">
        <v>16803.77</v>
      </c>
      <c r="G89" s="93">
        <v>1</v>
      </c>
      <c r="H89" s="93" t="s">
        <v>403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93" t="s">
        <v>405</v>
      </c>
      <c r="B90" s="93" t="s">
        <v>402</v>
      </c>
      <c r="C90" s="93">
        <v>0.56999999999999995</v>
      </c>
      <c r="D90" s="93">
        <v>622</v>
      </c>
      <c r="E90" s="93">
        <v>1.94</v>
      </c>
      <c r="F90" s="93">
        <v>2123.61</v>
      </c>
      <c r="G90" s="93">
        <v>1</v>
      </c>
      <c r="H90" s="93" t="s">
        <v>403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3" t="s">
        <v>406</v>
      </c>
      <c r="B91" s="93" t="s">
        <v>402</v>
      </c>
      <c r="C91" s="93">
        <v>0.55000000000000004</v>
      </c>
      <c r="D91" s="93">
        <v>622</v>
      </c>
      <c r="E91" s="93">
        <v>1.67</v>
      </c>
      <c r="F91" s="93">
        <v>1903</v>
      </c>
      <c r="G91" s="93">
        <v>1</v>
      </c>
      <c r="H91" s="93" t="s">
        <v>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5"/>
      <c r="B93" s="93" t="s">
        <v>114</v>
      </c>
      <c r="C93" s="93" t="s">
        <v>407</v>
      </c>
      <c r="D93" s="93" t="s">
        <v>408</v>
      </c>
      <c r="E93" s="93" t="s">
        <v>409</v>
      </c>
      <c r="F93" s="93" t="s">
        <v>410</v>
      </c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93" t="s">
        <v>33</v>
      </c>
      <c r="B94" s="93"/>
      <c r="C94" s="93"/>
      <c r="D94" s="93"/>
      <c r="E94" s="93"/>
      <c r="F94" s="93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5"/>
      <c r="B96" s="93" t="s">
        <v>114</v>
      </c>
      <c r="C96" s="93" t="s">
        <v>411</v>
      </c>
      <c r="D96" s="93" t="s">
        <v>412</v>
      </c>
      <c r="E96" s="93" t="s">
        <v>413</v>
      </c>
      <c r="F96" s="93" t="s">
        <v>414</v>
      </c>
      <c r="G96" s="93" t="s">
        <v>415</v>
      </c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93" t="s">
        <v>33</v>
      </c>
      <c r="B97" s="93"/>
      <c r="C97" s="93"/>
      <c r="D97" s="93"/>
      <c r="E97" s="93"/>
      <c r="F97" s="93"/>
      <c r="G97" s="93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5"/>
      <c r="B99" s="93" t="s">
        <v>422</v>
      </c>
      <c r="C99" s="93" t="s">
        <v>423</v>
      </c>
      <c r="D99" s="93" t="s">
        <v>424</v>
      </c>
      <c r="E99" s="93" t="s">
        <v>425</v>
      </c>
      <c r="F99" s="93" t="s">
        <v>426</v>
      </c>
      <c r="G99" s="93" t="s">
        <v>427</v>
      </c>
      <c r="H99" s="93" t="s">
        <v>428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3" t="s">
        <v>429</v>
      </c>
      <c r="B100" s="93">
        <v>39218.690699999999</v>
      </c>
      <c r="C100" s="93">
        <v>59.039299999999997</v>
      </c>
      <c r="D100" s="93">
        <v>220.46379999999999</v>
      </c>
      <c r="E100" s="93">
        <v>0</v>
      </c>
      <c r="F100" s="93">
        <v>4.0000000000000002E-4</v>
      </c>
      <c r="G100" s="94">
        <v>1099330</v>
      </c>
      <c r="H100" s="93">
        <v>16009.936900000001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3" t="s">
        <v>430</v>
      </c>
      <c r="B101" s="93">
        <v>31949.886900000001</v>
      </c>
      <c r="C101" s="93">
        <v>50.074100000000001</v>
      </c>
      <c r="D101" s="93">
        <v>198.18709999999999</v>
      </c>
      <c r="E101" s="93">
        <v>0</v>
      </c>
      <c r="F101" s="93">
        <v>4.0000000000000002E-4</v>
      </c>
      <c r="G101" s="93">
        <v>988331.94050000003</v>
      </c>
      <c r="H101" s="93">
        <v>13248.1538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3" t="s">
        <v>431</v>
      </c>
      <c r="B102" s="93">
        <v>36264.018600000003</v>
      </c>
      <c r="C102" s="93">
        <v>56.951300000000003</v>
      </c>
      <c r="D102" s="93">
        <v>226.03579999999999</v>
      </c>
      <c r="E102" s="93">
        <v>0</v>
      </c>
      <c r="F102" s="93">
        <v>4.0000000000000002E-4</v>
      </c>
      <c r="G102" s="94">
        <v>1127210</v>
      </c>
      <c r="H102" s="93">
        <v>15049.0566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3" t="s">
        <v>432</v>
      </c>
      <c r="B103" s="93">
        <v>35666.313300000002</v>
      </c>
      <c r="C103" s="93">
        <v>58.017600000000002</v>
      </c>
      <c r="D103" s="93">
        <v>241.15610000000001</v>
      </c>
      <c r="E103" s="93">
        <v>0</v>
      </c>
      <c r="F103" s="93">
        <v>5.0000000000000001E-4</v>
      </c>
      <c r="G103" s="94">
        <v>1202690</v>
      </c>
      <c r="H103" s="93">
        <v>15009.415000000001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3" t="s">
        <v>265</v>
      </c>
      <c r="B104" s="93">
        <v>40028.110500000003</v>
      </c>
      <c r="C104" s="93">
        <v>65.478999999999999</v>
      </c>
      <c r="D104" s="93">
        <v>274.08980000000003</v>
      </c>
      <c r="E104" s="93">
        <v>0</v>
      </c>
      <c r="F104" s="93">
        <v>5.0000000000000001E-4</v>
      </c>
      <c r="G104" s="94">
        <v>1366960</v>
      </c>
      <c r="H104" s="93">
        <v>16883.043099999999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3" t="s">
        <v>433</v>
      </c>
      <c r="B105" s="93">
        <v>46603.47</v>
      </c>
      <c r="C105" s="93">
        <v>76.420299999999997</v>
      </c>
      <c r="D105" s="93">
        <v>320.85430000000002</v>
      </c>
      <c r="E105" s="93">
        <v>0</v>
      </c>
      <c r="F105" s="93">
        <v>5.9999999999999995E-4</v>
      </c>
      <c r="G105" s="94">
        <v>1600190</v>
      </c>
      <c r="H105" s="93">
        <v>19675.6387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3" t="s">
        <v>434</v>
      </c>
      <c r="B106" s="93">
        <v>49690.4571</v>
      </c>
      <c r="C106" s="93">
        <v>81.488799999999998</v>
      </c>
      <c r="D106" s="93">
        <v>342.16770000000002</v>
      </c>
      <c r="E106" s="93">
        <v>0</v>
      </c>
      <c r="F106" s="93">
        <v>5.9999999999999995E-4</v>
      </c>
      <c r="G106" s="94">
        <v>1706480</v>
      </c>
      <c r="H106" s="93">
        <v>20979.6077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93" t="s">
        <v>435</v>
      </c>
      <c r="B107" s="93">
        <v>50309.071900000003</v>
      </c>
      <c r="C107" s="93">
        <v>82.503200000000007</v>
      </c>
      <c r="D107" s="93">
        <v>346.4271</v>
      </c>
      <c r="E107" s="93">
        <v>0</v>
      </c>
      <c r="F107" s="93">
        <v>5.9999999999999995E-4</v>
      </c>
      <c r="G107" s="94">
        <v>1727730</v>
      </c>
      <c r="H107" s="93">
        <v>21240.7863</v>
      </c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93" t="s">
        <v>436</v>
      </c>
      <c r="B108" s="93">
        <v>43514.192999999999</v>
      </c>
      <c r="C108" s="93">
        <v>71.355199999999996</v>
      </c>
      <c r="D108" s="93">
        <v>299.59210000000002</v>
      </c>
      <c r="E108" s="93">
        <v>0</v>
      </c>
      <c r="F108" s="93">
        <v>5.9999999999999995E-4</v>
      </c>
      <c r="G108" s="94">
        <v>1494150</v>
      </c>
      <c r="H108" s="93">
        <v>18371.443800000001</v>
      </c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93" t="s">
        <v>437</v>
      </c>
      <c r="B109" s="93">
        <v>37193.730799999998</v>
      </c>
      <c r="C109" s="93">
        <v>60.564399999999999</v>
      </c>
      <c r="D109" s="93">
        <v>252.06739999999999</v>
      </c>
      <c r="E109" s="93">
        <v>0</v>
      </c>
      <c r="F109" s="93">
        <v>5.0000000000000001E-4</v>
      </c>
      <c r="G109" s="94">
        <v>1257110</v>
      </c>
      <c r="H109" s="93">
        <v>15658.651900000001</v>
      </c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93" t="s">
        <v>438</v>
      </c>
      <c r="B110" s="93">
        <v>33251.211900000002</v>
      </c>
      <c r="C110" s="93">
        <v>52.672400000000003</v>
      </c>
      <c r="D110" s="93">
        <v>211.511</v>
      </c>
      <c r="E110" s="93">
        <v>0</v>
      </c>
      <c r="F110" s="93">
        <v>4.0000000000000002E-4</v>
      </c>
      <c r="G110" s="94">
        <v>1054800</v>
      </c>
      <c r="H110" s="93">
        <v>13845.827799999999</v>
      </c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 s="93" t="s">
        <v>439</v>
      </c>
      <c r="B111" s="93">
        <v>38005.896000000001</v>
      </c>
      <c r="C111" s="93">
        <v>57.8523</v>
      </c>
      <c r="D111" s="93">
        <v>219.6499</v>
      </c>
      <c r="E111" s="93">
        <v>0</v>
      </c>
      <c r="F111" s="93">
        <v>4.0000000000000002E-4</v>
      </c>
      <c r="G111" s="94">
        <v>1095300</v>
      </c>
      <c r="H111" s="93">
        <v>15581.2363</v>
      </c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93"/>
      <c r="B112" s="93"/>
      <c r="C112" s="93"/>
      <c r="D112" s="93"/>
      <c r="E112" s="93"/>
      <c r="F112" s="93"/>
      <c r="G112" s="93"/>
      <c r="H112" s="93"/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93" t="s">
        <v>440</v>
      </c>
      <c r="B113" s="93">
        <v>481695.05070000002</v>
      </c>
      <c r="C113" s="93">
        <v>772.41809999999998</v>
      </c>
      <c r="D113" s="93">
        <v>3152.2022000000002</v>
      </c>
      <c r="E113" s="93">
        <v>0</v>
      </c>
      <c r="F113" s="93">
        <v>6.0000000000000001E-3</v>
      </c>
      <c r="G113" s="94">
        <v>15720300</v>
      </c>
      <c r="H113" s="93">
        <v>201552.79800000001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93" t="s">
        <v>441</v>
      </c>
      <c r="B114" s="93">
        <v>31949.886900000001</v>
      </c>
      <c r="C114" s="93">
        <v>50.074100000000001</v>
      </c>
      <c r="D114" s="93">
        <v>198.18709999999999</v>
      </c>
      <c r="E114" s="93">
        <v>0</v>
      </c>
      <c r="F114" s="93">
        <v>4.0000000000000002E-4</v>
      </c>
      <c r="G114" s="93">
        <v>988331.94050000003</v>
      </c>
      <c r="H114" s="93">
        <v>13248.1538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93" t="s">
        <v>442</v>
      </c>
      <c r="B115" s="93">
        <v>50309.071900000003</v>
      </c>
      <c r="C115" s="93">
        <v>82.503200000000007</v>
      </c>
      <c r="D115" s="93">
        <v>346.4271</v>
      </c>
      <c r="E115" s="93">
        <v>0</v>
      </c>
      <c r="F115" s="93">
        <v>5.9999999999999995E-4</v>
      </c>
      <c r="G115" s="94">
        <v>1727730</v>
      </c>
      <c r="H115" s="93">
        <v>21240.7863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5"/>
      <c r="B117" s="93" t="s">
        <v>443</v>
      </c>
      <c r="C117" s="93" t="s">
        <v>444</v>
      </c>
      <c r="D117" s="93" t="s">
        <v>445</v>
      </c>
      <c r="E117" s="93" t="s">
        <v>446</v>
      </c>
      <c r="F117" s="93" t="s">
        <v>447</v>
      </c>
      <c r="G117" s="93" t="s">
        <v>448</v>
      </c>
      <c r="H117" s="93" t="s">
        <v>449</v>
      </c>
      <c r="I117" s="93" t="s">
        <v>450</v>
      </c>
      <c r="J117" s="93" t="s">
        <v>451</v>
      </c>
      <c r="K117" s="93" t="s">
        <v>452</v>
      </c>
      <c r="L117" s="93" t="s">
        <v>453</v>
      </c>
      <c r="M117" s="93" t="s">
        <v>454</v>
      </c>
      <c r="N117" s="93" t="s">
        <v>455</v>
      </c>
      <c r="O117" s="93" t="s">
        <v>456</v>
      </c>
      <c r="P117" s="93" t="s">
        <v>457</v>
      </c>
      <c r="Q117" s="93" t="s">
        <v>458</v>
      </c>
      <c r="R117" s="93" t="s">
        <v>459</v>
      </c>
      <c r="S117" s="93" t="s">
        <v>460</v>
      </c>
    </row>
    <row r="118" spans="1:19">
      <c r="A118" s="93" t="s">
        <v>429</v>
      </c>
      <c r="B118" s="94">
        <v>144258000000</v>
      </c>
      <c r="C118" s="93">
        <v>106970.965</v>
      </c>
      <c r="D118" s="93" t="s">
        <v>520</v>
      </c>
      <c r="E118" s="93">
        <v>66738.464999999997</v>
      </c>
      <c r="F118" s="93">
        <v>10771.038</v>
      </c>
      <c r="G118" s="93">
        <v>23195.231</v>
      </c>
      <c r="H118" s="93">
        <v>0</v>
      </c>
      <c r="I118" s="93">
        <v>2574.232</v>
      </c>
      <c r="J118" s="93">
        <v>3692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3">
        <v>0</v>
      </c>
      <c r="R118" s="93">
        <v>0</v>
      </c>
      <c r="S118" s="93">
        <v>0</v>
      </c>
    </row>
    <row r="119" spans="1:19">
      <c r="A119" s="93" t="s">
        <v>430</v>
      </c>
      <c r="B119" s="94">
        <v>129693000000</v>
      </c>
      <c r="C119" s="93">
        <v>115547.68700000001</v>
      </c>
      <c r="D119" s="93" t="s">
        <v>628</v>
      </c>
      <c r="E119" s="93">
        <v>66738.464999999997</v>
      </c>
      <c r="F119" s="93">
        <v>10771.038</v>
      </c>
      <c r="G119" s="93">
        <v>23195.231</v>
      </c>
      <c r="H119" s="93">
        <v>0</v>
      </c>
      <c r="I119" s="93">
        <v>14842.955</v>
      </c>
      <c r="J119" s="93">
        <v>0</v>
      </c>
      <c r="K119" s="93">
        <v>0</v>
      </c>
      <c r="L119" s="93">
        <v>0</v>
      </c>
      <c r="M119" s="93">
        <v>0</v>
      </c>
      <c r="N119" s="93">
        <v>0</v>
      </c>
      <c r="O119" s="93">
        <v>0</v>
      </c>
      <c r="P119" s="93">
        <v>0</v>
      </c>
      <c r="Q119" s="93">
        <v>0</v>
      </c>
      <c r="R119" s="93">
        <v>0</v>
      </c>
      <c r="S119" s="93">
        <v>0</v>
      </c>
    </row>
    <row r="120" spans="1:19">
      <c r="A120" s="93" t="s">
        <v>431</v>
      </c>
      <c r="B120" s="94">
        <v>147918000000</v>
      </c>
      <c r="C120" s="93">
        <v>128785.51700000001</v>
      </c>
      <c r="D120" s="93" t="s">
        <v>521</v>
      </c>
      <c r="E120" s="93">
        <v>66738.464999999997</v>
      </c>
      <c r="F120" s="93">
        <v>10771.038</v>
      </c>
      <c r="G120" s="93">
        <v>23195.231</v>
      </c>
      <c r="H120" s="93">
        <v>0</v>
      </c>
      <c r="I120" s="93">
        <v>28080.784</v>
      </c>
      <c r="J120" s="93">
        <v>0</v>
      </c>
      <c r="K120" s="93">
        <v>0</v>
      </c>
      <c r="L120" s="93">
        <v>0</v>
      </c>
      <c r="M120" s="93">
        <v>0</v>
      </c>
      <c r="N120" s="93">
        <v>0</v>
      </c>
      <c r="O120" s="93">
        <v>0</v>
      </c>
      <c r="P120" s="93">
        <v>0</v>
      </c>
      <c r="Q120" s="93">
        <v>0</v>
      </c>
      <c r="R120" s="93">
        <v>0</v>
      </c>
      <c r="S120" s="93">
        <v>0</v>
      </c>
    </row>
    <row r="121" spans="1:19">
      <c r="A121" s="93" t="s">
        <v>432</v>
      </c>
      <c r="B121" s="94">
        <v>157822000000</v>
      </c>
      <c r="C121" s="93">
        <v>156960.44099999999</v>
      </c>
      <c r="D121" s="93" t="s">
        <v>522</v>
      </c>
      <c r="E121" s="93">
        <v>66738.464999999997</v>
      </c>
      <c r="F121" s="93">
        <v>10771.038</v>
      </c>
      <c r="G121" s="93">
        <v>23195.231</v>
      </c>
      <c r="H121" s="93">
        <v>0</v>
      </c>
      <c r="I121" s="93">
        <v>56255.707999999999</v>
      </c>
      <c r="J121" s="93">
        <v>0</v>
      </c>
      <c r="K121" s="93">
        <v>0</v>
      </c>
      <c r="L121" s="93">
        <v>0</v>
      </c>
      <c r="M121" s="93">
        <v>0</v>
      </c>
      <c r="N121" s="93">
        <v>0</v>
      </c>
      <c r="O121" s="93">
        <v>0</v>
      </c>
      <c r="P121" s="93">
        <v>0</v>
      </c>
      <c r="Q121" s="93">
        <v>0</v>
      </c>
      <c r="R121" s="93">
        <v>0</v>
      </c>
      <c r="S121" s="93">
        <v>0</v>
      </c>
    </row>
    <row r="122" spans="1:19">
      <c r="A122" s="93" t="s">
        <v>265</v>
      </c>
      <c r="B122" s="94">
        <v>179377000000</v>
      </c>
      <c r="C122" s="93">
        <v>169418.1</v>
      </c>
      <c r="D122" s="93" t="s">
        <v>523</v>
      </c>
      <c r="E122" s="93">
        <v>66738.464999999997</v>
      </c>
      <c r="F122" s="93">
        <v>10771.038</v>
      </c>
      <c r="G122" s="93">
        <v>23195.231</v>
      </c>
      <c r="H122" s="93">
        <v>0</v>
      </c>
      <c r="I122" s="93">
        <v>68713.366999999998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3">
        <v>0</v>
      </c>
      <c r="R122" s="93">
        <v>0</v>
      </c>
      <c r="S122" s="93">
        <v>0</v>
      </c>
    </row>
    <row r="123" spans="1:19">
      <c r="A123" s="93" t="s">
        <v>433</v>
      </c>
      <c r="B123" s="94">
        <v>209983000000</v>
      </c>
      <c r="C123" s="93">
        <v>191268.42800000001</v>
      </c>
      <c r="D123" s="93" t="s">
        <v>524</v>
      </c>
      <c r="E123" s="93">
        <v>66738.464999999997</v>
      </c>
      <c r="F123" s="93">
        <v>10771.038</v>
      </c>
      <c r="G123" s="93">
        <v>23195.231</v>
      </c>
      <c r="H123" s="93">
        <v>0</v>
      </c>
      <c r="I123" s="93">
        <v>90563.695000000007</v>
      </c>
      <c r="J123" s="93">
        <v>0</v>
      </c>
      <c r="K123" s="93">
        <v>0</v>
      </c>
      <c r="L123" s="93">
        <v>0</v>
      </c>
      <c r="M123" s="93">
        <v>0</v>
      </c>
      <c r="N123" s="93">
        <v>0</v>
      </c>
      <c r="O123" s="93">
        <v>0</v>
      </c>
      <c r="P123" s="93">
        <v>0</v>
      </c>
      <c r="Q123" s="93">
        <v>0</v>
      </c>
      <c r="R123" s="93">
        <v>0</v>
      </c>
      <c r="S123" s="93">
        <v>0</v>
      </c>
    </row>
    <row r="124" spans="1:19">
      <c r="A124" s="93" t="s">
        <v>434</v>
      </c>
      <c r="B124" s="94">
        <v>223932000000</v>
      </c>
      <c r="C124" s="93">
        <v>189963.93400000001</v>
      </c>
      <c r="D124" s="93" t="s">
        <v>525</v>
      </c>
      <c r="E124" s="93">
        <v>66738.464999999997</v>
      </c>
      <c r="F124" s="93">
        <v>10771.038</v>
      </c>
      <c r="G124" s="93">
        <v>23195.231</v>
      </c>
      <c r="H124" s="93">
        <v>0</v>
      </c>
      <c r="I124" s="93">
        <v>89259.201000000001</v>
      </c>
      <c r="J124" s="93">
        <v>0</v>
      </c>
      <c r="K124" s="93">
        <v>0</v>
      </c>
      <c r="L124" s="93">
        <v>0</v>
      </c>
      <c r="M124" s="93">
        <v>0</v>
      </c>
      <c r="N124" s="93">
        <v>0</v>
      </c>
      <c r="O124" s="93">
        <v>0</v>
      </c>
      <c r="P124" s="93">
        <v>0</v>
      </c>
      <c r="Q124" s="93">
        <v>0</v>
      </c>
      <c r="R124" s="93">
        <v>0</v>
      </c>
      <c r="S124" s="93">
        <v>0</v>
      </c>
    </row>
    <row r="125" spans="1:19">
      <c r="A125" s="93" t="s">
        <v>435</v>
      </c>
      <c r="B125" s="94">
        <v>226719000000</v>
      </c>
      <c r="C125" s="93">
        <v>187859.52</v>
      </c>
      <c r="D125" s="93" t="s">
        <v>526</v>
      </c>
      <c r="E125" s="93">
        <v>66738.464999999997</v>
      </c>
      <c r="F125" s="93">
        <v>10771.038</v>
      </c>
      <c r="G125" s="93">
        <v>23195.231</v>
      </c>
      <c r="H125" s="93">
        <v>0</v>
      </c>
      <c r="I125" s="93">
        <v>87154.786999999997</v>
      </c>
      <c r="J125" s="93">
        <v>0</v>
      </c>
      <c r="K125" s="93">
        <v>0</v>
      </c>
      <c r="L125" s="93">
        <v>0</v>
      </c>
      <c r="M125" s="93">
        <v>0</v>
      </c>
      <c r="N125" s="93">
        <v>0</v>
      </c>
      <c r="O125" s="93">
        <v>0</v>
      </c>
      <c r="P125" s="93">
        <v>0</v>
      </c>
      <c r="Q125" s="93">
        <v>0</v>
      </c>
      <c r="R125" s="93">
        <v>0</v>
      </c>
      <c r="S125" s="93">
        <v>0</v>
      </c>
    </row>
    <row r="126" spans="1:19">
      <c r="A126" s="93" t="s">
        <v>436</v>
      </c>
      <c r="B126" s="94">
        <v>196068000000</v>
      </c>
      <c r="C126" s="93">
        <v>183609.389</v>
      </c>
      <c r="D126" s="93" t="s">
        <v>527</v>
      </c>
      <c r="E126" s="93">
        <v>66738.464999999997</v>
      </c>
      <c r="F126" s="93">
        <v>10771.038</v>
      </c>
      <c r="G126" s="93">
        <v>23195.231</v>
      </c>
      <c r="H126" s="93">
        <v>0</v>
      </c>
      <c r="I126" s="93">
        <v>82904.656000000003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v>0</v>
      </c>
    </row>
    <row r="127" spans="1:19">
      <c r="A127" s="93" t="s">
        <v>437</v>
      </c>
      <c r="B127" s="94">
        <v>164964000000</v>
      </c>
      <c r="C127" s="93">
        <v>157519.11300000001</v>
      </c>
      <c r="D127" s="93" t="s">
        <v>528</v>
      </c>
      <c r="E127" s="93">
        <v>66738.464999999997</v>
      </c>
      <c r="F127" s="93">
        <v>10771.038</v>
      </c>
      <c r="G127" s="93">
        <v>23195.231</v>
      </c>
      <c r="H127" s="93">
        <v>0</v>
      </c>
      <c r="I127" s="93">
        <v>56814.38</v>
      </c>
      <c r="J127" s="93">
        <v>0</v>
      </c>
      <c r="K127" s="93">
        <v>0</v>
      </c>
      <c r="L127" s="93">
        <v>0</v>
      </c>
      <c r="M127" s="93">
        <v>0</v>
      </c>
      <c r="N127" s="93">
        <v>0</v>
      </c>
      <c r="O127" s="93">
        <v>0</v>
      </c>
      <c r="P127" s="93">
        <v>0</v>
      </c>
      <c r="Q127" s="93">
        <v>0</v>
      </c>
      <c r="R127" s="93">
        <v>0</v>
      </c>
      <c r="S127" s="93">
        <v>0</v>
      </c>
    </row>
    <row r="128" spans="1:19">
      <c r="A128" s="93" t="s">
        <v>438</v>
      </c>
      <c r="B128" s="94">
        <v>138415000000</v>
      </c>
      <c r="C128" s="93">
        <v>118801.143</v>
      </c>
      <c r="D128" s="93" t="s">
        <v>529</v>
      </c>
      <c r="E128" s="93">
        <v>66738.464999999997</v>
      </c>
      <c r="F128" s="93">
        <v>10771.038</v>
      </c>
      <c r="G128" s="93">
        <v>23195.231</v>
      </c>
      <c r="H128" s="93">
        <v>0</v>
      </c>
      <c r="I128" s="93">
        <v>18096.41</v>
      </c>
      <c r="J128" s="93">
        <v>0</v>
      </c>
      <c r="K128" s="93">
        <v>0</v>
      </c>
      <c r="L128" s="93">
        <v>0</v>
      </c>
      <c r="M128" s="93">
        <v>0</v>
      </c>
      <c r="N128" s="93">
        <v>0</v>
      </c>
      <c r="O128" s="93">
        <v>0</v>
      </c>
      <c r="P128" s="93">
        <v>0</v>
      </c>
      <c r="Q128" s="93">
        <v>0</v>
      </c>
      <c r="R128" s="93">
        <v>0</v>
      </c>
      <c r="S128" s="93">
        <v>0</v>
      </c>
    </row>
    <row r="129" spans="1:19">
      <c r="A129" s="93" t="s">
        <v>439</v>
      </c>
      <c r="B129" s="94">
        <v>143729000000</v>
      </c>
      <c r="C129" s="93">
        <v>116789.43399999999</v>
      </c>
      <c r="D129" s="93" t="s">
        <v>629</v>
      </c>
      <c r="E129" s="93">
        <v>66738.464999999997</v>
      </c>
      <c r="F129" s="93">
        <v>10771.038</v>
      </c>
      <c r="G129" s="93">
        <v>23195.231</v>
      </c>
      <c r="H129" s="93">
        <v>0</v>
      </c>
      <c r="I129" s="93">
        <v>16084.701999999999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</row>
    <row r="130" spans="1:19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</row>
    <row r="131" spans="1:19">
      <c r="A131" s="93" t="s">
        <v>440</v>
      </c>
      <c r="B131" s="94">
        <v>2062880000000</v>
      </c>
      <c r="C131" s="93"/>
      <c r="D131" s="93"/>
      <c r="E131" s="93"/>
      <c r="F131" s="93"/>
      <c r="G131" s="93"/>
      <c r="H131" s="93"/>
      <c r="I131" s="93"/>
      <c r="J131" s="93"/>
      <c r="K131" s="93">
        <v>0</v>
      </c>
      <c r="L131" s="93">
        <v>0</v>
      </c>
      <c r="M131" s="93">
        <v>0</v>
      </c>
      <c r="N131" s="93">
        <v>0</v>
      </c>
      <c r="O131" s="93">
        <v>0</v>
      </c>
      <c r="P131" s="93">
        <v>0</v>
      </c>
      <c r="Q131" s="93">
        <v>0</v>
      </c>
      <c r="R131" s="93">
        <v>0</v>
      </c>
      <c r="S131" s="93">
        <v>0</v>
      </c>
    </row>
    <row r="132" spans="1:19">
      <c r="A132" s="93" t="s">
        <v>441</v>
      </c>
      <c r="B132" s="94">
        <v>129693000000</v>
      </c>
      <c r="C132" s="93">
        <v>106970.965</v>
      </c>
      <c r="D132" s="93"/>
      <c r="E132" s="93">
        <v>66738.464999999997</v>
      </c>
      <c r="F132" s="93">
        <v>10771.038</v>
      </c>
      <c r="G132" s="93">
        <v>23195.231</v>
      </c>
      <c r="H132" s="93">
        <v>0</v>
      </c>
      <c r="I132" s="93">
        <v>2574.232</v>
      </c>
      <c r="J132" s="93">
        <v>0</v>
      </c>
      <c r="K132" s="93">
        <v>0</v>
      </c>
      <c r="L132" s="93">
        <v>0</v>
      </c>
      <c r="M132" s="93">
        <v>0</v>
      </c>
      <c r="N132" s="93">
        <v>0</v>
      </c>
      <c r="O132" s="93">
        <v>0</v>
      </c>
      <c r="P132" s="93">
        <v>0</v>
      </c>
      <c r="Q132" s="93">
        <v>0</v>
      </c>
      <c r="R132" s="93">
        <v>0</v>
      </c>
      <c r="S132" s="93">
        <v>0</v>
      </c>
    </row>
    <row r="133" spans="1:19">
      <c r="A133" s="93" t="s">
        <v>442</v>
      </c>
      <c r="B133" s="94">
        <v>226719000000</v>
      </c>
      <c r="C133" s="93">
        <v>191268.42800000001</v>
      </c>
      <c r="D133" s="93"/>
      <c r="E133" s="93">
        <v>66738.464999999997</v>
      </c>
      <c r="F133" s="93">
        <v>10771.038</v>
      </c>
      <c r="G133" s="93">
        <v>23195.231</v>
      </c>
      <c r="H133" s="93">
        <v>0</v>
      </c>
      <c r="I133" s="93">
        <v>90563.695000000007</v>
      </c>
      <c r="J133" s="93">
        <v>3692</v>
      </c>
      <c r="K133" s="93">
        <v>0</v>
      </c>
      <c r="L133" s="93">
        <v>0</v>
      </c>
      <c r="M133" s="93">
        <v>0</v>
      </c>
      <c r="N133" s="93">
        <v>0</v>
      </c>
      <c r="O133" s="93">
        <v>0</v>
      </c>
      <c r="P133" s="93">
        <v>0</v>
      </c>
      <c r="Q133" s="93">
        <v>0</v>
      </c>
      <c r="R133" s="93">
        <v>0</v>
      </c>
      <c r="S133" s="93">
        <v>0</v>
      </c>
    </row>
    <row r="134" spans="1:1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1:19">
      <c r="A135" s="85"/>
      <c r="B135" s="93" t="s">
        <v>472</v>
      </c>
      <c r="C135" s="93" t="s">
        <v>473</v>
      </c>
      <c r="D135" s="93" t="s">
        <v>474</v>
      </c>
      <c r="E135" s="93" t="s">
        <v>238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1:19">
      <c r="A136" s="93" t="s">
        <v>475</v>
      </c>
      <c r="B136" s="93">
        <v>56878.02</v>
      </c>
      <c r="C136" s="93">
        <v>3504.67</v>
      </c>
      <c r="D136" s="93">
        <v>0</v>
      </c>
      <c r="E136" s="93">
        <v>60382.69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1:19">
      <c r="A137" s="93" t="s">
        <v>476</v>
      </c>
      <c r="B137" s="93">
        <v>24.79</v>
      </c>
      <c r="C137" s="93">
        <v>1.53</v>
      </c>
      <c r="D137" s="93">
        <v>0</v>
      </c>
      <c r="E137" s="93">
        <v>26.32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1:19">
      <c r="A138" s="93" t="s">
        <v>477</v>
      </c>
      <c r="B138" s="93">
        <v>24.79</v>
      </c>
      <c r="C138" s="93">
        <v>1.53</v>
      </c>
      <c r="D138" s="93">
        <v>0</v>
      </c>
      <c r="E138" s="93">
        <v>26.32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1:19">
      <c r="A139" s="84"/>
      <c r="B139" s="84"/>
    </row>
    <row r="140" spans="1:19">
      <c r="A140" s="84"/>
      <c r="B140" s="84"/>
    </row>
    <row r="141" spans="1:19">
      <c r="A141" s="84"/>
      <c r="B141" s="84"/>
    </row>
    <row r="142" spans="1:19">
      <c r="A142" s="84"/>
      <c r="B142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HeatSch</vt:lpstr>
      <vt:lpstr>CoolSch</vt:lpstr>
      <vt:lpstr>Miami!retail01miami_9</vt:lpstr>
      <vt:lpstr>Houston!retail02houston_9</vt:lpstr>
      <vt:lpstr>Phoenix!retail03phoenix_9</vt:lpstr>
      <vt:lpstr>Atlanta!retail04atlanta_9</vt:lpstr>
      <vt:lpstr>LosAngeles!retail05losangeles_9</vt:lpstr>
      <vt:lpstr>LasVegas!retail06lasvegas_9</vt:lpstr>
      <vt:lpstr>SanFrancisco!retail07sanfrancisco_9</vt:lpstr>
      <vt:lpstr>Baltimore!retail08baltimore_9</vt:lpstr>
      <vt:lpstr>Albuquerque!retail09albuquerque_9</vt:lpstr>
      <vt:lpstr>Seattle!retail10seattle_9</vt:lpstr>
      <vt:lpstr>Chicago!retail11chicago_9</vt:lpstr>
      <vt:lpstr>Boulder!retail12boulder_9</vt:lpstr>
      <vt:lpstr>Minneapolis!retail13minneapolis_9</vt:lpstr>
      <vt:lpstr>Helena!retail14helena_9</vt:lpstr>
      <vt:lpstr>Duluth!retail15duluth_9</vt:lpstr>
      <vt:lpstr>Fairbanks!retail16fairbanks_9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2008-11-04T19:32:18Z</cp:lastPrinted>
  <dcterms:created xsi:type="dcterms:W3CDTF">2007-11-14T19:26:56Z</dcterms:created>
  <dcterms:modified xsi:type="dcterms:W3CDTF">2010-02-17T04:55:13Z</dcterms:modified>
</cp:coreProperties>
</file>