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53"/>
  </bookViews>
  <sheets>
    <sheet name="BuildingSummary" sheetId="8" r:id="rId1"/>
    <sheet name="ZoneSummary" sheetId="10" r:id="rId2"/>
    <sheet name="LocationSummary" sheetId="7" r:id="rId3"/>
    <sheet name="Miami" sheetId="40" state="veryHidden" r:id="rId4"/>
    <sheet name="Houston" sheetId="39" state="veryHidden" r:id="rId5"/>
    <sheet name="Phoenix" sheetId="38" state="veryHidden" r:id="rId6"/>
    <sheet name="Atlanta" sheetId="37" state="veryHidden" r:id="rId7"/>
    <sheet name="LosAngeles" sheetId="36" state="veryHidden" r:id="rId8"/>
    <sheet name="LasVegas" sheetId="35" state="veryHidden" r:id="rId9"/>
    <sheet name="SanFrancisco" sheetId="34" state="veryHidden" r:id="rId10"/>
    <sheet name="Baltimore" sheetId="33" state="veryHidden" r:id="rId11"/>
    <sheet name="Albuquerque" sheetId="32" state="veryHidden" r:id="rId12"/>
    <sheet name="Seattle" sheetId="31" state="veryHidden" r:id="rId13"/>
    <sheet name="Chicago" sheetId="30" state="veryHidden" r:id="rId14"/>
    <sheet name="Boulder" sheetId="29" state="veryHidden" r:id="rId15"/>
    <sheet name="Minneapolis" sheetId="28" state="veryHidden" r:id="rId16"/>
    <sheet name="Helena" sheetId="27" state="veryHidden" r:id="rId17"/>
    <sheet name="Duluth" sheetId="26" state="veryHidden" r:id="rId18"/>
    <sheet name="Fairbanks" sheetId="25" state="veryHidden" r:id="rId19"/>
    <sheet name="Picture" sheetId="3" r:id="rId20"/>
    <sheet name="Electricity" sheetId="4" r:id="rId21"/>
    <sheet name="Gas" sheetId="11" r:id="rId22"/>
    <sheet name="EUI" sheetId="17" r:id="rId23"/>
    <sheet name="Water" sheetId="42" r:id="rId24"/>
    <sheet name="Carbon" sheetId="41" r:id="rId25"/>
    <sheet name="Schedules" sheetId="19" r:id="rId26"/>
    <sheet name="LtgSch" sheetId="20" r:id="rId27"/>
    <sheet name="EqpSch" sheetId="21" r:id="rId28"/>
    <sheet name="OccSch" sheetId="22" r:id="rId29"/>
    <sheet name="HeatSch" sheetId="23" r:id="rId30"/>
    <sheet name="CoolSch" sheetId="24" r:id="rId31"/>
  </sheets>
  <definedNames>
    <definedName name="stmall01miami_8" localSheetId="3">Miami!$A$1:$S$214</definedName>
    <definedName name="stmall02houston_8" localSheetId="4">Houston!$A$1:$S$214</definedName>
    <definedName name="stmall03phoenix_8" localSheetId="5">Phoenix!$A$1:$S$214</definedName>
    <definedName name="stmall04atlanta_8" localSheetId="6">Atlanta!$A$1:$S$214</definedName>
    <definedName name="stmall05losangeles_8" localSheetId="7">LosAngeles!$A$1:$S$214</definedName>
    <definedName name="stmall06lasvegas_8" localSheetId="8">LasVegas!$A$1:$S$214</definedName>
    <definedName name="stmall07sanfrancisco_8" localSheetId="9">SanFrancisco!$A$1:$S$214</definedName>
    <definedName name="stmall08baltimore_8" localSheetId="10">Baltimore!$A$1:$S$214</definedName>
    <definedName name="stmall09albuquerque_8" localSheetId="11">Albuquerque!$A$1:$S$214</definedName>
    <definedName name="stmall10seattle_8" localSheetId="12">Seattle!$A$1:$S$214</definedName>
    <definedName name="stmall11chicago_8" localSheetId="13">Chicago!$A$1:$S$214</definedName>
    <definedName name="stmall12boulder_8" localSheetId="14">Boulder!$A$1:$S$214</definedName>
    <definedName name="stmall13minneapolis_8" localSheetId="15">Minneapolis!$A$1:$S$214</definedName>
    <definedName name="stmall14helena_8" localSheetId="16">Helena!$A$1:$S$214</definedName>
    <definedName name="stmall15duluth_8" localSheetId="17">Duluth!$A$1:$S$214</definedName>
    <definedName name="stmall16fairbanks_8" localSheetId="18">Fairbanks!$A$1:$S$214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65"/>
  <c r="Q265"/>
  <c r="P265"/>
  <c r="O265"/>
  <c r="N265"/>
  <c r="M265"/>
  <c r="L265"/>
  <c r="K265"/>
  <c r="J265"/>
  <c r="I265"/>
  <c r="H265"/>
  <c r="G265"/>
  <c r="F265"/>
  <c r="E265"/>
  <c r="D265"/>
  <c r="C265"/>
  <c r="R264"/>
  <c r="Q264"/>
  <c r="P264"/>
  <c r="O264"/>
  <c r="N264"/>
  <c r="M264"/>
  <c r="L264"/>
  <c r="K264"/>
  <c r="J264"/>
  <c r="I264"/>
  <c r="H264"/>
  <c r="G264"/>
  <c r="F264"/>
  <c r="E264"/>
  <c r="D264"/>
  <c r="C264"/>
  <c r="B75"/>
  <c r="B76"/>
  <c r="B77"/>
  <c r="B78"/>
  <c r="B79"/>
  <c r="B80"/>
  <c r="B81"/>
  <c r="B82"/>
  <c r="B83"/>
  <c r="B74"/>
  <c r="R262"/>
  <c r="Q262"/>
  <c r="P262"/>
  <c r="O262"/>
  <c r="N262"/>
  <c r="M262"/>
  <c r="L262"/>
  <c r="K262"/>
  <c r="J262"/>
  <c r="I262"/>
  <c r="H262"/>
  <c r="G262"/>
  <c r="F262"/>
  <c r="E262"/>
  <c r="D262"/>
  <c r="C262"/>
  <c r="R261"/>
  <c r="Q261"/>
  <c r="P261"/>
  <c r="O261"/>
  <c r="N261"/>
  <c r="M261"/>
  <c r="L261"/>
  <c r="K261"/>
  <c r="J261"/>
  <c r="I261"/>
  <c r="H261"/>
  <c r="G261"/>
  <c r="F261"/>
  <c r="E261"/>
  <c r="D261"/>
  <c r="C261"/>
  <c r="R260"/>
  <c r="Q260"/>
  <c r="P260"/>
  <c r="O260"/>
  <c r="N260"/>
  <c r="M260"/>
  <c r="L260"/>
  <c r="K260"/>
  <c r="J260"/>
  <c r="I260"/>
  <c r="H260"/>
  <c r="G260"/>
  <c r="F260"/>
  <c r="E260"/>
  <c r="D260"/>
  <c r="C260"/>
  <c r="R259"/>
  <c r="Q259"/>
  <c r="P259"/>
  <c r="O259"/>
  <c r="N259"/>
  <c r="M259"/>
  <c r="L259"/>
  <c r="K259"/>
  <c r="J259"/>
  <c r="I259"/>
  <c r="H259"/>
  <c r="G259"/>
  <c r="F259"/>
  <c r="E259"/>
  <c r="D259"/>
  <c r="C259"/>
  <c r="R258"/>
  <c r="Q258"/>
  <c r="P258"/>
  <c r="O258"/>
  <c r="N258"/>
  <c r="M258"/>
  <c r="L258"/>
  <c r="K258"/>
  <c r="J258"/>
  <c r="I258"/>
  <c r="H258"/>
  <c r="G258"/>
  <c r="F258"/>
  <c r="E258"/>
  <c r="D258"/>
  <c r="C258"/>
  <c r="R257"/>
  <c r="Q257"/>
  <c r="P257"/>
  <c r="O257"/>
  <c r="N257"/>
  <c r="M257"/>
  <c r="L257"/>
  <c r="K257"/>
  <c r="J257"/>
  <c r="I257"/>
  <c r="H257"/>
  <c r="G257"/>
  <c r="F257"/>
  <c r="E257"/>
  <c r="D257"/>
  <c r="C257"/>
  <c r="R256"/>
  <c r="Q256"/>
  <c r="P256"/>
  <c r="O256"/>
  <c r="N256"/>
  <c r="M256"/>
  <c r="L256"/>
  <c r="K256"/>
  <c r="J256"/>
  <c r="I256"/>
  <c r="H256"/>
  <c r="G256"/>
  <c r="F256"/>
  <c r="E256"/>
  <c r="D256"/>
  <c r="C256"/>
  <c r="R255"/>
  <c r="Q255"/>
  <c r="P255"/>
  <c r="O255"/>
  <c r="N255"/>
  <c r="M255"/>
  <c r="L255"/>
  <c r="K255"/>
  <c r="J255"/>
  <c r="I255"/>
  <c r="H255"/>
  <c r="G255"/>
  <c r="F255"/>
  <c r="E255"/>
  <c r="D255"/>
  <c r="C255"/>
  <c r="R254"/>
  <c r="Q254"/>
  <c r="P254"/>
  <c r="O254"/>
  <c r="N254"/>
  <c r="M254"/>
  <c r="L254"/>
  <c r="K254"/>
  <c r="J254"/>
  <c r="I254"/>
  <c r="H254"/>
  <c r="G254"/>
  <c r="F254"/>
  <c r="E254"/>
  <c r="D254"/>
  <c r="C254"/>
  <c r="R253"/>
  <c r="Q253"/>
  <c r="P253"/>
  <c r="O253"/>
  <c r="N253"/>
  <c r="M253"/>
  <c r="L253"/>
  <c r="K253"/>
  <c r="J253"/>
  <c r="I253"/>
  <c r="H253"/>
  <c r="G253"/>
  <c r="F253"/>
  <c r="E253"/>
  <c r="D253"/>
  <c r="C253"/>
  <c r="R252"/>
  <c r="Q252"/>
  <c r="P252"/>
  <c r="O252"/>
  <c r="N252"/>
  <c r="M252"/>
  <c r="L252"/>
  <c r="K252"/>
  <c r="J252"/>
  <c r="I252"/>
  <c r="H252"/>
  <c r="G252"/>
  <c r="F252"/>
  <c r="E252"/>
  <c r="D252"/>
  <c r="C252"/>
  <c r="R249"/>
  <c r="Q249"/>
  <c r="P249"/>
  <c r="O249"/>
  <c r="N249"/>
  <c r="M249"/>
  <c r="L249"/>
  <c r="K249"/>
  <c r="J249"/>
  <c r="I249"/>
  <c r="H249"/>
  <c r="G249"/>
  <c r="F249"/>
  <c r="E249"/>
  <c r="D249"/>
  <c r="C249"/>
  <c r="R248"/>
  <c r="Q248"/>
  <c r="P248"/>
  <c r="O248"/>
  <c r="N248"/>
  <c r="M248"/>
  <c r="L248"/>
  <c r="K248"/>
  <c r="J248"/>
  <c r="I248"/>
  <c r="H248"/>
  <c r="G248"/>
  <c r="F248"/>
  <c r="E248"/>
  <c r="D248"/>
  <c r="C248"/>
  <c r="R247"/>
  <c r="Q247"/>
  <c r="P247"/>
  <c r="O247"/>
  <c r="N247"/>
  <c r="M247"/>
  <c r="L247"/>
  <c r="K247"/>
  <c r="J247"/>
  <c r="I247"/>
  <c r="H247"/>
  <c r="G247"/>
  <c r="F247"/>
  <c r="E247"/>
  <c r="D247"/>
  <c r="C247"/>
  <c r="R246"/>
  <c r="Q246"/>
  <c r="P246"/>
  <c r="O246"/>
  <c r="N246"/>
  <c r="M246"/>
  <c r="L246"/>
  <c r="K246"/>
  <c r="J246"/>
  <c r="I246"/>
  <c r="H246"/>
  <c r="G246"/>
  <c r="F246"/>
  <c r="E246"/>
  <c r="D246"/>
  <c r="C246"/>
  <c r="R245"/>
  <c r="Q245"/>
  <c r="P245"/>
  <c r="O245"/>
  <c r="N245"/>
  <c r="M245"/>
  <c r="L245"/>
  <c r="K245"/>
  <c r="J245"/>
  <c r="I245"/>
  <c r="H245"/>
  <c r="G245"/>
  <c r="F245"/>
  <c r="E245"/>
  <c r="D245"/>
  <c r="C245"/>
  <c r="R244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R242"/>
  <c r="Q242"/>
  <c r="P242"/>
  <c r="O242"/>
  <c r="N242"/>
  <c r="M242"/>
  <c r="L242"/>
  <c r="K242"/>
  <c r="J242"/>
  <c r="I242"/>
  <c r="H242"/>
  <c r="G242"/>
  <c r="F242"/>
  <c r="E242"/>
  <c r="D242"/>
  <c r="C242"/>
  <c r="R241"/>
  <c r="Q241"/>
  <c r="P241"/>
  <c r="O241"/>
  <c r="N241"/>
  <c r="M241"/>
  <c r="L241"/>
  <c r="K241"/>
  <c r="J241"/>
  <c r="I241"/>
  <c r="H241"/>
  <c r="G241"/>
  <c r="F241"/>
  <c r="E241"/>
  <c r="D241"/>
  <c r="C241"/>
  <c r="R240"/>
  <c r="Q240"/>
  <c r="P240"/>
  <c r="O240"/>
  <c r="N240"/>
  <c r="M240"/>
  <c r="L240"/>
  <c r="K240"/>
  <c r="J240"/>
  <c r="I240"/>
  <c r="H240"/>
  <c r="G240"/>
  <c r="F240"/>
  <c r="E240"/>
  <c r="D240"/>
  <c r="C240"/>
  <c r="R239"/>
  <c r="Q239"/>
  <c r="P239"/>
  <c r="O239"/>
  <c r="N239"/>
  <c r="M239"/>
  <c r="L239"/>
  <c r="K239"/>
  <c r="J239"/>
  <c r="I239"/>
  <c r="H239"/>
  <c r="G239"/>
  <c r="F239"/>
  <c r="E239"/>
  <c r="D239"/>
  <c r="C239"/>
  <c r="R272"/>
  <c r="Q272"/>
  <c r="P272"/>
  <c r="O272"/>
  <c r="N272"/>
  <c r="M272"/>
  <c r="L272"/>
  <c r="K272"/>
  <c r="J272"/>
  <c r="I272"/>
  <c r="H272"/>
  <c r="G272"/>
  <c r="F272"/>
  <c r="E272"/>
  <c r="D272"/>
  <c r="C272"/>
  <c r="R278"/>
  <c r="Q278"/>
  <c r="P278"/>
  <c r="O278"/>
  <c r="N278"/>
  <c r="M278"/>
  <c r="L278"/>
  <c r="K278"/>
  <c r="J278"/>
  <c r="I278"/>
  <c r="H278"/>
  <c r="G278"/>
  <c r="F278"/>
  <c r="E278"/>
  <c r="D278"/>
  <c r="C278"/>
  <c r="R277"/>
  <c r="Q277"/>
  <c r="P277"/>
  <c r="O277"/>
  <c r="N277"/>
  <c r="M277"/>
  <c r="L277"/>
  <c r="K277"/>
  <c r="J277"/>
  <c r="I277"/>
  <c r="H277"/>
  <c r="G277"/>
  <c r="F277"/>
  <c r="E277"/>
  <c r="D277"/>
  <c r="C277"/>
  <c r="R276"/>
  <c r="Q276"/>
  <c r="P276"/>
  <c r="O276"/>
  <c r="N276"/>
  <c r="M276"/>
  <c r="L276"/>
  <c r="K276"/>
  <c r="J276"/>
  <c r="I276"/>
  <c r="H276"/>
  <c r="G276"/>
  <c r="F276"/>
  <c r="E276"/>
  <c r="D276"/>
  <c r="C276"/>
  <c r="R275"/>
  <c r="Q275"/>
  <c r="P275"/>
  <c r="O275"/>
  <c r="N275"/>
  <c r="M275"/>
  <c r="L275"/>
  <c r="K275"/>
  <c r="J275"/>
  <c r="I275"/>
  <c r="H275"/>
  <c r="G275"/>
  <c r="F275"/>
  <c r="E275"/>
  <c r="D275"/>
  <c r="C275"/>
  <c r="R274"/>
  <c r="Q274"/>
  <c r="P274"/>
  <c r="O274"/>
  <c r="N274"/>
  <c r="M274"/>
  <c r="L274"/>
  <c r="K274"/>
  <c r="J274"/>
  <c r="I274"/>
  <c r="H274"/>
  <c r="G274"/>
  <c r="F274"/>
  <c r="E274"/>
  <c r="D274"/>
  <c r="C274"/>
  <c r="R273"/>
  <c r="Q273"/>
  <c r="P273"/>
  <c r="O273"/>
  <c r="N273"/>
  <c r="M273"/>
  <c r="L273"/>
  <c r="K273"/>
  <c r="J273"/>
  <c r="I273"/>
  <c r="H273"/>
  <c r="G273"/>
  <c r="F273"/>
  <c r="E273"/>
  <c r="D273"/>
  <c r="C273"/>
  <c r="R251"/>
  <c r="Q251"/>
  <c r="P251"/>
  <c r="O251"/>
  <c r="N251"/>
  <c r="M251"/>
  <c r="L251"/>
  <c r="K251"/>
  <c r="J251"/>
  <c r="I251"/>
  <c r="H251"/>
  <c r="G251"/>
  <c r="F251"/>
  <c r="E251"/>
  <c r="D251"/>
  <c r="C251"/>
  <c r="R238"/>
  <c r="Q238"/>
  <c r="P238"/>
  <c r="O238"/>
  <c r="N238"/>
  <c r="M238"/>
  <c r="L238"/>
  <c r="K238"/>
  <c r="J238"/>
  <c r="I238"/>
  <c r="H238"/>
  <c r="G238"/>
  <c r="F238"/>
  <c r="E238"/>
  <c r="D238"/>
  <c r="C238"/>
  <c r="R98"/>
  <c r="Q98"/>
  <c r="P98"/>
  <c r="O98"/>
  <c r="N98"/>
  <c r="M98"/>
  <c r="L98"/>
  <c r="K98"/>
  <c r="J98"/>
  <c r="I98"/>
  <c r="H98"/>
  <c r="G98"/>
  <c r="F98"/>
  <c r="E98"/>
  <c r="D98"/>
  <c r="C98"/>
  <c r="R103"/>
  <c r="Q103"/>
  <c r="P103"/>
  <c r="O103"/>
  <c r="N103"/>
  <c r="M103"/>
  <c r="L103"/>
  <c r="K103"/>
  <c r="J103"/>
  <c r="I103"/>
  <c r="H103"/>
  <c r="G103"/>
  <c r="F103"/>
  <c r="E103"/>
  <c r="D103"/>
  <c r="C103"/>
  <c r="R101"/>
  <c r="Q101"/>
  <c r="P101"/>
  <c r="O101"/>
  <c r="N101"/>
  <c r="M101"/>
  <c r="L101"/>
  <c r="K101"/>
  <c r="J101"/>
  <c r="I101"/>
  <c r="H101"/>
  <c r="G101"/>
  <c r="F101"/>
  <c r="E101"/>
  <c r="D101"/>
  <c r="C101"/>
  <c r="R100"/>
  <c r="Q100"/>
  <c r="P100"/>
  <c r="O100"/>
  <c r="N100"/>
  <c r="M100"/>
  <c r="L100"/>
  <c r="K100"/>
  <c r="J100"/>
  <c r="I100"/>
  <c r="H100"/>
  <c r="G100"/>
  <c r="F100"/>
  <c r="E100"/>
  <c r="D100"/>
  <c r="C100"/>
  <c r="R97"/>
  <c r="Q97"/>
  <c r="P97"/>
  <c r="O97"/>
  <c r="N97"/>
  <c r="M97"/>
  <c r="L97"/>
  <c r="K97"/>
  <c r="J97"/>
  <c r="I97"/>
  <c r="H97"/>
  <c r="G97"/>
  <c r="F97"/>
  <c r="E97"/>
  <c r="D97"/>
  <c r="C97"/>
  <c r="R270"/>
  <c r="R269"/>
  <c r="R268"/>
  <c r="R267"/>
  <c r="R235"/>
  <c r="R234"/>
  <c r="R233"/>
  <c r="R232"/>
  <c r="R231"/>
  <c r="R230"/>
  <c r="R229"/>
  <c r="R228"/>
  <c r="R227"/>
  <c r="R226"/>
  <c r="R225"/>
  <c r="R224"/>
  <c r="R223"/>
  <c r="R222"/>
  <c r="R221"/>
  <c r="R220"/>
  <c r="R218"/>
  <c r="R217"/>
  <c r="R216"/>
  <c r="R215"/>
  <c r="R214"/>
  <c r="R213"/>
  <c r="R212"/>
  <c r="R211"/>
  <c r="R210"/>
  <c r="R209"/>
  <c r="R208"/>
  <c r="R207"/>
  <c r="R206"/>
  <c r="R205"/>
  <c r="R204"/>
  <c r="R202"/>
  <c r="R201"/>
  <c r="R200"/>
  <c r="R199"/>
  <c r="R198"/>
  <c r="R197"/>
  <c r="R196"/>
  <c r="R195"/>
  <c r="R194"/>
  <c r="R193"/>
  <c r="R192"/>
  <c r="R191"/>
  <c r="R190"/>
  <c r="R189"/>
  <c r="R188"/>
  <c r="R186"/>
  <c r="R185"/>
  <c r="R184"/>
  <c r="R183"/>
  <c r="R182"/>
  <c r="R181"/>
  <c r="R180"/>
  <c r="R179"/>
  <c r="R178"/>
  <c r="R177"/>
  <c r="R176"/>
  <c r="R175"/>
  <c r="R174"/>
  <c r="R173"/>
  <c r="R172"/>
  <c r="R169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20"/>
  <c r="R119"/>
  <c r="R118"/>
  <c r="R117"/>
  <c r="R116"/>
  <c r="R115"/>
  <c r="R114"/>
  <c r="R113"/>
  <c r="R112"/>
  <c r="R111"/>
  <c r="R110"/>
  <c r="R109"/>
  <c r="R108"/>
  <c r="R107"/>
  <c r="R106"/>
  <c r="R94"/>
  <c r="R93"/>
  <c r="R92"/>
  <c r="R91"/>
  <c r="R90"/>
  <c r="R89"/>
  <c r="R88"/>
  <c r="R87"/>
  <c r="R86"/>
  <c r="R85"/>
  <c r="R72"/>
  <c r="R71"/>
  <c r="R70"/>
  <c r="R69"/>
  <c r="R68"/>
  <c r="R67"/>
  <c r="R66"/>
  <c r="R65"/>
  <c r="R64"/>
  <c r="R63"/>
  <c r="R61"/>
  <c r="R60"/>
  <c r="R59"/>
  <c r="R58"/>
  <c r="R57"/>
  <c r="R56"/>
  <c r="R55"/>
  <c r="R54"/>
  <c r="R53"/>
  <c r="R52"/>
  <c r="R49"/>
  <c r="R48"/>
  <c r="R47"/>
  <c r="R46"/>
  <c r="R45"/>
  <c r="R44"/>
  <c r="R43"/>
  <c r="R42"/>
  <c r="R41"/>
  <c r="R40"/>
  <c r="R38"/>
  <c r="R83" s="1"/>
  <c r="R37"/>
  <c r="R82" s="1"/>
  <c r="R36"/>
  <c r="R81" s="1"/>
  <c r="R35"/>
  <c r="R80" s="1"/>
  <c r="R34"/>
  <c r="R79" s="1"/>
  <c r="R33"/>
  <c r="R78" s="1"/>
  <c r="R32"/>
  <c r="R77" s="1"/>
  <c r="R31"/>
  <c r="R76" s="1"/>
  <c r="R30"/>
  <c r="R75" s="1"/>
  <c r="R29"/>
  <c r="R74" s="1"/>
  <c r="R25"/>
  <c r="R17"/>
  <c r="R16"/>
  <c r="R15"/>
  <c r="R13"/>
  <c r="R10"/>
  <c r="Q270"/>
  <c r="Q269"/>
  <c r="Q268"/>
  <c r="Q267"/>
  <c r="Q235"/>
  <c r="Q234"/>
  <c r="Q233"/>
  <c r="Q232"/>
  <c r="Q231"/>
  <c r="Q230"/>
  <c r="Q229"/>
  <c r="Q228"/>
  <c r="Q227"/>
  <c r="Q226"/>
  <c r="Q225"/>
  <c r="Q224"/>
  <c r="Q223"/>
  <c r="Q222"/>
  <c r="Q221"/>
  <c r="Q220"/>
  <c r="Q218"/>
  <c r="Q217"/>
  <c r="Q216"/>
  <c r="Q215"/>
  <c r="Q214"/>
  <c r="Q213"/>
  <c r="Q212"/>
  <c r="Q211"/>
  <c r="Q210"/>
  <c r="Q209"/>
  <c r="Q208"/>
  <c r="Q207"/>
  <c r="Q206"/>
  <c r="Q205"/>
  <c r="Q204"/>
  <c r="Q202"/>
  <c r="Q201"/>
  <c r="Q200"/>
  <c r="Q199"/>
  <c r="Q198"/>
  <c r="Q197"/>
  <c r="Q196"/>
  <c r="Q195"/>
  <c r="Q194"/>
  <c r="Q193"/>
  <c r="Q192"/>
  <c r="Q191"/>
  <c r="Q190"/>
  <c r="Q189"/>
  <c r="Q188"/>
  <c r="Q186"/>
  <c r="Q185"/>
  <c r="Q184"/>
  <c r="Q183"/>
  <c r="Q182"/>
  <c r="Q181"/>
  <c r="Q180"/>
  <c r="Q179"/>
  <c r="Q178"/>
  <c r="Q177"/>
  <c r="Q176"/>
  <c r="Q175"/>
  <c r="Q174"/>
  <c r="Q173"/>
  <c r="Q172"/>
  <c r="Q169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20"/>
  <c r="Q119"/>
  <c r="Q118"/>
  <c r="Q117"/>
  <c r="Q116"/>
  <c r="Q115"/>
  <c r="Q114"/>
  <c r="Q113"/>
  <c r="Q112"/>
  <c r="Q111"/>
  <c r="Q110"/>
  <c r="Q109"/>
  <c r="Q108"/>
  <c r="Q107"/>
  <c r="Q106"/>
  <c r="Q94"/>
  <c r="Q93"/>
  <c r="Q92"/>
  <c r="Q91"/>
  <c r="Q90"/>
  <c r="Q89"/>
  <c r="Q88"/>
  <c r="Q87"/>
  <c r="Q86"/>
  <c r="Q85"/>
  <c r="Q72"/>
  <c r="Q71"/>
  <c r="Q70"/>
  <c r="Q69"/>
  <c r="Q68"/>
  <c r="Q67"/>
  <c r="Q66"/>
  <c r="Q65"/>
  <c r="Q64"/>
  <c r="Q63"/>
  <c r="Q61"/>
  <c r="Q60"/>
  <c r="Q59"/>
  <c r="Q58"/>
  <c r="Q57"/>
  <c r="Q56"/>
  <c r="Q55"/>
  <c r="Q54"/>
  <c r="Q53"/>
  <c r="Q52"/>
  <c r="Q49"/>
  <c r="Q48"/>
  <c r="Q47"/>
  <c r="Q46"/>
  <c r="Q45"/>
  <c r="Q44"/>
  <c r="Q43"/>
  <c r="Q42"/>
  <c r="Q41"/>
  <c r="Q40"/>
  <c r="Q38"/>
  <c r="Q83" s="1"/>
  <c r="Q37"/>
  <c r="Q82" s="1"/>
  <c r="Q36"/>
  <c r="Q81" s="1"/>
  <c r="Q35"/>
  <c r="Q80" s="1"/>
  <c r="Q34"/>
  <c r="Q79" s="1"/>
  <c r="Q33"/>
  <c r="Q78" s="1"/>
  <c r="Q32"/>
  <c r="Q77" s="1"/>
  <c r="Q31"/>
  <c r="Q76" s="1"/>
  <c r="Q30"/>
  <c r="Q75" s="1"/>
  <c r="Q29"/>
  <c r="Q74" s="1"/>
  <c r="Q25"/>
  <c r="Q17"/>
  <c r="Q16"/>
  <c r="Q15"/>
  <c r="Q13"/>
  <c r="Q10"/>
  <c r="P270"/>
  <c r="P269"/>
  <c r="P268"/>
  <c r="P267"/>
  <c r="P235"/>
  <c r="P234"/>
  <c r="P233"/>
  <c r="P232"/>
  <c r="P231"/>
  <c r="P230"/>
  <c r="P229"/>
  <c r="P228"/>
  <c r="P227"/>
  <c r="P226"/>
  <c r="P225"/>
  <c r="P224"/>
  <c r="P223"/>
  <c r="P222"/>
  <c r="P221"/>
  <c r="P220"/>
  <c r="P218"/>
  <c r="P217"/>
  <c r="P216"/>
  <c r="P215"/>
  <c r="P214"/>
  <c r="P213"/>
  <c r="P212"/>
  <c r="P211"/>
  <c r="P210"/>
  <c r="P209"/>
  <c r="P208"/>
  <c r="P207"/>
  <c r="P206"/>
  <c r="P205"/>
  <c r="P204"/>
  <c r="P202"/>
  <c r="P201"/>
  <c r="P200"/>
  <c r="P199"/>
  <c r="P198"/>
  <c r="P197"/>
  <c r="P196"/>
  <c r="P195"/>
  <c r="P194"/>
  <c r="P193"/>
  <c r="P192"/>
  <c r="P191"/>
  <c r="P190"/>
  <c r="P189"/>
  <c r="P188"/>
  <c r="P186"/>
  <c r="P185"/>
  <c r="P184"/>
  <c r="P183"/>
  <c r="P182"/>
  <c r="P181"/>
  <c r="P180"/>
  <c r="P179"/>
  <c r="P178"/>
  <c r="P177"/>
  <c r="P176"/>
  <c r="P175"/>
  <c r="P174"/>
  <c r="P173"/>
  <c r="P172"/>
  <c r="P169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20"/>
  <c r="P119"/>
  <c r="P118"/>
  <c r="P117"/>
  <c r="P116"/>
  <c r="P115"/>
  <c r="P114"/>
  <c r="P113"/>
  <c r="P112"/>
  <c r="P111"/>
  <c r="P110"/>
  <c r="P109"/>
  <c r="P108"/>
  <c r="P107"/>
  <c r="P106"/>
  <c r="P94"/>
  <c r="P93"/>
  <c r="P92"/>
  <c r="P91"/>
  <c r="P90"/>
  <c r="P89"/>
  <c r="P88"/>
  <c r="P87"/>
  <c r="P86"/>
  <c r="P85"/>
  <c r="P72"/>
  <c r="P71"/>
  <c r="P70"/>
  <c r="P69"/>
  <c r="P68"/>
  <c r="P67"/>
  <c r="P66"/>
  <c r="P65"/>
  <c r="P64"/>
  <c r="P63"/>
  <c r="P61"/>
  <c r="P60"/>
  <c r="P59"/>
  <c r="P58"/>
  <c r="P57"/>
  <c r="P56"/>
  <c r="P55"/>
  <c r="P54"/>
  <c r="P53"/>
  <c r="P52"/>
  <c r="P49"/>
  <c r="P48"/>
  <c r="P47"/>
  <c r="P46"/>
  <c r="P45"/>
  <c r="P44"/>
  <c r="P43"/>
  <c r="P42"/>
  <c r="P41"/>
  <c r="P40"/>
  <c r="P38"/>
  <c r="P83" s="1"/>
  <c r="P37"/>
  <c r="P82" s="1"/>
  <c r="P36"/>
  <c r="P81" s="1"/>
  <c r="P35"/>
  <c r="P80" s="1"/>
  <c r="P34"/>
  <c r="P79" s="1"/>
  <c r="P33"/>
  <c r="P78" s="1"/>
  <c r="P32"/>
  <c r="P77" s="1"/>
  <c r="P31"/>
  <c r="P76" s="1"/>
  <c r="P30"/>
  <c r="P75" s="1"/>
  <c r="P29"/>
  <c r="P74" s="1"/>
  <c r="P25"/>
  <c r="P17"/>
  <c r="P16"/>
  <c r="P15"/>
  <c r="P13"/>
  <c r="P10"/>
  <c r="O270"/>
  <c r="O269"/>
  <c r="O268"/>
  <c r="O267"/>
  <c r="O235"/>
  <c r="O234"/>
  <c r="O233"/>
  <c r="O232"/>
  <c r="O231"/>
  <c r="O230"/>
  <c r="O229"/>
  <c r="O228"/>
  <c r="O227"/>
  <c r="O226"/>
  <c r="O225"/>
  <c r="O224"/>
  <c r="O223"/>
  <c r="O222"/>
  <c r="O221"/>
  <c r="O220"/>
  <c r="O218"/>
  <c r="O217"/>
  <c r="O216"/>
  <c r="O215"/>
  <c r="O214"/>
  <c r="O213"/>
  <c r="O212"/>
  <c r="O211"/>
  <c r="O210"/>
  <c r="O209"/>
  <c r="O208"/>
  <c r="O207"/>
  <c r="O206"/>
  <c r="O205"/>
  <c r="O204"/>
  <c r="O202"/>
  <c r="O201"/>
  <c r="O200"/>
  <c r="O199"/>
  <c r="O198"/>
  <c r="O197"/>
  <c r="O196"/>
  <c r="O195"/>
  <c r="O194"/>
  <c r="O193"/>
  <c r="O192"/>
  <c r="O191"/>
  <c r="O190"/>
  <c r="O189"/>
  <c r="O188"/>
  <c r="O186"/>
  <c r="O185"/>
  <c r="O184"/>
  <c r="O183"/>
  <c r="O182"/>
  <c r="O181"/>
  <c r="O180"/>
  <c r="O179"/>
  <c r="O178"/>
  <c r="O177"/>
  <c r="O176"/>
  <c r="O175"/>
  <c r="O174"/>
  <c r="O173"/>
  <c r="O172"/>
  <c r="O169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20"/>
  <c r="O119"/>
  <c r="O118"/>
  <c r="O117"/>
  <c r="O116"/>
  <c r="O115"/>
  <c r="O114"/>
  <c r="O113"/>
  <c r="O112"/>
  <c r="O111"/>
  <c r="O110"/>
  <c r="O109"/>
  <c r="O108"/>
  <c r="O107"/>
  <c r="O106"/>
  <c r="O94"/>
  <c r="O93"/>
  <c r="O92"/>
  <c r="O91"/>
  <c r="O90"/>
  <c r="O89"/>
  <c r="O88"/>
  <c r="O87"/>
  <c r="O86"/>
  <c r="O85"/>
  <c r="O72"/>
  <c r="O71"/>
  <c r="O70"/>
  <c r="O69"/>
  <c r="O68"/>
  <c r="O67"/>
  <c r="O66"/>
  <c r="O65"/>
  <c r="O64"/>
  <c r="O63"/>
  <c r="O61"/>
  <c r="O60"/>
  <c r="O59"/>
  <c r="O58"/>
  <c r="O57"/>
  <c r="O56"/>
  <c r="O55"/>
  <c r="O54"/>
  <c r="O53"/>
  <c r="O52"/>
  <c r="O49"/>
  <c r="O48"/>
  <c r="O47"/>
  <c r="O46"/>
  <c r="O45"/>
  <c r="O44"/>
  <c r="O43"/>
  <c r="O42"/>
  <c r="O41"/>
  <c r="O40"/>
  <c r="O38"/>
  <c r="O83" s="1"/>
  <c r="O37"/>
  <c r="O82" s="1"/>
  <c r="O36"/>
  <c r="O81" s="1"/>
  <c r="O35"/>
  <c r="O80" s="1"/>
  <c r="O34"/>
  <c r="O79" s="1"/>
  <c r="O33"/>
  <c r="O78" s="1"/>
  <c r="O32"/>
  <c r="O77" s="1"/>
  <c r="O31"/>
  <c r="O76" s="1"/>
  <c r="O30"/>
  <c r="O75" s="1"/>
  <c r="O29"/>
  <c r="O74" s="1"/>
  <c r="O25"/>
  <c r="O17"/>
  <c r="O16"/>
  <c r="O15"/>
  <c r="O13"/>
  <c r="O10"/>
  <c r="N270"/>
  <c r="N269"/>
  <c r="N268"/>
  <c r="N267"/>
  <c r="N235"/>
  <c r="N234"/>
  <c r="N233"/>
  <c r="N232"/>
  <c r="N231"/>
  <c r="N230"/>
  <c r="N229"/>
  <c r="N228"/>
  <c r="N227"/>
  <c r="N226"/>
  <c r="N225"/>
  <c r="N224"/>
  <c r="N223"/>
  <c r="N222"/>
  <c r="N221"/>
  <c r="N220"/>
  <c r="N218"/>
  <c r="N217"/>
  <c r="N216"/>
  <c r="N215"/>
  <c r="N214"/>
  <c r="N213"/>
  <c r="N212"/>
  <c r="N211"/>
  <c r="N210"/>
  <c r="N209"/>
  <c r="N208"/>
  <c r="N207"/>
  <c r="N206"/>
  <c r="N205"/>
  <c r="N204"/>
  <c r="N202"/>
  <c r="N201"/>
  <c r="N200"/>
  <c r="N199"/>
  <c r="N198"/>
  <c r="N197"/>
  <c r="N196"/>
  <c r="N195"/>
  <c r="N194"/>
  <c r="N193"/>
  <c r="N192"/>
  <c r="N191"/>
  <c r="N190"/>
  <c r="N189"/>
  <c r="N188"/>
  <c r="N186"/>
  <c r="N185"/>
  <c r="N184"/>
  <c r="N183"/>
  <c r="N182"/>
  <c r="N181"/>
  <c r="N180"/>
  <c r="N179"/>
  <c r="N178"/>
  <c r="N177"/>
  <c r="N176"/>
  <c r="N175"/>
  <c r="N174"/>
  <c r="N173"/>
  <c r="N172"/>
  <c r="N169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20"/>
  <c r="N119"/>
  <c r="N118"/>
  <c r="N117"/>
  <c r="N116"/>
  <c r="N115"/>
  <c r="N114"/>
  <c r="N113"/>
  <c r="N112"/>
  <c r="N111"/>
  <c r="N110"/>
  <c r="N109"/>
  <c r="N108"/>
  <c r="N107"/>
  <c r="N106"/>
  <c r="N94"/>
  <c r="N93"/>
  <c r="N92"/>
  <c r="N91"/>
  <c r="N90"/>
  <c r="N89"/>
  <c r="N88"/>
  <c r="N87"/>
  <c r="N86"/>
  <c r="N85"/>
  <c r="N72"/>
  <c r="N71"/>
  <c r="N70"/>
  <c r="N69"/>
  <c r="N68"/>
  <c r="N67"/>
  <c r="N66"/>
  <c r="N65"/>
  <c r="N64"/>
  <c r="N63"/>
  <c r="N61"/>
  <c r="N60"/>
  <c r="N59"/>
  <c r="N58"/>
  <c r="N57"/>
  <c r="N56"/>
  <c r="N55"/>
  <c r="N54"/>
  <c r="N53"/>
  <c r="N52"/>
  <c r="N49"/>
  <c r="N48"/>
  <c r="N47"/>
  <c r="N46"/>
  <c r="N45"/>
  <c r="N44"/>
  <c r="N43"/>
  <c r="N42"/>
  <c r="N41"/>
  <c r="N40"/>
  <c r="N38"/>
  <c r="N83" s="1"/>
  <c r="N37"/>
  <c r="N82" s="1"/>
  <c r="N36"/>
  <c r="N81" s="1"/>
  <c r="N35"/>
  <c r="N80" s="1"/>
  <c r="N34"/>
  <c r="N79" s="1"/>
  <c r="N33"/>
  <c r="N78" s="1"/>
  <c r="N32"/>
  <c r="N77" s="1"/>
  <c r="N31"/>
  <c r="N76" s="1"/>
  <c r="N30"/>
  <c r="N75" s="1"/>
  <c r="N29"/>
  <c r="N74" s="1"/>
  <c r="N25"/>
  <c r="N17"/>
  <c r="N16"/>
  <c r="N15"/>
  <c r="N13"/>
  <c r="N10"/>
  <c r="M270"/>
  <c r="M269"/>
  <c r="M268"/>
  <c r="M267"/>
  <c r="M235"/>
  <c r="M234"/>
  <c r="M233"/>
  <c r="M232"/>
  <c r="M231"/>
  <c r="M230"/>
  <c r="M229"/>
  <c r="M228"/>
  <c r="M227"/>
  <c r="M226"/>
  <c r="M225"/>
  <c r="M224"/>
  <c r="M223"/>
  <c r="M222"/>
  <c r="M221"/>
  <c r="M220"/>
  <c r="M218"/>
  <c r="M217"/>
  <c r="M216"/>
  <c r="M215"/>
  <c r="M214"/>
  <c r="M213"/>
  <c r="M212"/>
  <c r="M211"/>
  <c r="M210"/>
  <c r="M209"/>
  <c r="M208"/>
  <c r="M207"/>
  <c r="M206"/>
  <c r="M205"/>
  <c r="M204"/>
  <c r="M202"/>
  <c r="M201"/>
  <c r="M200"/>
  <c r="M199"/>
  <c r="M198"/>
  <c r="M197"/>
  <c r="M196"/>
  <c r="M195"/>
  <c r="M194"/>
  <c r="M193"/>
  <c r="M192"/>
  <c r="M191"/>
  <c r="M190"/>
  <c r="M189"/>
  <c r="M188"/>
  <c r="M186"/>
  <c r="M185"/>
  <c r="M184"/>
  <c r="M183"/>
  <c r="M182"/>
  <c r="M181"/>
  <c r="M180"/>
  <c r="M179"/>
  <c r="M178"/>
  <c r="M177"/>
  <c r="M176"/>
  <c r="M175"/>
  <c r="M174"/>
  <c r="M173"/>
  <c r="M172"/>
  <c r="M169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20"/>
  <c r="M119"/>
  <c r="M118"/>
  <c r="M117"/>
  <c r="M116"/>
  <c r="M115"/>
  <c r="M114"/>
  <c r="M113"/>
  <c r="M112"/>
  <c r="M111"/>
  <c r="M110"/>
  <c r="M109"/>
  <c r="M108"/>
  <c r="M107"/>
  <c r="M106"/>
  <c r="M94"/>
  <c r="M93"/>
  <c r="M92"/>
  <c r="M91"/>
  <c r="M90"/>
  <c r="M89"/>
  <c r="M88"/>
  <c r="M87"/>
  <c r="M86"/>
  <c r="M85"/>
  <c r="M72"/>
  <c r="M71"/>
  <c r="M70"/>
  <c r="M69"/>
  <c r="M68"/>
  <c r="M67"/>
  <c r="M66"/>
  <c r="M65"/>
  <c r="M64"/>
  <c r="M63"/>
  <c r="M61"/>
  <c r="M60"/>
  <c r="M59"/>
  <c r="M58"/>
  <c r="M57"/>
  <c r="M56"/>
  <c r="M55"/>
  <c r="M54"/>
  <c r="M53"/>
  <c r="M52"/>
  <c r="M49"/>
  <c r="M48"/>
  <c r="M47"/>
  <c r="M46"/>
  <c r="M45"/>
  <c r="M44"/>
  <c r="M43"/>
  <c r="M42"/>
  <c r="M41"/>
  <c r="M40"/>
  <c r="M38"/>
  <c r="M83" s="1"/>
  <c r="M37"/>
  <c r="M82" s="1"/>
  <c r="M36"/>
  <c r="M81" s="1"/>
  <c r="M35"/>
  <c r="M80" s="1"/>
  <c r="M34"/>
  <c r="M79" s="1"/>
  <c r="M33"/>
  <c r="M78" s="1"/>
  <c r="M32"/>
  <c r="M77" s="1"/>
  <c r="M31"/>
  <c r="M76" s="1"/>
  <c r="M30"/>
  <c r="M75" s="1"/>
  <c r="M29"/>
  <c r="M74" s="1"/>
  <c r="M25"/>
  <c r="M17"/>
  <c r="M16"/>
  <c r="M15"/>
  <c r="M13"/>
  <c r="M10"/>
  <c r="L270"/>
  <c r="L269"/>
  <c r="L268"/>
  <c r="L267"/>
  <c r="L235"/>
  <c r="L234"/>
  <c r="L233"/>
  <c r="L232"/>
  <c r="L231"/>
  <c r="L230"/>
  <c r="L229"/>
  <c r="L228"/>
  <c r="L227"/>
  <c r="L226"/>
  <c r="L225"/>
  <c r="L224"/>
  <c r="L223"/>
  <c r="L222"/>
  <c r="L221"/>
  <c r="L220"/>
  <c r="L218"/>
  <c r="L217"/>
  <c r="L216"/>
  <c r="L215"/>
  <c r="L214"/>
  <c r="L213"/>
  <c r="L212"/>
  <c r="L211"/>
  <c r="L210"/>
  <c r="L209"/>
  <c r="L208"/>
  <c r="L207"/>
  <c r="L206"/>
  <c r="L205"/>
  <c r="L204"/>
  <c r="L202"/>
  <c r="L201"/>
  <c r="L200"/>
  <c r="L199"/>
  <c r="L198"/>
  <c r="L197"/>
  <c r="L196"/>
  <c r="L195"/>
  <c r="L194"/>
  <c r="L193"/>
  <c r="L192"/>
  <c r="L191"/>
  <c r="L190"/>
  <c r="L189"/>
  <c r="L188"/>
  <c r="L186"/>
  <c r="L185"/>
  <c r="L184"/>
  <c r="L183"/>
  <c r="L182"/>
  <c r="L181"/>
  <c r="L180"/>
  <c r="L179"/>
  <c r="L178"/>
  <c r="L177"/>
  <c r="L176"/>
  <c r="L175"/>
  <c r="L174"/>
  <c r="L173"/>
  <c r="L172"/>
  <c r="L169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20"/>
  <c r="L119"/>
  <c r="L118"/>
  <c r="L117"/>
  <c r="L116"/>
  <c r="L115"/>
  <c r="L114"/>
  <c r="L113"/>
  <c r="L112"/>
  <c r="L111"/>
  <c r="L110"/>
  <c r="L109"/>
  <c r="L108"/>
  <c r="L107"/>
  <c r="L106"/>
  <c r="L94"/>
  <c r="L93"/>
  <c r="L92"/>
  <c r="L91"/>
  <c r="L90"/>
  <c r="L89"/>
  <c r="L88"/>
  <c r="L87"/>
  <c r="L86"/>
  <c r="L85"/>
  <c r="L72"/>
  <c r="L71"/>
  <c r="L70"/>
  <c r="L69"/>
  <c r="L68"/>
  <c r="L67"/>
  <c r="L66"/>
  <c r="L65"/>
  <c r="L64"/>
  <c r="L63"/>
  <c r="L61"/>
  <c r="L60"/>
  <c r="L59"/>
  <c r="L58"/>
  <c r="L57"/>
  <c r="L56"/>
  <c r="L55"/>
  <c r="L54"/>
  <c r="L53"/>
  <c r="L52"/>
  <c r="L49"/>
  <c r="L48"/>
  <c r="L47"/>
  <c r="L46"/>
  <c r="L45"/>
  <c r="L44"/>
  <c r="L43"/>
  <c r="L42"/>
  <c r="L41"/>
  <c r="L40"/>
  <c r="L38"/>
  <c r="L83" s="1"/>
  <c r="L37"/>
  <c r="L82" s="1"/>
  <c r="L36"/>
  <c r="L81" s="1"/>
  <c r="L35"/>
  <c r="L80" s="1"/>
  <c r="L34"/>
  <c r="L79" s="1"/>
  <c r="L33"/>
  <c r="L78" s="1"/>
  <c r="L32"/>
  <c r="L77" s="1"/>
  <c r="L31"/>
  <c r="L76" s="1"/>
  <c r="L30"/>
  <c r="L75" s="1"/>
  <c r="L29"/>
  <c r="L74" s="1"/>
  <c r="L25"/>
  <c r="L17"/>
  <c r="L16"/>
  <c r="L15"/>
  <c r="L13"/>
  <c r="L10"/>
  <c r="K270"/>
  <c r="K269"/>
  <c r="K268"/>
  <c r="K267"/>
  <c r="K235"/>
  <c r="K234"/>
  <c r="K233"/>
  <c r="K232"/>
  <c r="K231"/>
  <c r="K230"/>
  <c r="K229"/>
  <c r="K228"/>
  <c r="K227"/>
  <c r="K226"/>
  <c r="K225"/>
  <c r="K224"/>
  <c r="K223"/>
  <c r="K222"/>
  <c r="K221"/>
  <c r="K220"/>
  <c r="K218"/>
  <c r="K217"/>
  <c r="K216"/>
  <c r="K215"/>
  <c r="K214"/>
  <c r="K213"/>
  <c r="K212"/>
  <c r="K211"/>
  <c r="K210"/>
  <c r="K209"/>
  <c r="K208"/>
  <c r="K207"/>
  <c r="K206"/>
  <c r="K205"/>
  <c r="K204"/>
  <c r="K202"/>
  <c r="K201"/>
  <c r="K200"/>
  <c r="K199"/>
  <c r="K198"/>
  <c r="K197"/>
  <c r="K196"/>
  <c r="K195"/>
  <c r="K194"/>
  <c r="K193"/>
  <c r="K192"/>
  <c r="K191"/>
  <c r="K190"/>
  <c r="K189"/>
  <c r="K188"/>
  <c r="K186"/>
  <c r="K185"/>
  <c r="K184"/>
  <c r="K183"/>
  <c r="K182"/>
  <c r="K181"/>
  <c r="K180"/>
  <c r="K179"/>
  <c r="K178"/>
  <c r="K177"/>
  <c r="K176"/>
  <c r="K175"/>
  <c r="K174"/>
  <c r="K173"/>
  <c r="K172"/>
  <c r="K169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20"/>
  <c r="K119"/>
  <c r="K118"/>
  <c r="K117"/>
  <c r="K116"/>
  <c r="K115"/>
  <c r="K114"/>
  <c r="K113"/>
  <c r="K112"/>
  <c r="K111"/>
  <c r="K110"/>
  <c r="K109"/>
  <c r="K108"/>
  <c r="K107"/>
  <c r="K106"/>
  <c r="K94"/>
  <c r="K93"/>
  <c r="K92"/>
  <c r="K91"/>
  <c r="K90"/>
  <c r="K89"/>
  <c r="K88"/>
  <c r="K87"/>
  <c r="K86"/>
  <c r="K85"/>
  <c r="K72"/>
  <c r="K71"/>
  <c r="K70"/>
  <c r="K69"/>
  <c r="K68"/>
  <c r="K67"/>
  <c r="K66"/>
  <c r="K65"/>
  <c r="K64"/>
  <c r="K63"/>
  <c r="K61"/>
  <c r="K60"/>
  <c r="K59"/>
  <c r="K58"/>
  <c r="K57"/>
  <c r="K56"/>
  <c r="K55"/>
  <c r="K54"/>
  <c r="K53"/>
  <c r="K52"/>
  <c r="K49"/>
  <c r="K48"/>
  <c r="K47"/>
  <c r="K46"/>
  <c r="K45"/>
  <c r="K44"/>
  <c r="K43"/>
  <c r="K42"/>
  <c r="K41"/>
  <c r="K40"/>
  <c r="K38"/>
  <c r="K83" s="1"/>
  <c r="K37"/>
  <c r="K82" s="1"/>
  <c r="K36"/>
  <c r="K81" s="1"/>
  <c r="K35"/>
  <c r="K80" s="1"/>
  <c r="K34"/>
  <c r="K79" s="1"/>
  <c r="K33"/>
  <c r="K78" s="1"/>
  <c r="K32"/>
  <c r="K77" s="1"/>
  <c r="K31"/>
  <c r="K76" s="1"/>
  <c r="K30"/>
  <c r="K75" s="1"/>
  <c r="K29"/>
  <c r="K74" s="1"/>
  <c r="K25"/>
  <c r="K17"/>
  <c r="K16"/>
  <c r="K15"/>
  <c r="K13"/>
  <c r="K10"/>
  <c r="J270"/>
  <c r="J269"/>
  <c r="J268"/>
  <c r="J267"/>
  <c r="J235"/>
  <c r="J234"/>
  <c r="J233"/>
  <c r="J232"/>
  <c r="J231"/>
  <c r="J230"/>
  <c r="J229"/>
  <c r="J228"/>
  <c r="J227"/>
  <c r="J226"/>
  <c r="J225"/>
  <c r="J224"/>
  <c r="J223"/>
  <c r="J222"/>
  <c r="J221"/>
  <c r="J220"/>
  <c r="J218"/>
  <c r="J217"/>
  <c r="J216"/>
  <c r="J215"/>
  <c r="J214"/>
  <c r="J213"/>
  <c r="J212"/>
  <c r="J211"/>
  <c r="J210"/>
  <c r="J209"/>
  <c r="J208"/>
  <c r="J207"/>
  <c r="J206"/>
  <c r="J205"/>
  <c r="J204"/>
  <c r="J202"/>
  <c r="J201"/>
  <c r="J200"/>
  <c r="J199"/>
  <c r="J198"/>
  <c r="J197"/>
  <c r="J196"/>
  <c r="J195"/>
  <c r="J194"/>
  <c r="J193"/>
  <c r="J192"/>
  <c r="J191"/>
  <c r="J190"/>
  <c r="J189"/>
  <c r="J188"/>
  <c r="J186"/>
  <c r="J185"/>
  <c r="J184"/>
  <c r="J183"/>
  <c r="J182"/>
  <c r="J181"/>
  <c r="J180"/>
  <c r="J179"/>
  <c r="J178"/>
  <c r="J177"/>
  <c r="J176"/>
  <c r="J175"/>
  <c r="J174"/>
  <c r="J173"/>
  <c r="J172"/>
  <c r="J169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20"/>
  <c r="J119"/>
  <c r="J118"/>
  <c r="J117"/>
  <c r="J116"/>
  <c r="J115"/>
  <c r="J114"/>
  <c r="J113"/>
  <c r="J112"/>
  <c r="J111"/>
  <c r="J110"/>
  <c r="J109"/>
  <c r="J108"/>
  <c r="J107"/>
  <c r="J106"/>
  <c r="J94"/>
  <c r="J93"/>
  <c r="J92"/>
  <c r="J91"/>
  <c r="J90"/>
  <c r="J89"/>
  <c r="J88"/>
  <c r="J87"/>
  <c r="J86"/>
  <c r="J85"/>
  <c r="J72"/>
  <c r="J71"/>
  <c r="J70"/>
  <c r="J69"/>
  <c r="J68"/>
  <c r="J67"/>
  <c r="J66"/>
  <c r="J65"/>
  <c r="J64"/>
  <c r="J63"/>
  <c r="J61"/>
  <c r="J60"/>
  <c r="J59"/>
  <c r="J58"/>
  <c r="J57"/>
  <c r="J56"/>
  <c r="J55"/>
  <c r="J54"/>
  <c r="J53"/>
  <c r="J52"/>
  <c r="J49"/>
  <c r="J48"/>
  <c r="J47"/>
  <c r="J46"/>
  <c r="J45"/>
  <c r="J44"/>
  <c r="J43"/>
  <c r="J42"/>
  <c r="J41"/>
  <c r="J40"/>
  <c r="J38"/>
  <c r="J37"/>
  <c r="J36"/>
  <c r="J35"/>
  <c r="J34"/>
  <c r="J33"/>
  <c r="J32"/>
  <c r="J31"/>
  <c r="J30"/>
  <c r="J29"/>
  <c r="J25"/>
  <c r="J17"/>
  <c r="J16"/>
  <c r="J15"/>
  <c r="J13"/>
  <c r="J10"/>
  <c r="I270"/>
  <c r="I269"/>
  <c r="I268"/>
  <c r="I267"/>
  <c r="I235"/>
  <c r="I234"/>
  <c r="I233"/>
  <c r="I232"/>
  <c r="I231"/>
  <c r="I230"/>
  <c r="I229"/>
  <c r="I228"/>
  <c r="I227"/>
  <c r="I226"/>
  <c r="I225"/>
  <c r="I224"/>
  <c r="I223"/>
  <c r="I222"/>
  <c r="I221"/>
  <c r="I220"/>
  <c r="I218"/>
  <c r="I217"/>
  <c r="I216"/>
  <c r="I215"/>
  <c r="I214"/>
  <c r="I213"/>
  <c r="I212"/>
  <c r="I211"/>
  <c r="I210"/>
  <c r="I209"/>
  <c r="I208"/>
  <c r="I207"/>
  <c r="I206"/>
  <c r="I205"/>
  <c r="I204"/>
  <c r="I202"/>
  <c r="I201"/>
  <c r="I200"/>
  <c r="I199"/>
  <c r="I198"/>
  <c r="I197"/>
  <c r="I196"/>
  <c r="I195"/>
  <c r="I194"/>
  <c r="I193"/>
  <c r="I192"/>
  <c r="I191"/>
  <c r="I190"/>
  <c r="I189"/>
  <c r="I188"/>
  <c r="I186"/>
  <c r="I185"/>
  <c r="I184"/>
  <c r="I183"/>
  <c r="I182"/>
  <c r="I181"/>
  <c r="I180"/>
  <c r="I179"/>
  <c r="I178"/>
  <c r="I177"/>
  <c r="I176"/>
  <c r="I175"/>
  <c r="I174"/>
  <c r="I173"/>
  <c r="I172"/>
  <c r="I169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20"/>
  <c r="I119"/>
  <c r="I118"/>
  <c r="I117"/>
  <c r="I116"/>
  <c r="I115"/>
  <c r="I114"/>
  <c r="I113"/>
  <c r="I112"/>
  <c r="I111"/>
  <c r="I110"/>
  <c r="I109"/>
  <c r="I108"/>
  <c r="I107"/>
  <c r="I106"/>
  <c r="I94"/>
  <c r="I93"/>
  <c r="I92"/>
  <c r="I91"/>
  <c r="I90"/>
  <c r="I89"/>
  <c r="I88"/>
  <c r="I87"/>
  <c r="I86"/>
  <c r="I85"/>
  <c r="I72"/>
  <c r="I71"/>
  <c r="I70"/>
  <c r="I69"/>
  <c r="I68"/>
  <c r="I67"/>
  <c r="I66"/>
  <c r="I65"/>
  <c r="I64"/>
  <c r="I63"/>
  <c r="I61"/>
  <c r="I60"/>
  <c r="I59"/>
  <c r="I58"/>
  <c r="I57"/>
  <c r="I56"/>
  <c r="I55"/>
  <c r="I54"/>
  <c r="I53"/>
  <c r="I52"/>
  <c r="I49"/>
  <c r="I48"/>
  <c r="I47"/>
  <c r="I46"/>
  <c r="I45"/>
  <c r="I44"/>
  <c r="I43"/>
  <c r="I42"/>
  <c r="I41"/>
  <c r="I40"/>
  <c r="I38"/>
  <c r="I83" s="1"/>
  <c r="I37"/>
  <c r="I82" s="1"/>
  <c r="I36"/>
  <c r="I81" s="1"/>
  <c r="I35"/>
  <c r="I80" s="1"/>
  <c r="I34"/>
  <c r="I79" s="1"/>
  <c r="I33"/>
  <c r="I78" s="1"/>
  <c r="I32"/>
  <c r="I77" s="1"/>
  <c r="I31"/>
  <c r="I76" s="1"/>
  <c r="I30"/>
  <c r="I75" s="1"/>
  <c r="I29"/>
  <c r="I74" s="1"/>
  <c r="I25"/>
  <c r="I17"/>
  <c r="I16"/>
  <c r="I15"/>
  <c r="I13"/>
  <c r="I10"/>
  <c r="H270"/>
  <c r="H269"/>
  <c r="H268"/>
  <c r="H267"/>
  <c r="H235"/>
  <c r="H234"/>
  <c r="H233"/>
  <c r="H232"/>
  <c r="H231"/>
  <c r="H230"/>
  <c r="H229"/>
  <c r="H228"/>
  <c r="H227"/>
  <c r="H226"/>
  <c r="H225"/>
  <c r="H224"/>
  <c r="H223"/>
  <c r="H222"/>
  <c r="H221"/>
  <c r="H220"/>
  <c r="H218"/>
  <c r="H217"/>
  <c r="H216"/>
  <c r="H215"/>
  <c r="H214"/>
  <c r="H213"/>
  <c r="H212"/>
  <c r="H211"/>
  <c r="H210"/>
  <c r="H209"/>
  <c r="H208"/>
  <c r="H207"/>
  <c r="H206"/>
  <c r="H205"/>
  <c r="H204"/>
  <c r="H202"/>
  <c r="H201"/>
  <c r="H200"/>
  <c r="H199"/>
  <c r="H198"/>
  <c r="H197"/>
  <c r="H196"/>
  <c r="H195"/>
  <c r="H194"/>
  <c r="H193"/>
  <c r="H192"/>
  <c r="H191"/>
  <c r="H190"/>
  <c r="H189"/>
  <c r="H188"/>
  <c r="H186"/>
  <c r="H185"/>
  <c r="H184"/>
  <c r="H183"/>
  <c r="H182"/>
  <c r="H181"/>
  <c r="H180"/>
  <c r="H179"/>
  <c r="H178"/>
  <c r="H177"/>
  <c r="H176"/>
  <c r="H175"/>
  <c r="H174"/>
  <c r="H173"/>
  <c r="H172"/>
  <c r="H169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20"/>
  <c r="H119"/>
  <c r="H118"/>
  <c r="H117"/>
  <c r="H116"/>
  <c r="H115"/>
  <c r="H114"/>
  <c r="H113"/>
  <c r="H112"/>
  <c r="H111"/>
  <c r="H110"/>
  <c r="H109"/>
  <c r="H108"/>
  <c r="H107"/>
  <c r="H106"/>
  <c r="H94"/>
  <c r="H93"/>
  <c r="H92"/>
  <c r="H91"/>
  <c r="H90"/>
  <c r="H89"/>
  <c r="H88"/>
  <c r="H87"/>
  <c r="H86"/>
  <c r="H85"/>
  <c r="H72"/>
  <c r="H71"/>
  <c r="H70"/>
  <c r="H69"/>
  <c r="H68"/>
  <c r="H67"/>
  <c r="H66"/>
  <c r="H65"/>
  <c r="H64"/>
  <c r="H63"/>
  <c r="H61"/>
  <c r="H60"/>
  <c r="H59"/>
  <c r="H58"/>
  <c r="H57"/>
  <c r="H56"/>
  <c r="H55"/>
  <c r="H54"/>
  <c r="H53"/>
  <c r="H52"/>
  <c r="H49"/>
  <c r="H48"/>
  <c r="H47"/>
  <c r="H46"/>
  <c r="H45"/>
  <c r="H44"/>
  <c r="H43"/>
  <c r="H42"/>
  <c r="H41"/>
  <c r="H40"/>
  <c r="H38"/>
  <c r="H83" s="1"/>
  <c r="H37"/>
  <c r="H82" s="1"/>
  <c r="H36"/>
  <c r="H81" s="1"/>
  <c r="H35"/>
  <c r="H80" s="1"/>
  <c r="H34"/>
  <c r="H79" s="1"/>
  <c r="H33"/>
  <c r="H78" s="1"/>
  <c r="H32"/>
  <c r="H77" s="1"/>
  <c r="H31"/>
  <c r="H76" s="1"/>
  <c r="H30"/>
  <c r="H75" s="1"/>
  <c r="H29"/>
  <c r="H74" s="1"/>
  <c r="H25"/>
  <c r="H17"/>
  <c r="H16"/>
  <c r="H15"/>
  <c r="H13"/>
  <c r="H10"/>
  <c r="G270"/>
  <c r="G269"/>
  <c r="G268"/>
  <c r="G267"/>
  <c r="G235"/>
  <c r="G234"/>
  <c r="G233"/>
  <c r="G232"/>
  <c r="G231"/>
  <c r="G230"/>
  <c r="G229"/>
  <c r="G228"/>
  <c r="G227"/>
  <c r="G226"/>
  <c r="G225"/>
  <c r="G224"/>
  <c r="G223"/>
  <c r="G222"/>
  <c r="G221"/>
  <c r="G220"/>
  <c r="G218"/>
  <c r="G217"/>
  <c r="G216"/>
  <c r="G215"/>
  <c r="G214"/>
  <c r="G213"/>
  <c r="G212"/>
  <c r="G211"/>
  <c r="G210"/>
  <c r="G209"/>
  <c r="G208"/>
  <c r="G207"/>
  <c r="G206"/>
  <c r="G205"/>
  <c r="G204"/>
  <c r="G202"/>
  <c r="G201"/>
  <c r="G200"/>
  <c r="G199"/>
  <c r="G198"/>
  <c r="G197"/>
  <c r="G196"/>
  <c r="G195"/>
  <c r="G194"/>
  <c r="G193"/>
  <c r="G192"/>
  <c r="G191"/>
  <c r="G190"/>
  <c r="G189"/>
  <c r="G188"/>
  <c r="G186"/>
  <c r="G185"/>
  <c r="G184"/>
  <c r="G183"/>
  <c r="G182"/>
  <c r="G181"/>
  <c r="G180"/>
  <c r="G179"/>
  <c r="G178"/>
  <c r="G177"/>
  <c r="G176"/>
  <c r="G175"/>
  <c r="G174"/>
  <c r="G173"/>
  <c r="G172"/>
  <c r="G169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20"/>
  <c r="G119"/>
  <c r="G118"/>
  <c r="G117"/>
  <c r="G116"/>
  <c r="G115"/>
  <c r="G114"/>
  <c r="G113"/>
  <c r="G112"/>
  <c r="G111"/>
  <c r="G110"/>
  <c r="G109"/>
  <c r="G108"/>
  <c r="G107"/>
  <c r="G106"/>
  <c r="G94"/>
  <c r="G93"/>
  <c r="G92"/>
  <c r="G91"/>
  <c r="G90"/>
  <c r="G89"/>
  <c r="G88"/>
  <c r="G87"/>
  <c r="G86"/>
  <c r="G85"/>
  <c r="G72"/>
  <c r="G71"/>
  <c r="G70"/>
  <c r="G69"/>
  <c r="G68"/>
  <c r="G67"/>
  <c r="G66"/>
  <c r="G65"/>
  <c r="G64"/>
  <c r="G63"/>
  <c r="G61"/>
  <c r="G60"/>
  <c r="G59"/>
  <c r="G58"/>
  <c r="G57"/>
  <c r="G56"/>
  <c r="G55"/>
  <c r="G54"/>
  <c r="G53"/>
  <c r="G52"/>
  <c r="G49"/>
  <c r="G48"/>
  <c r="G47"/>
  <c r="G46"/>
  <c r="G45"/>
  <c r="G44"/>
  <c r="G43"/>
  <c r="G42"/>
  <c r="G41"/>
  <c r="G40"/>
  <c r="G38"/>
  <c r="G83" s="1"/>
  <c r="G37"/>
  <c r="G82" s="1"/>
  <c r="G36"/>
  <c r="G81" s="1"/>
  <c r="G35"/>
  <c r="G80" s="1"/>
  <c r="G34"/>
  <c r="G79" s="1"/>
  <c r="G33"/>
  <c r="G78" s="1"/>
  <c r="G32"/>
  <c r="G77" s="1"/>
  <c r="G31"/>
  <c r="G76" s="1"/>
  <c r="G30"/>
  <c r="G75" s="1"/>
  <c r="G29"/>
  <c r="G74" s="1"/>
  <c r="G25"/>
  <c r="G17"/>
  <c r="G16"/>
  <c r="G15"/>
  <c r="G13"/>
  <c r="G10"/>
  <c r="F270"/>
  <c r="F269"/>
  <c r="F268"/>
  <c r="F267"/>
  <c r="F235"/>
  <c r="F234"/>
  <c r="F233"/>
  <c r="F232"/>
  <c r="F231"/>
  <c r="F230"/>
  <c r="F229"/>
  <c r="F228"/>
  <c r="F227"/>
  <c r="F226"/>
  <c r="F225"/>
  <c r="F224"/>
  <c r="F223"/>
  <c r="F222"/>
  <c r="F221"/>
  <c r="F220"/>
  <c r="F218"/>
  <c r="F217"/>
  <c r="F216"/>
  <c r="F215"/>
  <c r="F214"/>
  <c r="F213"/>
  <c r="F212"/>
  <c r="F211"/>
  <c r="F210"/>
  <c r="F209"/>
  <c r="F208"/>
  <c r="F207"/>
  <c r="F206"/>
  <c r="F205"/>
  <c r="F204"/>
  <c r="F202"/>
  <c r="F201"/>
  <c r="F200"/>
  <c r="F199"/>
  <c r="F198"/>
  <c r="F197"/>
  <c r="F196"/>
  <c r="F195"/>
  <c r="F194"/>
  <c r="F193"/>
  <c r="F192"/>
  <c r="F191"/>
  <c r="F190"/>
  <c r="F189"/>
  <c r="F188"/>
  <c r="F186"/>
  <c r="F185"/>
  <c r="F184"/>
  <c r="F183"/>
  <c r="F182"/>
  <c r="F181"/>
  <c r="F180"/>
  <c r="F179"/>
  <c r="F178"/>
  <c r="F177"/>
  <c r="F176"/>
  <c r="F175"/>
  <c r="F174"/>
  <c r="F173"/>
  <c r="F172"/>
  <c r="F169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20"/>
  <c r="F119"/>
  <c r="F118"/>
  <c r="F117"/>
  <c r="F116"/>
  <c r="F115"/>
  <c r="F114"/>
  <c r="F113"/>
  <c r="F112"/>
  <c r="F111"/>
  <c r="F110"/>
  <c r="F109"/>
  <c r="F108"/>
  <c r="F107"/>
  <c r="F106"/>
  <c r="F94"/>
  <c r="F93"/>
  <c r="F92"/>
  <c r="F91"/>
  <c r="F90"/>
  <c r="F89"/>
  <c r="F88"/>
  <c r="F87"/>
  <c r="F86"/>
  <c r="F85"/>
  <c r="F72"/>
  <c r="F71"/>
  <c r="F70"/>
  <c r="F69"/>
  <c r="F68"/>
  <c r="F67"/>
  <c r="F66"/>
  <c r="F65"/>
  <c r="F64"/>
  <c r="F63"/>
  <c r="F61"/>
  <c r="F60"/>
  <c r="F59"/>
  <c r="F58"/>
  <c r="F57"/>
  <c r="F56"/>
  <c r="F55"/>
  <c r="F54"/>
  <c r="F53"/>
  <c r="F52"/>
  <c r="F49"/>
  <c r="F48"/>
  <c r="F47"/>
  <c r="F46"/>
  <c r="F45"/>
  <c r="F44"/>
  <c r="F43"/>
  <c r="F42"/>
  <c r="F41"/>
  <c r="F40"/>
  <c r="F38"/>
  <c r="F37"/>
  <c r="F36"/>
  <c r="F35"/>
  <c r="F34"/>
  <c r="F33"/>
  <c r="F32"/>
  <c r="F31"/>
  <c r="F30"/>
  <c r="F29"/>
  <c r="F25"/>
  <c r="F17"/>
  <c r="F16"/>
  <c r="F15"/>
  <c r="F13"/>
  <c r="F10"/>
  <c r="E270"/>
  <c r="E269"/>
  <c r="E268"/>
  <c r="E267"/>
  <c r="E235"/>
  <c r="E234"/>
  <c r="E233"/>
  <c r="E232"/>
  <c r="E231"/>
  <c r="E230"/>
  <c r="E229"/>
  <c r="E228"/>
  <c r="E227"/>
  <c r="E226"/>
  <c r="E225"/>
  <c r="E224"/>
  <c r="E223"/>
  <c r="E222"/>
  <c r="E221"/>
  <c r="E220"/>
  <c r="E218"/>
  <c r="E217"/>
  <c r="E216"/>
  <c r="E215"/>
  <c r="E214"/>
  <c r="E213"/>
  <c r="E212"/>
  <c r="E211"/>
  <c r="E210"/>
  <c r="E209"/>
  <c r="E208"/>
  <c r="E207"/>
  <c r="E206"/>
  <c r="E205"/>
  <c r="E204"/>
  <c r="E202"/>
  <c r="E201"/>
  <c r="E200"/>
  <c r="E199"/>
  <c r="E198"/>
  <c r="E197"/>
  <c r="E196"/>
  <c r="E195"/>
  <c r="E194"/>
  <c r="E193"/>
  <c r="E192"/>
  <c r="E191"/>
  <c r="E190"/>
  <c r="E189"/>
  <c r="E188"/>
  <c r="E186"/>
  <c r="E185"/>
  <c r="E184"/>
  <c r="E183"/>
  <c r="E182"/>
  <c r="E181"/>
  <c r="E180"/>
  <c r="E179"/>
  <c r="E178"/>
  <c r="E177"/>
  <c r="E176"/>
  <c r="E175"/>
  <c r="E174"/>
  <c r="E173"/>
  <c r="E172"/>
  <c r="E169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20"/>
  <c r="E119"/>
  <c r="E118"/>
  <c r="E117"/>
  <c r="E116"/>
  <c r="E115"/>
  <c r="E114"/>
  <c r="E113"/>
  <c r="E112"/>
  <c r="E111"/>
  <c r="E110"/>
  <c r="E109"/>
  <c r="E108"/>
  <c r="E107"/>
  <c r="E106"/>
  <c r="E94"/>
  <c r="E93"/>
  <c r="E92"/>
  <c r="E91"/>
  <c r="E90"/>
  <c r="E89"/>
  <c r="E88"/>
  <c r="E87"/>
  <c r="E86"/>
  <c r="E85"/>
  <c r="E72"/>
  <c r="E71"/>
  <c r="E70"/>
  <c r="E69"/>
  <c r="E68"/>
  <c r="E67"/>
  <c r="E66"/>
  <c r="E65"/>
  <c r="E64"/>
  <c r="E63"/>
  <c r="E61"/>
  <c r="E60"/>
  <c r="E59"/>
  <c r="E58"/>
  <c r="E57"/>
  <c r="E56"/>
  <c r="E55"/>
  <c r="E54"/>
  <c r="E53"/>
  <c r="E52"/>
  <c r="E49"/>
  <c r="E48"/>
  <c r="E47"/>
  <c r="E46"/>
  <c r="E45"/>
  <c r="E44"/>
  <c r="E43"/>
  <c r="E42"/>
  <c r="E41"/>
  <c r="E40"/>
  <c r="E38"/>
  <c r="E83" s="1"/>
  <c r="E37"/>
  <c r="E82" s="1"/>
  <c r="E36"/>
  <c r="E81" s="1"/>
  <c r="E35"/>
  <c r="E80" s="1"/>
  <c r="E34"/>
  <c r="E79" s="1"/>
  <c r="E33"/>
  <c r="E78" s="1"/>
  <c r="E32"/>
  <c r="E77" s="1"/>
  <c r="E31"/>
  <c r="E76" s="1"/>
  <c r="E30"/>
  <c r="E75" s="1"/>
  <c r="E29"/>
  <c r="E74" s="1"/>
  <c r="E25"/>
  <c r="E17"/>
  <c r="E16"/>
  <c r="E15"/>
  <c r="E13"/>
  <c r="E10"/>
  <c r="D270"/>
  <c r="D269"/>
  <c r="D268"/>
  <c r="D267"/>
  <c r="D235"/>
  <c r="D234"/>
  <c r="D233"/>
  <c r="D232"/>
  <c r="D231"/>
  <c r="D230"/>
  <c r="D229"/>
  <c r="D228"/>
  <c r="D227"/>
  <c r="D226"/>
  <c r="D225"/>
  <c r="D224"/>
  <c r="D223"/>
  <c r="D222"/>
  <c r="D221"/>
  <c r="D220"/>
  <c r="D218"/>
  <c r="D217"/>
  <c r="D216"/>
  <c r="D215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6"/>
  <c r="D195"/>
  <c r="D194"/>
  <c r="D193"/>
  <c r="D192"/>
  <c r="D191"/>
  <c r="D190"/>
  <c r="D189"/>
  <c r="D188"/>
  <c r="D186"/>
  <c r="D185"/>
  <c r="D184"/>
  <c r="D183"/>
  <c r="D182"/>
  <c r="D181"/>
  <c r="D180"/>
  <c r="D179"/>
  <c r="D178"/>
  <c r="D177"/>
  <c r="D176"/>
  <c r="D175"/>
  <c r="D174"/>
  <c r="D173"/>
  <c r="D172"/>
  <c r="D169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20"/>
  <c r="D119"/>
  <c r="D118"/>
  <c r="D117"/>
  <c r="D116"/>
  <c r="D115"/>
  <c r="D114"/>
  <c r="D113"/>
  <c r="D112"/>
  <c r="D111"/>
  <c r="D110"/>
  <c r="D109"/>
  <c r="D108"/>
  <c r="D107"/>
  <c r="D106"/>
  <c r="D94"/>
  <c r="D93"/>
  <c r="D92"/>
  <c r="D91"/>
  <c r="D90"/>
  <c r="D89"/>
  <c r="D88"/>
  <c r="D87"/>
  <c r="D86"/>
  <c r="D85"/>
  <c r="D72"/>
  <c r="D71"/>
  <c r="D70"/>
  <c r="D69"/>
  <c r="D68"/>
  <c r="D67"/>
  <c r="D66"/>
  <c r="D65"/>
  <c r="D64"/>
  <c r="D63"/>
  <c r="D61"/>
  <c r="D60"/>
  <c r="D59"/>
  <c r="D58"/>
  <c r="D57"/>
  <c r="D56"/>
  <c r="D55"/>
  <c r="D54"/>
  <c r="D53"/>
  <c r="D52"/>
  <c r="D49"/>
  <c r="D48"/>
  <c r="D47"/>
  <c r="D46"/>
  <c r="D45"/>
  <c r="D44"/>
  <c r="D43"/>
  <c r="D42"/>
  <c r="D41"/>
  <c r="D40"/>
  <c r="D38"/>
  <c r="D37"/>
  <c r="D36"/>
  <c r="D35"/>
  <c r="D34"/>
  <c r="D33"/>
  <c r="D32"/>
  <c r="D31"/>
  <c r="D30"/>
  <c r="D29"/>
  <c r="D25"/>
  <c r="D17"/>
  <c r="D16"/>
  <c r="D15"/>
  <c r="D13"/>
  <c r="D10"/>
  <c r="C270"/>
  <c r="C269"/>
  <c r="C268"/>
  <c r="C267"/>
  <c r="C235"/>
  <c r="C234"/>
  <c r="C233"/>
  <c r="C232"/>
  <c r="C231"/>
  <c r="C230"/>
  <c r="C229"/>
  <c r="C228"/>
  <c r="C227"/>
  <c r="C226"/>
  <c r="C225"/>
  <c r="C224"/>
  <c r="C223"/>
  <c r="C222"/>
  <c r="C221"/>
  <c r="C220"/>
  <c r="C218"/>
  <c r="C217"/>
  <c r="C216"/>
  <c r="C215"/>
  <c r="C214"/>
  <c r="C213"/>
  <c r="C212"/>
  <c r="C211"/>
  <c r="C210"/>
  <c r="C209"/>
  <c r="C208"/>
  <c r="C207"/>
  <c r="C206"/>
  <c r="C205"/>
  <c r="C204"/>
  <c r="C202"/>
  <c r="C201"/>
  <c r="C200"/>
  <c r="C199"/>
  <c r="C198"/>
  <c r="C197"/>
  <c r="C196"/>
  <c r="C195"/>
  <c r="C194"/>
  <c r="C193"/>
  <c r="C192"/>
  <c r="C191"/>
  <c r="C190"/>
  <c r="C189"/>
  <c r="C188"/>
  <c r="C186"/>
  <c r="C185"/>
  <c r="C184"/>
  <c r="C183"/>
  <c r="C182"/>
  <c r="C181"/>
  <c r="C180"/>
  <c r="C179"/>
  <c r="C178"/>
  <c r="C177"/>
  <c r="C176"/>
  <c r="C175"/>
  <c r="C174"/>
  <c r="C173"/>
  <c r="C172"/>
  <c r="C169"/>
  <c r="C168"/>
  <c r="C167"/>
  <c r="C166"/>
  <c r="C165"/>
  <c r="C164"/>
  <c r="C163"/>
  <c r="C162"/>
  <c r="C161"/>
  <c r="C160"/>
  <c r="C159"/>
  <c r="C158"/>
  <c r="C157"/>
  <c r="C156"/>
  <c r="C155"/>
  <c r="C154"/>
  <c r="C152"/>
  <c r="C151"/>
  <c r="C150"/>
  <c r="C149"/>
  <c r="C148"/>
  <c r="C147"/>
  <c r="C146"/>
  <c r="C145"/>
  <c r="C144"/>
  <c r="C143"/>
  <c r="C142"/>
  <c r="C141"/>
  <c r="C140"/>
  <c r="C139"/>
  <c r="C138"/>
  <c r="C136"/>
  <c r="C135"/>
  <c r="C134"/>
  <c r="C133"/>
  <c r="C132"/>
  <c r="C131"/>
  <c r="C130"/>
  <c r="C129"/>
  <c r="C128"/>
  <c r="C127"/>
  <c r="C126"/>
  <c r="C125"/>
  <c r="C124"/>
  <c r="C123"/>
  <c r="C122"/>
  <c r="C120"/>
  <c r="C119"/>
  <c r="C118"/>
  <c r="C117"/>
  <c r="C116"/>
  <c r="C115"/>
  <c r="C114"/>
  <c r="C113"/>
  <c r="C112"/>
  <c r="C111"/>
  <c r="C110"/>
  <c r="C109"/>
  <c r="C108"/>
  <c r="C107"/>
  <c r="C106"/>
  <c r="C86"/>
  <c r="C87"/>
  <c r="C88"/>
  <c r="C89"/>
  <c r="C90"/>
  <c r="C91"/>
  <c r="C92"/>
  <c r="C93"/>
  <c r="C94"/>
  <c r="C85"/>
  <c r="B86"/>
  <c r="B87"/>
  <c r="B88"/>
  <c r="B89"/>
  <c r="B90"/>
  <c r="B91"/>
  <c r="B92"/>
  <c r="B93"/>
  <c r="B94"/>
  <c r="B85"/>
  <c r="C64"/>
  <c r="C65"/>
  <c r="C66"/>
  <c r="C67"/>
  <c r="C68"/>
  <c r="C69"/>
  <c r="C70"/>
  <c r="C71"/>
  <c r="C72"/>
  <c r="C63"/>
  <c r="C53"/>
  <c r="C54"/>
  <c r="C55"/>
  <c r="C56"/>
  <c r="C57"/>
  <c r="C58"/>
  <c r="C59"/>
  <c r="C60"/>
  <c r="C61"/>
  <c r="C52"/>
  <c r="C30"/>
  <c r="C31"/>
  <c r="C32"/>
  <c r="C33"/>
  <c r="C34"/>
  <c r="C35"/>
  <c r="C36"/>
  <c r="C37"/>
  <c r="C38"/>
  <c r="C29"/>
  <c r="C41"/>
  <c r="C42"/>
  <c r="C43"/>
  <c r="C44"/>
  <c r="C45"/>
  <c r="C46"/>
  <c r="C47"/>
  <c r="C48"/>
  <c r="C49"/>
  <c r="C40"/>
  <c r="B64"/>
  <c r="B65"/>
  <c r="B66"/>
  <c r="B67"/>
  <c r="B68"/>
  <c r="B69"/>
  <c r="B70"/>
  <c r="B71"/>
  <c r="B72"/>
  <c r="B63"/>
  <c r="B53"/>
  <c r="B54"/>
  <c r="B55"/>
  <c r="B56"/>
  <c r="B57"/>
  <c r="B58"/>
  <c r="B59"/>
  <c r="B60"/>
  <c r="B61"/>
  <c r="B52"/>
  <c r="B41"/>
  <c r="B42"/>
  <c r="B43"/>
  <c r="B44"/>
  <c r="B45"/>
  <c r="B46"/>
  <c r="B47"/>
  <c r="B48"/>
  <c r="B49"/>
  <c r="B40"/>
  <c r="B30"/>
  <c r="B31"/>
  <c r="B32"/>
  <c r="B33"/>
  <c r="B34"/>
  <c r="B35"/>
  <c r="B36"/>
  <c r="B37"/>
  <c r="B38"/>
  <c r="B29"/>
  <c r="C17"/>
  <c r="C16"/>
  <c r="C15"/>
  <c r="C25"/>
  <c r="C13"/>
  <c r="C10"/>
  <c r="J13" i="10"/>
  <c r="H13"/>
  <c r="G13"/>
  <c r="E13"/>
  <c r="D13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tMall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2" name="Connection1" type="4" refreshedVersion="3" background="1" saveData="1">
    <webPr sourceData="1" parsePre="1" consecutive="1" xl2000="1" url="file:///C:/Projects/Benchmarks/branches/v1.2_4.0/StMall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3" name="Connection10" type="4" refreshedVersion="3" background="1" saveData="1">
    <webPr sourceData="1" parsePre="1" consecutive="1" xl2000="1" url="file:///C:/Projects/Benchmarks/branches/v1.2_4.0/StMall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4" name="Connection11" type="4" refreshedVersion="3" background="1" saveData="1">
    <webPr sourceData="1" parsePre="1" consecutive="1" xl2000="1" url="file:///C:/Projects/Benchmarks/branches/v1.2_4.0/StMall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5" name="Connection12" type="4" refreshedVersion="3" background="1" saveData="1">
    <webPr sourceData="1" parsePre="1" consecutive="1" xl2000="1" url="file:///C:/Projects/Benchmarks/branches/v1.2_4.0/StMall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6" name="Connection13" type="4" refreshedVersion="3" background="1" saveData="1">
    <webPr sourceData="1" parsePre="1" consecutive="1" xl2000="1" url="file:///C:/Projects/Benchmarks/branches/v1.2_4.0/StMall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7" name="Connection14" type="4" refreshedVersion="3" background="1" saveData="1">
    <webPr sourceData="1" parsePre="1" consecutive="1" xl2000="1" url="file:///C:/Projects/Benchmarks/branches/v1.2_4.0/StMall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8" name="Connection15" type="4" refreshedVersion="3" background="1" saveData="1">
    <webPr sourceData="1" parsePre="1" consecutive="1" xl2000="1" url="file:///C:/Projects/Benchmarks/branches/v1.2_4.0/StMall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9" name="Connection2" type="4" refreshedVersion="3" background="1" saveData="1">
    <webPr sourceData="1" parsePre="1" consecutive="1" xl2000="1" url="file:///C:/Projects/Benchmarks/branches/v1.2_4.0/StMall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0" name="Connection3" type="4" refreshedVersion="3" background="1" saveData="1">
    <webPr sourceData="1" parsePre="1" consecutive="1" xl2000="1" url="file:///C:/Projects/Benchmarks/branches/v1.2_4.0/StMall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1" name="Connection4" type="4" refreshedVersion="3" background="1" saveData="1">
    <webPr sourceData="1" parsePre="1" consecutive="1" xl2000="1" url="file:///C:/Projects/Benchmarks/branches/v1.2_4.0/StMall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2" name="Connection5" type="4" refreshedVersion="3" background="1" saveData="1">
    <webPr sourceData="1" parsePre="1" consecutive="1" xl2000="1" url="file:///C:/Projects/Benchmarks/branches/v1.2_4.0/StMall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3" name="Connection6" type="4" refreshedVersion="3" background="1" saveData="1">
    <webPr sourceData="1" parsePre="1" consecutive="1" xl2000="1" url="file:///C:/Projects/Benchmarks/branches/v1.2_4.0/StMall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4" name="Connection7" type="4" refreshedVersion="3" background="1" saveData="1">
    <webPr sourceData="1" parsePre="1" consecutive="1" xl2000="1" url="file:///C:/Projects/Benchmarks/branches/v1.2_4.0/StMall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5" name="Connection8" type="4" refreshedVersion="3" background="1" saveData="1">
    <webPr sourceData="1" parsePre="1" consecutive="1" xl2000="1" url="file:///C:/Projects/Benchmarks/branches/v1.2_4.0/StMall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  <connection id="16" name="Connection9" type="4" refreshedVersion="3" background="1" saveData="1">
    <webPr sourceData="1" parsePre="1" consecutive="1" xl2000="1" url="file:///C:/Projects/Benchmarks/branches/v1.2_4.0/StMall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61"/>
        <x v="93"/>
        <x v="149"/>
      </tables>
    </webPr>
  </connection>
</connections>
</file>

<file path=xl/sharedStrings.xml><?xml version="1.0" encoding="utf-8"?>
<sst xmlns="http://schemas.openxmlformats.org/spreadsheetml/2006/main" count="9488" uniqueCount="718">
  <si>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</si>
  <si>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</si>
  <si>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</si>
  <si>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</si>
  <si>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</si>
  <si>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</si>
  <si>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</si>
  <si>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</si>
  <si>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</si>
  <si>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</si>
  <si>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</si>
  <si>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</si>
  <si>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</si>
  <si>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</si>
  <si>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</si>
  <si>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</si>
  <si>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</si>
  <si>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</si>
  <si>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</si>
  <si>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</si>
  <si>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</si>
  <si>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</si>
  <si>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</si>
  <si>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</si>
  <si>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</si>
  <si>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</si>
  <si>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</si>
  <si>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</si>
  <si>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</si>
  <si>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</si>
  <si>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</si>
  <si>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</si>
  <si>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</si>
  <si>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</si>
  <si>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</si>
  <si>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</si>
  <si>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</si>
  <si>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</si>
  <si>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</si>
  <si>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</si>
  <si>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</si>
  <si>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</si>
  <si>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</si>
  <si>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</si>
  <si>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</si>
  <si>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</si>
  <si>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</si>
  <si>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</si>
  <si>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</si>
  <si>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</si>
  <si>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</si>
  <si>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</si>
  <si>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</si>
  <si>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</si>
  <si>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</si>
  <si>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</si>
  <si>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</si>
  <si>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</si>
  <si>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</si>
  <si>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</si>
  <si>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</si>
  <si>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</si>
  <si>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</si>
  <si>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</si>
  <si>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</si>
  <si>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</si>
  <si>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</si>
  <si>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</si>
  <si>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</si>
  <si>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</si>
  <si>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</si>
  <si>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</si>
  <si>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</si>
  <si>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</si>
  <si>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</si>
  <si>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</si>
  <si>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</si>
  <si>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</si>
  <si>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</si>
  <si>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</si>
  <si>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</si>
  <si>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</si>
  <si>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</si>
  <si>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</si>
  <si>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</si>
  <si>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</si>
  <si>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</si>
  <si>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</si>
  <si>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</si>
  <si>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</si>
  <si>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</si>
  <si>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</si>
  <si>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</si>
  <si>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</si>
  <si>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</si>
  <si>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</si>
  <si>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</si>
  <si>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</si>
  <si>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</si>
  <si>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</si>
  <si>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</si>
  <si>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</si>
  <si>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</si>
  <si>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</si>
  <si>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</si>
  <si>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</si>
  <si>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</si>
  <si>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</si>
  <si>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</si>
  <si>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</si>
  <si>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</si>
  <si>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</si>
  <si>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</si>
  <si>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</si>
  <si>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</si>
  <si>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</si>
  <si>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</si>
  <si>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</si>
  <si>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</si>
  <si>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</si>
  <si>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</si>
  <si>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</si>
  <si>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</si>
  <si>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</si>
  <si>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</si>
  <si>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</si>
  <si>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</si>
  <si>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</si>
  <si>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</si>
  <si>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</si>
  <si>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</si>
  <si>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</si>
  <si>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</si>
  <si>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</si>
  <si>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</si>
  <si>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</si>
  <si>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</si>
  <si>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</si>
  <si>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</si>
  <si>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</si>
  <si>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</si>
  <si>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</si>
  <si>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</si>
  <si>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</si>
  <si>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</si>
  <si>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</si>
  <si>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</si>
  <si>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</si>
  <si>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</si>
  <si>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</si>
  <si>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</si>
  <si>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</si>
  <si>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</si>
  <si>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</si>
  <si>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</si>
  <si>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</si>
  <si>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</si>
  <si>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</si>
  <si>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</si>
  <si>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</si>
  <si>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</si>
  <si>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</si>
  <si>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</si>
  <si>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</si>
  <si>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</si>
  <si>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</si>
  <si>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</si>
  <si>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</si>
  <si>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</si>
  <si>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</si>
  <si>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</si>
  <si>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</si>
  <si>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</si>
  <si>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</si>
  <si>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</si>
  <si>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</si>
  <si>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</si>
  <si>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</si>
  <si>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</si>
  <si>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</si>
  <si>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</si>
  <si>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</si>
  <si>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</si>
  <si>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</si>
  <si>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</si>
  <si>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</si>
  <si>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</si>
  <si>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</si>
  <si>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</si>
  <si>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</si>
  <si>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</si>
  <si>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</si>
  <si>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</si>
  <si>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</si>
  <si>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</si>
  <si>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</si>
  <si>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</si>
  <si>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</si>
  <si>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</si>
  <si>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</si>
  <si>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</si>
  <si>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</si>
  <si>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</si>
  <si>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[3] ASHRAE Standard 62-1999 Table 6-1, Atlanta, GA:  American Society of Heating, Refrigerating and Air-Conditioning Engineers.</t>
  </si>
  <si>
    <t>[4] DOE Benchmark Report</t>
  </si>
  <si>
    <t xml:space="preserve">Benchmark Strip Mall </t>
  </si>
  <si>
    <t>10 stores</t>
  </si>
  <si>
    <t>Steel-frame</t>
  </si>
  <si>
    <t>South: 0.26
East: 0.00
North: 0.00
West: 0.00
Total: 0.105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</si>
  <si>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</si>
  <si>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</si>
  <si>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</si>
  <si>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</si>
  <si>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</si>
  <si>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</si>
  <si>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</si>
  <si>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</si>
  <si>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</si>
  <si>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</si>
  <si>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</si>
  <si>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</si>
  <si>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</si>
  <si>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</si>
  <si>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</si>
  <si>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</si>
  <si>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</si>
  <si>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</si>
  <si>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</si>
  <si>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</si>
  <si>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</si>
  <si>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</si>
  <si>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</si>
  <si>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</si>
  <si>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</si>
  <si>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</si>
  <si>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</si>
  <si>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</si>
  <si>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</si>
  <si>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</si>
  <si>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</si>
  <si>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</si>
  <si>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</si>
  <si>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</si>
  <si>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</si>
  <si>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</si>
  <si>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</si>
  <si>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</si>
  <si>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</si>
  <si>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</si>
  <si>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</si>
  <si>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</si>
  <si>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</si>
  <si>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</si>
  <si>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</si>
  <si>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</si>
  <si>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</si>
  <si>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</si>
  <si>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</si>
  <si>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</si>
  <si>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</si>
  <si>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</si>
  <si>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</si>
  <si>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</si>
  <si>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</si>
  <si>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</si>
  <si>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</si>
  <si>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</si>
  <si>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</si>
  <si>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</si>
  <si>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</si>
  <si>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MinRelHumSetSch</t>
  </si>
  <si>
    <t>MaxRelHumSetSch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</si>
  <si>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</si>
  <si>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</si>
  <si>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</si>
  <si>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</si>
  <si>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</si>
  <si>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</si>
  <si>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</si>
  <si>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</si>
  <si>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</si>
  <si>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</si>
  <si>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</si>
  <si>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</si>
  <si>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</si>
  <si>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</si>
  <si>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</si>
  <si>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</si>
  <si>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</si>
  <si>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</si>
  <si>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</si>
  <si>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</si>
  <si>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</si>
  <si>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</si>
  <si>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</si>
  <si>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</si>
  <si>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</si>
  <si>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</si>
  <si>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</si>
  <si>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</si>
  <si>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</si>
  <si>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</si>
  <si>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</si>
  <si>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</si>
  <si>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</si>
  <si>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</si>
  <si>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</si>
  <si>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</si>
  <si>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</si>
  <si>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</si>
  <si>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</si>
  <si>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</si>
  <si>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</si>
  <si>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</si>
  <si>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</si>
  <si>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</si>
  <si>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</si>
  <si>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</si>
  <si>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</si>
  <si>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</si>
  <si>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</si>
  <si>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</si>
  <si>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LGSTORE1</t>
  </si>
  <si>
    <t>LGSTORE2</t>
  </si>
  <si>
    <t>SMSTORE1</t>
  </si>
  <si>
    <t>SMSTORE2</t>
  </si>
  <si>
    <t>SMSTORE3</t>
  </si>
  <si>
    <t>SMSTORE4</t>
  </si>
  <si>
    <t>SMSTORE5</t>
  </si>
  <si>
    <t>SMSTORE6</t>
  </si>
  <si>
    <t>SMSTORE7</t>
  </si>
  <si>
    <t>SMSTORE8</t>
  </si>
  <si>
    <t>Total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</si>
  <si>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</si>
  <si>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</si>
  <si>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</si>
  <si>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</si>
  <si>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</si>
  <si>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</si>
  <si>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</si>
  <si>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</si>
  <si>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</si>
  <si>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LGSTORE1_WALL_1</t>
  </si>
  <si>
    <t>EXT-WALLS-STEELFRAME-NONRES</t>
  </si>
  <si>
    <t>S</t>
  </si>
  <si>
    <t>LGSTORE1_WALL_2</t>
  </si>
  <si>
    <t>W</t>
  </si>
  <si>
    <t>LGSTORE1_WALL_3</t>
  </si>
  <si>
    <t>N</t>
  </si>
  <si>
    <t>LGSTORE1_FLOOR</t>
  </si>
  <si>
    <t>EXT-SLAB</t>
  </si>
  <si>
    <t>LGSTORE1_ROOF</t>
  </si>
  <si>
    <t>ROOF-IEAD-NONRES</t>
  </si>
  <si>
    <t>LGSTORE2_WALL_1</t>
  </si>
  <si>
    <t>LGSTORE2_WALL_3</t>
  </si>
  <si>
    <t>LGSTORE2_FLOOR</t>
  </si>
  <si>
    <t>LGSTORE2_ROOF</t>
  </si>
  <si>
    <t>SMSTORE1_WALL_1</t>
  </si>
  <si>
    <t>SMSTORE1_WALL_3</t>
  </si>
  <si>
    <t>SMSTORE1_FLOOR</t>
  </si>
  <si>
    <t>SMSTORE1_ROOF</t>
  </si>
  <si>
    <t>SMSTORE2_WALL_1</t>
  </si>
  <si>
    <t>SMSTORE2_WALL_3</t>
  </si>
  <si>
    <t>SMSTORE2_FLOOR</t>
  </si>
  <si>
    <t>SMSTORE2_ROOF</t>
  </si>
  <si>
    <t>SMSTORE3_WALL_1</t>
  </si>
  <si>
    <t>SMSTORE3_WALL_3</t>
  </si>
  <si>
    <t>SMSTORE3_FLOOR</t>
  </si>
  <si>
    <t>SMSTORE3_ROOF</t>
  </si>
  <si>
    <t>SMSTORE4_WALL_1</t>
  </si>
  <si>
    <t>SMSTORE4_WALL_3</t>
  </si>
  <si>
    <t>SMSTORE4_FLOOR</t>
  </si>
  <si>
    <t>SMSTORE4_ROOF</t>
  </si>
  <si>
    <t>SMSTORE5_WALL_1</t>
  </si>
  <si>
    <t>SMSTORE5_WALL_3</t>
  </si>
  <si>
    <t>SMSTORE5_FLOOR</t>
  </si>
  <si>
    <t>SMSTORE5_ROOF</t>
  </si>
  <si>
    <t>SMSTORE6_WALL_1</t>
  </si>
  <si>
    <t>SMSTORE6_WALL_3</t>
  </si>
  <si>
    <t>SMSTORE6_FLOOR</t>
  </si>
  <si>
    <t>SMSTORE6_ROOF</t>
  </si>
  <si>
    <t>SMSTORE7_WALL_1</t>
  </si>
  <si>
    <t>SMSTORE7_WALL_3</t>
  </si>
  <si>
    <t>SMSTORE7_FLOOR</t>
  </si>
  <si>
    <t>SMSTORE7_ROOF</t>
  </si>
  <si>
    <t>SMSTORE8_WALL_1</t>
  </si>
  <si>
    <t>SMSTORE8_WALL_3</t>
  </si>
  <si>
    <t>SMSTORE8_WALL_4</t>
  </si>
  <si>
    <t>E</t>
  </si>
  <si>
    <t>SMSTORE8_FLOOR</t>
  </si>
  <si>
    <t>SMSTORE8_ROOF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</si>
  <si>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</si>
  <si>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</si>
  <si>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</si>
  <si>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</si>
  <si>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</si>
  <si>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</si>
  <si>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LGSTORE1_WALL_1_DOOR_1</t>
  </si>
  <si>
    <t>No</t>
  </si>
  <si>
    <t>LGSTORE1_WALL_1_DOOR_2</t>
  </si>
  <si>
    <t>LGSTORE1_WALL_1_WINDOW_1</t>
  </si>
  <si>
    <t>LGSTORE1_WALL_1_WINDOW_2</t>
  </si>
  <si>
    <t>LGSTORE1_WALL_1_WINDOW_3</t>
  </si>
  <si>
    <t>LGSTORE1_WALL_1_WINDOW_4</t>
  </si>
  <si>
    <t>LGSTORE2_WALL_1_DOOR_1</t>
  </si>
  <si>
    <t>LGSTORE2_WALL_1_DOOR_2</t>
  </si>
  <si>
    <t>LGSTORE2_WALL_1_WINDOW_1</t>
  </si>
  <si>
    <t>LGSTORE2_WALL_1_WINDOW_2</t>
  </si>
  <si>
    <t>LGSTORE2_WALL_1_WINDOW_3</t>
  </si>
  <si>
    <t>LGSTORE2_WALL_1_WINDOW_4</t>
  </si>
  <si>
    <t>SMSTORE1_WALL_1_DOOR</t>
  </si>
  <si>
    <t>SMSTORE1_WALL_1_WINDOW_1</t>
  </si>
  <si>
    <t>SMSTORE1_WALL_1_WINDOW_2</t>
  </si>
  <si>
    <t>SMSTORE2_WALL_1_DOOR</t>
  </si>
  <si>
    <t>SMSTORE2_WALL_1_WINDOW_1</t>
  </si>
  <si>
    <t>SMSTORE2_WALL_1_WINDOW_2</t>
  </si>
  <si>
    <t>SMSTORE3_WALL_1_DOOR</t>
  </si>
  <si>
    <t>SMSTORE3_WALL_1_WINDOW_1</t>
  </si>
  <si>
    <t>SMSTORE3_WALL_1_WINDOW_2</t>
  </si>
  <si>
    <t>SMSTORE4_WALL_1_DOOR</t>
  </si>
  <si>
    <t>SMSTORE4_WALL_1_WINDOW_1</t>
  </si>
  <si>
    <t>SMSTORE4_WALL_1_WINDOW_2</t>
  </si>
  <si>
    <t>SMSTORE5_WALL_1_DOOR</t>
  </si>
  <si>
    <t>SMSTORE5_WALL_1_WINDOW_1</t>
  </si>
  <si>
    <t>SMSTORE5_WALL_1_WINDOW_2</t>
  </si>
  <si>
    <t>SMSTORE6_WALL_1_DOOR</t>
  </si>
  <si>
    <t>SMSTORE6_WALL_1_WINDOW_1</t>
  </si>
  <si>
    <t>SMSTORE6_WALL_1_WINDOW_2</t>
  </si>
  <si>
    <t>SMSTORE7_WALL_1_DOOR</t>
  </si>
  <si>
    <t>SMSTORE7_WALL_1_WINDOW_1</t>
  </si>
  <si>
    <t>SMSTORE7_WALL_1_WINDOW_2</t>
  </si>
  <si>
    <t>SMSTORE8_WALL_1_DOOR</t>
  </si>
  <si>
    <t>SMSTORE8_WALL_1_WINDOW_1</t>
  </si>
  <si>
    <t>SMSTORE8_WALL_1_WINDOW_2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</si>
  <si>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</si>
  <si>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</si>
  <si>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</si>
  <si>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</si>
  <si>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</si>
  <si>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</si>
  <si>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</si>
  <si>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</si>
  <si>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</si>
  <si>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</si>
  <si>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PSZ-AC_10:10_UNITARY_PACKAGE_COOLCOIL</t>
  </si>
  <si>
    <t>Coil:Cooling:DX:SingleSpeed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</si>
  <si>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</si>
  <si>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</si>
  <si>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</si>
  <si>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</si>
  <si>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</si>
  <si>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</si>
  <si>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</si>
  <si>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</si>
  <si>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</si>
  <si>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</si>
  <si>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Coil:Heating:Gas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</si>
  <si>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</si>
  <si>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</si>
  <si>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</si>
  <si>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</si>
  <si>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</si>
  <si>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</si>
  <si>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</si>
  <si>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</si>
  <si>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</si>
  <si>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</si>
  <si>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</si>
  <si>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</si>
  <si>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</si>
  <si>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</si>
  <si>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</si>
  <si>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PSZ-AC_10:10_UNITARY_PACKAGE_FAN</t>
  </si>
  <si>
    <t>Fan:OnOff</t>
  </si>
  <si>
    <t>Unitary Fans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</si>
  <si>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</si>
  <si>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</si>
  <si>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</si>
  <si>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</si>
  <si>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</si>
  <si>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</si>
  <si>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</si>
  <si>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</si>
  <si>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</si>
  <si>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</si>
  <si>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</si>
  <si>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</si>
  <si>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</si>
  <si>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</si>
  <si>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</si>
  <si>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</si>
  <si>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</si>
  <si>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</si>
  <si>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</si>
  <si>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</si>
  <si>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</si>
  <si>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</si>
  <si>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</si>
  <si>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</si>
  <si>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</si>
  <si>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</si>
  <si>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</si>
  <si>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</si>
  <si>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</si>
  <si>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</si>
  <si>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</si>
  <si>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</si>
  <si>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</si>
  <si>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</si>
  <si>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</si>
  <si>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</si>
  <si>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</si>
  <si>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</si>
  <si>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</si>
  <si>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</si>
  <si>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</si>
  <si>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</si>
  <si>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</si>
  <si>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</si>
  <si>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</si>
  <si>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</si>
  <si>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</si>
  <si>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</si>
  <si>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</si>
  <si>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</si>
  <si>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</si>
  <si>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</si>
  <si>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</si>
  <si>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</si>
  <si>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</si>
  <si>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</si>
  <si>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</si>
  <si>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13-MAR-14:00</t>
  </si>
  <si>
    <t>24-MAY-14:00</t>
  </si>
  <si>
    <t>13-JUL-14:00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</si>
  <si>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</si>
  <si>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</si>
  <si>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</si>
  <si>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</si>
  <si>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</si>
  <si>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</si>
  <si>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</si>
  <si>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13-JUN-14:00</t>
  </si>
  <si>
    <t>06-OCT-15:00</t>
  </si>
  <si>
    <t>03-NOV-14:30</t>
  </si>
  <si>
    <t>28-JAN-14:00</t>
  </si>
  <si>
    <t>28-FEB-15:00</t>
  </si>
  <si>
    <t>17-MAR-14:00</t>
  </si>
  <si>
    <t>28-JUN-15:00</t>
  </si>
  <si>
    <t>11-JUL-15:00</t>
  </si>
  <si>
    <t>14-OCT-13:00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</si>
  <si>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</si>
  <si>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</si>
  <si>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</si>
  <si>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</si>
  <si>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</si>
  <si>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</si>
  <si>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</si>
  <si>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</si>
  <si>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</si>
  <si>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</si>
  <si>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</si>
  <si>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</si>
  <si>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</si>
  <si>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15-FEB-15:00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</si>
  <si>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</si>
  <si>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</si>
  <si>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</si>
  <si>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</si>
  <si>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</si>
  <si>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</si>
  <si>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</si>
  <si>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</si>
  <si>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</si>
  <si>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</si>
  <si>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</si>
  <si>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</si>
  <si>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</si>
  <si>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</si>
  <si>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</si>
  <si>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</si>
  <si>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</si>
  <si>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</si>
  <si>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</si>
  <si>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</si>
  <si>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</si>
  <si>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02-NOV-14:00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</si>
  <si>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</si>
  <si>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</si>
  <si>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</si>
  <si>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</si>
  <si>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</si>
  <si>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</si>
  <si>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</si>
  <si>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</si>
  <si>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</si>
  <si>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</si>
  <si>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</si>
  <si>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</si>
  <si>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</si>
  <si>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</si>
  <si>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</si>
  <si>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</si>
  <si>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</si>
  <si>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</si>
  <si>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</si>
  <si>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</si>
  <si>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</si>
  <si>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</si>
  <si>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30-MAR-15:00</t>
  </si>
  <si>
    <t>25-FEB-13:39</t>
  </si>
  <si>
    <t>01-APR-15:39</t>
  </si>
  <si>
    <t>27-JUN-14:00</t>
  </si>
  <si>
    <t>07-NOV-15:09</t>
  </si>
  <si>
    <t>23-FEB-15:09</t>
  </si>
  <si>
    <t>26-MAY-14:00</t>
  </si>
  <si>
    <t>31-AUG-14:09</t>
  </si>
  <si>
    <t>15-MAY-14:00</t>
  </si>
  <si>
    <t>22-NOV-15:09</t>
  </si>
  <si>
    <t>31-MAR-14:09</t>
  </si>
  <si>
    <t>05-OCT-14:09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</si>
  <si>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</si>
  <si>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</si>
  <si>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</si>
  <si>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</si>
  <si>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</si>
  <si>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</si>
  <si>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</si>
  <si>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</si>
  <si>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</si>
  <si>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</si>
  <si>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</si>
  <si>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17-OCT-14:00</t>
  </si>
  <si>
    <t>01-DEC-16:19</t>
  </si>
  <si>
    <t>01-FEB-17:19</t>
  </si>
  <si>
    <t>02-JAN-09:09</t>
  </si>
  <si>
    <t>01-FEB-09:09</t>
  </si>
  <si>
    <t>23-OCT-08:09</t>
  </si>
  <si>
    <t>01-NOV-08:09</t>
  </si>
  <si>
    <t>01-DEC-09:09</t>
  </si>
  <si>
    <t>Building Summary Strip Mall pre-1980 construction</t>
  </si>
  <si>
    <t>24-JAN-13:00</t>
  </si>
  <si>
    <t>01-APR-14:39</t>
  </si>
  <si>
    <t>21-AUG-14:30</t>
  </si>
  <si>
    <t>07-SEP-13:00</t>
  </si>
  <si>
    <t>06-OCT-14:20</t>
  </si>
  <si>
    <t>16-DEC-12:00</t>
  </si>
  <si>
    <t>25-MAR-12:39</t>
  </si>
  <si>
    <t>29-APR-14:09</t>
  </si>
  <si>
    <t>18-JUL-12:00</t>
  </si>
  <si>
    <t>16-SEP-13:50</t>
  </si>
  <si>
    <t>12-OCT-14:00</t>
  </si>
  <si>
    <t>01-AUG-15:00</t>
  </si>
  <si>
    <t>09-SEP-14:00</t>
  </si>
  <si>
    <t>13-NOV-15:09</t>
  </si>
  <si>
    <t>09-DEC-15:20</t>
  </si>
  <si>
    <t>18-FEB-14:50</t>
  </si>
  <si>
    <t>28-MAR-14:00</t>
  </si>
  <si>
    <t>15-APR-14:00</t>
  </si>
  <si>
    <t>17-AUG-13:00</t>
  </si>
  <si>
    <t>11-SEP-13:50</t>
  </si>
  <si>
    <t>01-DEC-15:09</t>
  </si>
  <si>
    <t>26-JAN-13:50</t>
  </si>
  <si>
    <t>30-MAY-12:00</t>
  </si>
  <si>
    <t>28-JUN-12:00</t>
  </si>
  <si>
    <t>24-JUL-14:09</t>
  </si>
  <si>
    <t>08-AUG-12:00</t>
  </si>
  <si>
    <t>18-JAN-16:49</t>
  </si>
  <si>
    <t>07-FEB-17:10</t>
  </si>
  <si>
    <t>31-MAR-14:39</t>
  </si>
  <si>
    <t>05-AUG-12:00</t>
  </si>
  <si>
    <t>03-OCT-14:50</t>
  </si>
  <si>
    <t>05-DEC-14:00</t>
  </si>
  <si>
    <t>15-JUN-12:00</t>
  </si>
  <si>
    <t>15-AUG-11:00</t>
  </si>
  <si>
    <t>31-OCT-12:00</t>
  </si>
  <si>
    <t>30-JUN-14:50</t>
  </si>
  <si>
    <t>09-SEP-14:09</t>
  </si>
  <si>
    <t>20-OCT-14:39</t>
  </si>
  <si>
    <t>04-NOV-12:00</t>
  </si>
  <si>
    <t>14-FEB-15:00</t>
  </si>
  <si>
    <t>22-APR-13:00</t>
  </si>
  <si>
    <t>31-MAY-14:00</t>
  </si>
  <si>
    <t>29-JUN-14:09</t>
  </si>
  <si>
    <t>01-AUG-14:09</t>
  </si>
  <si>
    <t>29-APR-14:00</t>
  </si>
  <si>
    <t>28-JUN-14:39</t>
  </si>
  <si>
    <t>02-SEP-15:09</t>
  </si>
  <si>
    <t>04-NOV-16:49</t>
  </si>
  <si>
    <t>31-MAR-14:00</t>
  </si>
  <si>
    <t>05-SEP-14:09</t>
  </si>
  <si>
    <t>31-OCT-13:30</t>
  </si>
  <si>
    <t>28-JUN-13:00</t>
  </si>
  <si>
    <t>17-JUL-14:00</t>
  </si>
  <si>
    <t>10-NOV-13:00</t>
  </si>
  <si>
    <t>01-APR-16:00</t>
  </si>
  <si>
    <t>30-MAR-16:00</t>
  </si>
  <si>
    <t>06-APR-16:00</t>
  </si>
  <si>
    <t>04-APR-14:00</t>
  </si>
  <si>
    <t>08-JUL-15:00</t>
  </si>
  <si>
    <t>20-JUN-16:00</t>
  </si>
  <si>
    <t>29-JUL-16:00</t>
  </si>
  <si>
    <t>15-AUG-16:00</t>
  </si>
  <si>
    <t>WINDOW-NONRES-FIXED</t>
  </si>
  <si>
    <t>19-DEC-15:09</t>
  </si>
  <si>
    <t>23-JAN-15:00</t>
  </si>
  <si>
    <t>25-SEP-14:00</t>
  </si>
  <si>
    <t>02-JAN-16:00</t>
  </si>
  <si>
    <t>13-NOV-16:00</t>
  </si>
  <si>
    <t>02-MAR-15:09</t>
  </si>
  <si>
    <t>01-DEC-16:00</t>
  </si>
  <si>
    <t>29-MAR-15:50</t>
  </si>
  <si>
    <t>04-MAY-14:50</t>
  </si>
  <si>
    <t>02-NOV-16:00</t>
  </si>
  <si>
    <t>13-NOV-17:00</t>
  </si>
  <si>
    <t>01-APR-09:09</t>
  </si>
  <si>
    <t>Built-up flat roof, insulation entirely above deck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</si>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</sst>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3" applyFont="1" applyFill="1" applyBorder="1"/>
    <xf numFmtId="0" fontId="14" fillId="2" borderId="1" xfId="3" applyFont="1" applyFill="1" applyBorder="1" applyAlignment="1">
      <alignment wrapText="1"/>
    </xf>
    <xf numFmtId="0" fontId="14" fillId="0" borderId="0" xfId="3" applyFont="1"/>
    <xf numFmtId="0" fontId="15" fillId="0" borderId="0" xfId="5" applyFont="1"/>
    <xf numFmtId="1" fontId="2" fillId="0" borderId="0" xfId="5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3" applyFont="1"/>
    <xf numFmtId="0" fontId="17" fillId="0" borderId="0" xfId="2" applyFont="1"/>
    <xf numFmtId="1" fontId="17" fillId="0" borderId="0" xfId="3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18" fillId="0" borderId="0" xfId="0" applyFont="1" applyFill="1" applyAlignment="1">
      <alignment horizontal="left" vertical="top"/>
    </xf>
    <xf numFmtId="1" fontId="18" fillId="0" borderId="0" xfId="0" applyNumberFormat="1" applyFont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1" fontId="18" fillId="0" borderId="0" xfId="0" applyNumberFormat="1" applyFont="1" applyAlignment="1">
      <alignment horizontal="center" vertical="top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7" fillId="0" borderId="0" xfId="3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0" fontId="22" fillId="0" borderId="0" xfId="0" applyFont="1" applyAlignment="1">
      <alignment vertical="top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4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1" fontId="18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8" fillId="0" borderId="0" xfId="6" applyNumberFormat="1" applyFont="1" applyAlignment="1">
      <alignment horizontal="center" vertical="top" wrapText="1"/>
    </xf>
    <xf numFmtId="164" fontId="15" fillId="0" borderId="0" xfId="7" applyNumberFormat="1" applyFont="1" applyBorder="1" applyAlignment="1">
      <alignment horizontal="center"/>
    </xf>
    <xf numFmtId="164" fontId="15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3" xfId="6"/>
    <cellStyle name="Normal 5" xfId="7"/>
    <cellStyle name="Normal_Loads-IP_New_SC" xfId="1"/>
    <cellStyle name="Normal_Schedules" xfId="2"/>
    <cellStyle name="Normal_Schedules_Trans" xfId="3"/>
    <cellStyle name="Normal_Sheet1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LocationSummary!$C$107:$R$107</c:f>
              <c:numCache>
                <c:formatCode>#,##0.00</c:formatCode>
                <c:ptCount val="16"/>
                <c:pt idx="0">
                  <c:v>215180.55555555556</c:v>
                </c:pt>
                <c:pt idx="1">
                  <c:v>159297.22222222222</c:v>
                </c:pt>
                <c:pt idx="2">
                  <c:v>161144.44444444444</c:v>
                </c:pt>
                <c:pt idx="3">
                  <c:v>95255.555555555562</c:v>
                </c:pt>
                <c:pt idx="4">
                  <c:v>34361.111111111109</c:v>
                </c:pt>
                <c:pt idx="5">
                  <c:v>106708.33333333333</c:v>
                </c:pt>
                <c:pt idx="6">
                  <c:v>11238.888888888889</c:v>
                </c:pt>
                <c:pt idx="7">
                  <c:v>68530.555555555562</c:v>
                </c:pt>
                <c:pt idx="8">
                  <c:v>49336.111111111109</c:v>
                </c:pt>
                <c:pt idx="9">
                  <c:v>12633.333333333334</c:v>
                </c:pt>
                <c:pt idx="10">
                  <c:v>46694.444444444445</c:v>
                </c:pt>
                <c:pt idx="11">
                  <c:v>30036.111111111109</c:v>
                </c:pt>
                <c:pt idx="12">
                  <c:v>39688.888888888891</c:v>
                </c:pt>
                <c:pt idx="13">
                  <c:v>16977.777777777777</c:v>
                </c:pt>
                <c:pt idx="14">
                  <c:v>13744.444444444445</c:v>
                </c:pt>
                <c:pt idx="15">
                  <c:v>5125</c:v>
                </c:pt>
              </c:numCache>
            </c:numRef>
          </c:val>
        </c:ser>
        <c:ser>
          <c:idx val="4"/>
          <c:order val="1"/>
          <c:tx>
            <c:strRef>
              <c:f>LocationSummary!$B$108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292500</c:v>
                </c:pt>
                <c:pt idx="1">
                  <c:v>292500</c:v>
                </c:pt>
                <c:pt idx="2">
                  <c:v>292500</c:v>
                </c:pt>
                <c:pt idx="3">
                  <c:v>292500</c:v>
                </c:pt>
                <c:pt idx="4">
                  <c:v>292500</c:v>
                </c:pt>
                <c:pt idx="5">
                  <c:v>292500</c:v>
                </c:pt>
                <c:pt idx="6">
                  <c:v>292500</c:v>
                </c:pt>
                <c:pt idx="7">
                  <c:v>292500</c:v>
                </c:pt>
                <c:pt idx="8">
                  <c:v>292500</c:v>
                </c:pt>
                <c:pt idx="9">
                  <c:v>292500</c:v>
                </c:pt>
                <c:pt idx="10">
                  <c:v>292500</c:v>
                </c:pt>
                <c:pt idx="11">
                  <c:v>292500</c:v>
                </c:pt>
                <c:pt idx="12">
                  <c:v>292500</c:v>
                </c:pt>
                <c:pt idx="13">
                  <c:v>292500</c:v>
                </c:pt>
                <c:pt idx="14">
                  <c:v>292500</c:v>
                </c:pt>
                <c:pt idx="15">
                  <c:v>292500</c:v>
                </c:pt>
              </c:numCache>
            </c:numRef>
          </c:val>
        </c:ser>
        <c:ser>
          <c:idx val="6"/>
          <c:order val="2"/>
          <c:tx>
            <c:strRef>
              <c:f>LocationSummary!$B$109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LocationSummary!$C$109:$R$109</c:f>
              <c:numCache>
                <c:formatCode>#,##0.00</c:formatCode>
                <c:ptCount val="16"/>
                <c:pt idx="0">
                  <c:v>25672.222222222223</c:v>
                </c:pt>
                <c:pt idx="1">
                  <c:v>25661.111111111109</c:v>
                </c:pt>
                <c:pt idx="2">
                  <c:v>25655.555555555555</c:v>
                </c:pt>
                <c:pt idx="3">
                  <c:v>25652.777777777777</c:v>
                </c:pt>
                <c:pt idx="4">
                  <c:v>25633.333333333332</c:v>
                </c:pt>
                <c:pt idx="5">
                  <c:v>25627.777777777777</c:v>
                </c:pt>
                <c:pt idx="6">
                  <c:v>25641.666666666668</c:v>
                </c:pt>
                <c:pt idx="7">
                  <c:v>25625</c:v>
                </c:pt>
                <c:pt idx="8">
                  <c:v>25633.333333333332</c:v>
                </c:pt>
                <c:pt idx="9">
                  <c:v>25583.333333333332</c:v>
                </c:pt>
                <c:pt idx="10">
                  <c:v>25627.777777777777</c:v>
                </c:pt>
                <c:pt idx="11">
                  <c:v>25613.888888888891</c:v>
                </c:pt>
                <c:pt idx="12">
                  <c:v>25611.111111111109</c:v>
                </c:pt>
                <c:pt idx="13">
                  <c:v>25605.555555555555</c:v>
                </c:pt>
                <c:pt idx="14">
                  <c:v>25591.666666666668</c:v>
                </c:pt>
                <c:pt idx="15">
                  <c:v>25436.111111111109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LocationSummary!$B$110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41477.777777777781</c:v>
                </c:pt>
                <c:pt idx="1">
                  <c:v>41477.777777777781</c:v>
                </c:pt>
                <c:pt idx="2">
                  <c:v>41477.777777777781</c:v>
                </c:pt>
                <c:pt idx="3">
                  <c:v>41477.777777777781</c:v>
                </c:pt>
                <c:pt idx="4">
                  <c:v>41477.777777777781</c:v>
                </c:pt>
                <c:pt idx="5">
                  <c:v>41477.777777777781</c:v>
                </c:pt>
                <c:pt idx="6">
                  <c:v>41477.777777777781</c:v>
                </c:pt>
                <c:pt idx="7">
                  <c:v>41477.777777777781</c:v>
                </c:pt>
                <c:pt idx="8">
                  <c:v>41477.777777777781</c:v>
                </c:pt>
                <c:pt idx="9">
                  <c:v>41477.777777777781</c:v>
                </c:pt>
                <c:pt idx="10">
                  <c:v>41477.777777777781</c:v>
                </c:pt>
                <c:pt idx="11">
                  <c:v>41477.777777777781</c:v>
                </c:pt>
                <c:pt idx="12">
                  <c:v>41477.777777777781</c:v>
                </c:pt>
                <c:pt idx="13">
                  <c:v>41477.777777777781</c:v>
                </c:pt>
                <c:pt idx="14">
                  <c:v>41477.777777777781</c:v>
                </c:pt>
                <c:pt idx="15">
                  <c:v>41477.777777777781</c:v>
                </c:pt>
              </c:numCache>
            </c:numRef>
          </c:val>
        </c:ser>
        <c:ser>
          <c:idx val="3"/>
          <c:order val="4"/>
          <c:tx>
            <c:strRef>
              <c:f>LocationSummary!$B$112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84675</c:v>
                </c:pt>
                <c:pt idx="1">
                  <c:v>89780.555555555562</c:v>
                </c:pt>
                <c:pt idx="2">
                  <c:v>94916.666666666672</c:v>
                </c:pt>
                <c:pt idx="3">
                  <c:v>91563.888888888891</c:v>
                </c:pt>
                <c:pt idx="4">
                  <c:v>76366.666666666672</c:v>
                </c:pt>
                <c:pt idx="5">
                  <c:v>92366.666666666672</c:v>
                </c:pt>
                <c:pt idx="6">
                  <c:v>68544.444444444438</c:v>
                </c:pt>
                <c:pt idx="7">
                  <c:v>85141.666666666672</c:v>
                </c:pt>
                <c:pt idx="8">
                  <c:v>85322.222222222219</c:v>
                </c:pt>
                <c:pt idx="9">
                  <c:v>74252.777777777781</c:v>
                </c:pt>
                <c:pt idx="10">
                  <c:v>88152.777777777781</c:v>
                </c:pt>
                <c:pt idx="11">
                  <c:v>88377.777777777781</c:v>
                </c:pt>
                <c:pt idx="12">
                  <c:v>99600</c:v>
                </c:pt>
                <c:pt idx="13">
                  <c:v>104955.55555555556</c:v>
                </c:pt>
                <c:pt idx="14">
                  <c:v>108813.88888888889</c:v>
                </c:pt>
                <c:pt idx="15">
                  <c:v>181975</c:v>
                </c:pt>
              </c:numCache>
            </c:numRef>
          </c:val>
        </c:ser>
        <c:overlap val="100"/>
        <c:axId val="100133888"/>
        <c:axId val="100209408"/>
      </c:barChart>
      <c:catAx>
        <c:axId val="1001338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9408"/>
        <c:crosses val="autoZero"/>
        <c:auto val="1"/>
        <c:lblAlgn val="ctr"/>
        <c:lblOffset val="50"/>
        <c:tickLblSkip val="1"/>
        <c:tickMarkSkip val="1"/>
      </c:catAx>
      <c:valAx>
        <c:axId val="100209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92495921696574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338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82389937106914"/>
          <c:y val="2.1750951604132679E-3"/>
          <c:w val="0.23862375138734748"/>
          <c:h val="0.261011419249593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034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Schedules!$D$48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Schedules!$D$49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481856"/>
        <c:axId val="101496320"/>
      </c:barChart>
      <c:catAx>
        <c:axId val="10148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96320"/>
        <c:crosses val="autoZero"/>
        <c:auto val="1"/>
        <c:lblAlgn val="ctr"/>
        <c:lblOffset val="100"/>
        <c:tickLblSkip val="1"/>
        <c:tickMarkSkip val="1"/>
      </c:catAx>
      <c:valAx>
        <c:axId val="101496320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85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18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90307066222717"/>
          <c:y val="0.11147362697118071"/>
          <c:w val="0.22752497225305049"/>
          <c:h val="0.151712887438826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5.3833605220228786E-2"/>
          <c:w val="0.83018867924528361"/>
          <c:h val="0.7145187601957552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LocationSummary!$C$122:$R$122</c:f>
              <c:numCache>
                <c:formatCode>#,##0.00</c:formatCode>
                <c:ptCount val="16"/>
                <c:pt idx="0">
                  <c:v>20070</c:v>
                </c:pt>
                <c:pt idx="1">
                  <c:v>323550</c:v>
                </c:pt>
                <c:pt idx="2">
                  <c:v>260860</c:v>
                </c:pt>
                <c:pt idx="3">
                  <c:v>684280</c:v>
                </c:pt>
                <c:pt idx="4">
                  <c:v>201250</c:v>
                </c:pt>
                <c:pt idx="5">
                  <c:v>446170</c:v>
                </c:pt>
                <c:pt idx="6">
                  <c:v>560450</c:v>
                </c:pt>
                <c:pt idx="7">
                  <c:v>1217970</c:v>
                </c:pt>
                <c:pt idx="8">
                  <c:v>865990</c:v>
                </c:pt>
                <c:pt idx="9">
                  <c:v>1090190</c:v>
                </c:pt>
                <c:pt idx="10">
                  <c:v>1688860</c:v>
                </c:pt>
                <c:pt idx="11">
                  <c:v>1274330</c:v>
                </c:pt>
                <c:pt idx="12">
                  <c:v>2212990</c:v>
                </c:pt>
                <c:pt idx="13">
                  <c:v>1815220</c:v>
                </c:pt>
                <c:pt idx="14">
                  <c:v>2779530</c:v>
                </c:pt>
                <c:pt idx="15">
                  <c:v>4538970</c:v>
                </c:pt>
              </c:numCache>
            </c:numRef>
          </c:val>
        </c:ser>
        <c:overlap val="100"/>
        <c:axId val="100230272"/>
        <c:axId val="100231808"/>
      </c:barChart>
      <c:catAx>
        <c:axId val="10023027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31808"/>
        <c:crosses val="autoZero"/>
        <c:auto val="1"/>
        <c:lblAlgn val="ctr"/>
        <c:lblOffset val="50"/>
        <c:tickLblSkip val="1"/>
        <c:tickMarkSkip val="1"/>
      </c:catAx>
      <c:valAx>
        <c:axId val="100231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302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6.4709081022294834E-2"/>
          <c:w val="0.24306326304106626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3246329526916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LocationSummary!$B$173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LocationSummary!$C$173:$R$173</c:f>
              <c:numCache>
                <c:formatCode>0.00</c:formatCode>
                <c:ptCount val="16"/>
                <c:pt idx="0">
                  <c:v>370.58919208542233</c:v>
                </c:pt>
                <c:pt idx="1">
                  <c:v>274.34555474759844</c:v>
                </c:pt>
                <c:pt idx="2">
                  <c:v>277.52688583566152</c:v>
                </c:pt>
                <c:pt idx="3">
                  <c:v>164.05143710053963</c:v>
                </c:pt>
                <c:pt idx="4">
                  <c:v>59.177542194496532</c:v>
                </c:pt>
                <c:pt idx="5">
                  <c:v>183.77568984653067</c:v>
                </c:pt>
                <c:pt idx="6">
                  <c:v>19.355888093689003</c:v>
                </c:pt>
                <c:pt idx="7">
                  <c:v>118.02499138887825</c:v>
                </c:pt>
                <c:pt idx="8">
                  <c:v>84.967851812162721</c:v>
                </c:pt>
                <c:pt idx="9">
                  <c:v>21.757434268437368</c:v>
                </c:pt>
                <c:pt idx="10">
                  <c:v>80.418309158406359</c:v>
                </c:pt>
                <c:pt idx="11">
                  <c:v>51.728921887557881</c:v>
                </c:pt>
                <c:pt idx="12">
                  <c:v>68.353170806383702</c:v>
                </c:pt>
                <c:pt idx="13">
                  <c:v>29.239542271039838</c:v>
                </c:pt>
                <c:pt idx="14">
                  <c:v>23.671016877798614</c:v>
                </c:pt>
                <c:pt idx="15">
                  <c:v>8.8263997856787473</c:v>
                </c:pt>
              </c:numCache>
            </c:numRef>
          </c:val>
        </c:ser>
        <c:ser>
          <c:idx val="3"/>
          <c:order val="1"/>
          <c:tx>
            <c:strRef>
              <c:f>LocationSummary!$B$174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503.75062191434802</c:v>
                </c:pt>
                <c:pt idx="1">
                  <c:v>503.75062191434802</c:v>
                </c:pt>
                <c:pt idx="2">
                  <c:v>503.75062191434802</c:v>
                </c:pt>
                <c:pt idx="3">
                  <c:v>503.75062191434802</c:v>
                </c:pt>
                <c:pt idx="4">
                  <c:v>503.75062191434802</c:v>
                </c:pt>
                <c:pt idx="5">
                  <c:v>503.75062191434802</c:v>
                </c:pt>
                <c:pt idx="6">
                  <c:v>503.75062191434802</c:v>
                </c:pt>
                <c:pt idx="7">
                  <c:v>503.75062191434802</c:v>
                </c:pt>
                <c:pt idx="8">
                  <c:v>503.75062191434802</c:v>
                </c:pt>
                <c:pt idx="9">
                  <c:v>503.75062191434802</c:v>
                </c:pt>
                <c:pt idx="10">
                  <c:v>503.75062191434802</c:v>
                </c:pt>
                <c:pt idx="11">
                  <c:v>503.75062191434802</c:v>
                </c:pt>
                <c:pt idx="12">
                  <c:v>503.75062191434802</c:v>
                </c:pt>
                <c:pt idx="13">
                  <c:v>503.75062191434802</c:v>
                </c:pt>
                <c:pt idx="14">
                  <c:v>503.75062191434802</c:v>
                </c:pt>
                <c:pt idx="15">
                  <c:v>503.75062191434802</c:v>
                </c:pt>
              </c:numCache>
            </c:numRef>
          </c:val>
        </c:ser>
        <c:ser>
          <c:idx val="1"/>
          <c:order val="2"/>
          <c:tx>
            <c:strRef>
              <c:f>LocationSummary!$B$175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LocationSummary!$C$175:$R$175</c:f>
              <c:numCache>
                <c:formatCode>0.00</c:formatCode>
                <c:ptCount val="16"/>
                <c:pt idx="0">
                  <c:v>44.213326189291585</c:v>
                </c:pt>
                <c:pt idx="1">
                  <c:v>44.194190363197976</c:v>
                </c:pt>
                <c:pt idx="2">
                  <c:v>44.184622450151167</c:v>
                </c:pt>
                <c:pt idx="3">
                  <c:v>44.17983849362777</c:v>
                </c:pt>
                <c:pt idx="4">
                  <c:v>44.146350797963947</c:v>
                </c:pt>
                <c:pt idx="5">
                  <c:v>44.136782884917139</c:v>
                </c:pt>
                <c:pt idx="6">
                  <c:v>44.160702667534153</c:v>
                </c:pt>
                <c:pt idx="7">
                  <c:v>44.131998928393735</c:v>
                </c:pt>
                <c:pt idx="8">
                  <c:v>44.146350797963947</c:v>
                </c:pt>
                <c:pt idx="9">
                  <c:v>44.060239580542685</c:v>
                </c:pt>
                <c:pt idx="10">
                  <c:v>44.136782884917139</c:v>
                </c:pt>
                <c:pt idx="11">
                  <c:v>44.112863102300125</c:v>
                </c:pt>
                <c:pt idx="12">
                  <c:v>44.108079145776721</c:v>
                </c:pt>
                <c:pt idx="13">
                  <c:v>44.098511232729912</c:v>
                </c:pt>
                <c:pt idx="14">
                  <c:v>44.074591450112898</c:v>
                </c:pt>
                <c:pt idx="15">
                  <c:v>43.806689884802324</c:v>
                </c:pt>
              </c:numCache>
            </c:numRef>
          </c:val>
        </c:ser>
        <c:ser>
          <c:idx val="7"/>
          <c:order val="3"/>
          <c:tx>
            <c:strRef>
              <c:f>LocationSummary!$B$176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71.434038807455309</c:v>
                </c:pt>
                <c:pt idx="1">
                  <c:v>71.434038807455309</c:v>
                </c:pt>
                <c:pt idx="2">
                  <c:v>71.434038807455309</c:v>
                </c:pt>
                <c:pt idx="3">
                  <c:v>71.434038807455309</c:v>
                </c:pt>
                <c:pt idx="4">
                  <c:v>71.434038807455309</c:v>
                </c:pt>
                <c:pt idx="5">
                  <c:v>71.434038807455309</c:v>
                </c:pt>
                <c:pt idx="6">
                  <c:v>71.434038807455309</c:v>
                </c:pt>
                <c:pt idx="7">
                  <c:v>71.434038807455309</c:v>
                </c:pt>
                <c:pt idx="8">
                  <c:v>71.434038807455309</c:v>
                </c:pt>
                <c:pt idx="9">
                  <c:v>71.434038807455309</c:v>
                </c:pt>
                <c:pt idx="10">
                  <c:v>71.434038807455309</c:v>
                </c:pt>
                <c:pt idx="11">
                  <c:v>71.434038807455309</c:v>
                </c:pt>
                <c:pt idx="12">
                  <c:v>71.434038807455309</c:v>
                </c:pt>
                <c:pt idx="13">
                  <c:v>71.434038807455309</c:v>
                </c:pt>
                <c:pt idx="14">
                  <c:v>71.434038807455309</c:v>
                </c:pt>
                <c:pt idx="15">
                  <c:v>71.434038807455309</c:v>
                </c:pt>
              </c:numCache>
            </c:numRef>
          </c:val>
        </c:ser>
        <c:ser>
          <c:idx val="6"/>
          <c:order val="4"/>
          <c:tx>
            <c:strRef>
              <c:f>LocationSummary!$B$178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145.82934670289714</c:v>
                </c:pt>
                <c:pt idx="1">
                  <c:v>154.62225879291208</c:v>
                </c:pt>
                <c:pt idx="2">
                  <c:v>163.46779440468444</c:v>
                </c:pt>
                <c:pt idx="3">
                  <c:v>157.69355888093688</c:v>
                </c:pt>
                <c:pt idx="4">
                  <c:v>131.52053274139843</c:v>
                </c:pt>
                <c:pt idx="5">
                  <c:v>159.07612231620038</c:v>
                </c:pt>
                <c:pt idx="6">
                  <c:v>118.04891117149526</c:v>
                </c:pt>
                <c:pt idx="7">
                  <c:v>146.63305139882888</c:v>
                </c:pt>
                <c:pt idx="8">
                  <c:v>146.94400857285007</c:v>
                </c:pt>
                <c:pt idx="9">
                  <c:v>127.87994182708867</c:v>
                </c:pt>
                <c:pt idx="10">
                  <c:v>151.81886027019786</c:v>
                </c:pt>
                <c:pt idx="11">
                  <c:v>152.20636074859351</c:v>
                </c:pt>
                <c:pt idx="12">
                  <c:v>171.5335451031421</c:v>
                </c:pt>
                <c:pt idx="13">
                  <c:v>180.75701328026329</c:v>
                </c:pt>
                <c:pt idx="14">
                  <c:v>187.40192889127022</c:v>
                </c:pt>
                <c:pt idx="15">
                  <c:v>313.40177580466144</c:v>
                </c:pt>
              </c:numCache>
            </c:numRef>
          </c:val>
        </c:ser>
        <c:ser>
          <c:idx val="9"/>
          <c:order val="5"/>
          <c:tx>
            <c:strRef>
              <c:f>LocationSummary!$B$188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LocationSummary!$C$188:$R$188</c:f>
              <c:numCache>
                <c:formatCode>0.00</c:formatCode>
                <c:ptCount val="16"/>
                <c:pt idx="0">
                  <c:v>9.6014007424700516</c:v>
                </c:pt>
                <c:pt idx="1">
                  <c:v>154.78491331470778</c:v>
                </c:pt>
                <c:pt idx="2">
                  <c:v>124.79428986949365</c:v>
                </c:pt>
                <c:pt idx="3">
                  <c:v>327.35657698342834</c:v>
                </c:pt>
                <c:pt idx="4">
                  <c:v>96.277125033487692</c:v>
                </c:pt>
                <c:pt idx="5">
                  <c:v>213.44578820467677</c:v>
                </c:pt>
                <c:pt idx="6">
                  <c:v>268.11684335412758</c:v>
                </c:pt>
                <c:pt idx="7">
                  <c:v>582.67155268092915</c:v>
                </c:pt>
                <c:pt idx="8">
                  <c:v>414.28585097018635</c:v>
                </c:pt>
                <c:pt idx="9">
                  <c:v>521.54215622488414</c:v>
                </c:pt>
                <c:pt idx="10">
                  <c:v>807.94328141145843</c:v>
                </c:pt>
                <c:pt idx="11">
                  <c:v>609.63393164682918</c:v>
                </c:pt>
                <c:pt idx="12">
                  <c:v>1058.6847946725859</c:v>
                </c:pt>
                <c:pt idx="13">
                  <c:v>868.39335604118025</c:v>
                </c:pt>
                <c:pt idx="14">
                  <c:v>1329.7150675494661</c:v>
                </c:pt>
                <c:pt idx="15">
                  <c:v>2171.4235141031036</c:v>
                </c:pt>
              </c:numCache>
            </c:numRef>
          </c:val>
        </c:ser>
        <c:overlap val="100"/>
        <c:axId val="100314112"/>
        <c:axId val="100320000"/>
      </c:barChart>
      <c:catAx>
        <c:axId val="1003141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0000"/>
        <c:crosses val="autoZero"/>
        <c:auto val="1"/>
        <c:lblAlgn val="ctr"/>
        <c:lblOffset val="50"/>
        <c:tickLblSkip val="1"/>
        <c:tickMarkSkip val="1"/>
      </c:catAx>
      <c:valAx>
        <c:axId val="100320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19249592169657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41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03"/>
          <c:y val="5.6008700380641714E-2"/>
          <c:w val="0.31076581576026852"/>
          <c:h val="0.35889070146818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541620421753621"/>
          <c:y val="5.38336052202288E-2"/>
          <c:w val="0.8168701442841287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LocationSummary!$C$270:$R$270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LocationSummary!$B$278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LocationSummary!$C$278:$R$278</c:f>
              <c:numCache>
                <c:formatCode>#,##0.00</c:formatCode>
                <c:ptCount val="16"/>
                <c:pt idx="0">
                  <c:v>349.37832930000002</c:v>
                </c:pt>
                <c:pt idx="1">
                  <c:v>990.45330250000006</c:v>
                </c:pt>
                <c:pt idx="2">
                  <c:v>18288.8</c:v>
                </c:pt>
                <c:pt idx="3">
                  <c:v>3411.81</c:v>
                </c:pt>
                <c:pt idx="4">
                  <c:v>8258.09</c:v>
                </c:pt>
                <c:pt idx="5">
                  <c:v>15326.800000000001</c:v>
                </c:pt>
                <c:pt idx="6">
                  <c:v>7714.91</c:v>
                </c:pt>
                <c:pt idx="7">
                  <c:v>116.5331857</c:v>
                </c:pt>
                <c:pt idx="8">
                  <c:v>2244.38</c:v>
                </c:pt>
                <c:pt idx="9">
                  <c:v>4561.26</c:v>
                </c:pt>
                <c:pt idx="10">
                  <c:v>767.11492989999999</c:v>
                </c:pt>
                <c:pt idx="11">
                  <c:v>2170.5300000000002</c:v>
                </c:pt>
                <c:pt idx="12">
                  <c:v>773.98201879999999</c:v>
                </c:pt>
                <c:pt idx="13">
                  <c:v>30501.3</c:v>
                </c:pt>
                <c:pt idx="14">
                  <c:v>747.99592590000009</c:v>
                </c:pt>
                <c:pt idx="15">
                  <c:v>558.36074780000001</c:v>
                </c:pt>
              </c:numCache>
            </c:numRef>
          </c:val>
        </c:ser>
        <c:overlap val="100"/>
        <c:axId val="100345344"/>
        <c:axId val="100346880"/>
      </c:barChart>
      <c:catAx>
        <c:axId val="1003453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6880"/>
        <c:crosses val="autoZero"/>
        <c:auto val="1"/>
        <c:lblAlgn val="ctr"/>
        <c:lblOffset val="50"/>
        <c:tickLblSkip val="1"/>
        <c:tickMarkSkip val="1"/>
      </c:catAx>
      <c:valAx>
        <c:axId val="100346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53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8.4284937466014134E-2"/>
          <c:w val="0.25244100314319723"/>
          <c:h val="0.119321952618891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837587865334724"/>
          <c:y val="5.38336052202288E-2"/>
          <c:w val="0.8139104698483165"/>
          <c:h val="0.7145187601957551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LocationSummary!$B$272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LocationSummary!$C$272:$R$272</c:f>
              <c:numCache>
                <c:formatCode>#,##0.00</c:formatCode>
                <c:ptCount val="16"/>
                <c:pt idx="0">
                  <c:v>181231.1801</c:v>
                </c:pt>
                <c:pt idx="1">
                  <c:v>208878.6158</c:v>
                </c:pt>
                <c:pt idx="2">
                  <c:v>190566.90489999999</c:v>
                </c:pt>
                <c:pt idx="3">
                  <c:v>180665.82519999999</c:v>
                </c:pt>
                <c:pt idx="4">
                  <c:v>58595.592299999997</c:v>
                </c:pt>
                <c:pt idx="5">
                  <c:v>196474.22279999999</c:v>
                </c:pt>
                <c:pt idx="6">
                  <c:v>61457.493199999997</c:v>
                </c:pt>
                <c:pt idx="7">
                  <c:v>160473.8553</c:v>
                </c:pt>
                <c:pt idx="8">
                  <c:v>217524.59179999999</c:v>
                </c:pt>
                <c:pt idx="9">
                  <c:v>52175.701200000003</c:v>
                </c:pt>
                <c:pt idx="10">
                  <c:v>294072.22159999999</c:v>
                </c:pt>
                <c:pt idx="11">
                  <c:v>218243.9106</c:v>
                </c:pt>
                <c:pt idx="12">
                  <c:v>210669.1784</c:v>
                </c:pt>
                <c:pt idx="13">
                  <c:v>208697.8112</c:v>
                </c:pt>
                <c:pt idx="14">
                  <c:v>215152.28159999999</c:v>
                </c:pt>
                <c:pt idx="15">
                  <c:v>235631.61480000001</c:v>
                </c:pt>
              </c:numCache>
            </c:numRef>
          </c:val>
        </c:ser>
        <c:overlap val="100"/>
        <c:axId val="100690944"/>
        <c:axId val="100696832"/>
      </c:barChart>
      <c:catAx>
        <c:axId val="1006909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6832"/>
        <c:crosses val="autoZero"/>
        <c:auto val="1"/>
        <c:lblAlgn val="ctr"/>
        <c:lblOffset val="50"/>
        <c:tickLblSkip val="1"/>
        <c:tickMarkSkip val="1"/>
      </c:catAx>
      <c:valAx>
        <c:axId val="100696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62642740619902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09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96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957568"/>
        <c:axId val="100959744"/>
      </c:barChart>
      <c:catAx>
        <c:axId val="10095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9744"/>
        <c:crosses val="autoZero"/>
        <c:auto val="1"/>
        <c:lblAlgn val="ctr"/>
        <c:lblOffset val="100"/>
        <c:tickLblSkip val="1"/>
        <c:tickMarkSkip val="1"/>
      </c:catAx>
      <c:valAx>
        <c:axId val="100959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99E-3"/>
              <c:y val="0.4192495921696594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7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2"/>
          <c:y val="0.15497553017944649"/>
          <c:w val="0.17425083240843597"/>
          <c:h val="0.1337683523654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49"/>
          <c:h val="0.77650897226754034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0990336"/>
        <c:axId val="100996608"/>
      </c:barChart>
      <c:catAx>
        <c:axId val="10099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6608"/>
        <c:crosses val="autoZero"/>
        <c:auto val="1"/>
        <c:lblAlgn val="ctr"/>
        <c:lblOffset val="100"/>
        <c:tickLblSkip val="1"/>
        <c:tickMarkSkip val="1"/>
      </c:catAx>
      <c:valAx>
        <c:axId val="100996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4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0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42"/>
          <c:y val="0.16476345840130643"/>
          <c:w val="0.17425083240843733"/>
          <c:h val="0.133768352365416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49"/>
          <c:h val="0.77650897226754034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145984"/>
        <c:axId val="101160448"/>
      </c:barChart>
      <c:catAx>
        <c:axId val="10114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0448"/>
        <c:crosses val="autoZero"/>
        <c:auto val="1"/>
        <c:lblAlgn val="ctr"/>
        <c:lblOffset val="100"/>
        <c:tickLblSkip val="1"/>
        <c:tickMarkSkip val="1"/>
      </c:catAx>
      <c:valAx>
        <c:axId val="101160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4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459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07"/>
          <c:w val="0.17425083240843536"/>
          <c:h val="0.133768352365415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Schedules!$D$43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3"/>
          <c:order val="2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277056"/>
        <c:axId val="101352960"/>
      </c:barChart>
      <c:catAx>
        <c:axId val="10127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7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52960"/>
        <c:crosses val="autoZero"/>
        <c:auto val="1"/>
        <c:lblAlgn val="ctr"/>
        <c:lblOffset val="100"/>
        <c:tickLblSkip val="1"/>
        <c:tickMarkSkip val="1"/>
      </c:catAx>
      <c:valAx>
        <c:axId val="10135296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70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1.3050570962479609E-2"/>
          <c:w val="0.20754716981132235"/>
          <c:h val="0.13376835236541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-8738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mall01miami_8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tmall10seattle_8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tmall11chicago_8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tmall12boulder_8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tmall13minneapolis_8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tmall14helena_8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tmall15duluth_8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tmall16fairbanks_8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mall02houston_8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mall03phoenix_8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mall04atlanta_8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mall05losangeles_8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mall06lasvegas_8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mall07sanfrancisco_8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mall08baltimore_8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tmall09albuquerque_8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7" customWidth="1"/>
    <col min="3" max="3" width="37" style="24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6" t="s">
        <v>640</v>
      </c>
      <c r="C1" s="35"/>
      <c r="D1" s="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6"/>
      <c r="C2" s="36" t="s">
        <v>1</v>
      </c>
      <c r="D2" s="22" t="s">
        <v>154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8" t="s">
        <v>7</v>
      </c>
    </row>
    <row r="4" spans="1:18">
      <c r="B4" s="19" t="s">
        <v>8</v>
      </c>
      <c r="C4" s="24" t="s">
        <v>205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9" t="s">
        <v>23</v>
      </c>
      <c r="C5" s="24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9" t="s">
        <v>25</v>
      </c>
      <c r="C6" s="24" t="s">
        <v>222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8" t="s">
        <v>26</v>
      </c>
    </row>
    <row r="8" spans="1:18" ht="14.25">
      <c r="B8" s="19" t="s">
        <v>281</v>
      </c>
      <c r="C8" s="24">
        <v>2090</v>
      </c>
      <c r="D8" s="7" t="s">
        <v>156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9" t="s">
        <v>27</v>
      </c>
      <c r="C9" s="24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9" t="s">
        <v>28</v>
      </c>
      <c r="C10" s="4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9" t="s">
        <v>29</v>
      </c>
      <c r="C11" s="24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63.75">
      <c r="B12" s="19" t="s">
        <v>30</v>
      </c>
      <c r="C12" s="24" t="s">
        <v>208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19" t="s">
        <v>31</v>
      </c>
      <c r="C13" s="24" t="s">
        <v>146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19" t="s">
        <v>32</v>
      </c>
      <c r="C14" s="24" t="s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19" t="s">
        <v>34</v>
      </c>
      <c r="C15" s="24"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>
      <c r="B16" s="19" t="s">
        <v>35</v>
      </c>
      <c r="C16" s="24" t="s">
        <v>206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19" t="s">
        <v>273</v>
      </c>
      <c r="C17" s="76">
        <v>5.1816000000000004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25.5">
      <c r="B18" s="19" t="s">
        <v>149</v>
      </c>
      <c r="C18" s="1" t="s">
        <v>716</v>
      </c>
      <c r="D18" s="7" t="s">
        <v>156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18" t="s">
        <v>36</v>
      </c>
    </row>
    <row r="20" spans="1:18">
      <c r="B20" s="18" t="s">
        <v>37</v>
      </c>
    </row>
    <row r="21" spans="1:18">
      <c r="B21" s="19" t="s">
        <v>38</v>
      </c>
      <c r="C21" s="24" t="s">
        <v>207</v>
      </c>
      <c r="D21" s="7" t="s">
        <v>156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4.25">
      <c r="B22" s="19" t="s">
        <v>274</v>
      </c>
      <c r="C22" s="42">
        <v>1184.1300000000001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4.25">
      <c r="B23" s="19" t="s">
        <v>275</v>
      </c>
      <c r="C23" s="42">
        <v>1059.67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9" t="s">
        <v>39</v>
      </c>
      <c r="C24" s="43">
        <v>0.36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>
      <c r="B25" s="18" t="s">
        <v>40</v>
      </c>
    </row>
    <row r="26" spans="1:18">
      <c r="B26" s="19" t="s">
        <v>38</v>
      </c>
      <c r="C26" s="24" t="s">
        <v>266</v>
      </c>
      <c r="D26" s="7" t="s">
        <v>156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9" t="s">
        <v>274</v>
      </c>
      <c r="C27" s="24">
        <v>2090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9" t="s">
        <v>275</v>
      </c>
      <c r="C28" s="24">
        <v>2090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9" t="s">
        <v>41</v>
      </c>
      <c r="C29" s="8">
        <v>0.64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8" t="s">
        <v>42</v>
      </c>
    </row>
    <row r="31" spans="1:18" ht="63.75">
      <c r="B31" s="19" t="s">
        <v>276</v>
      </c>
      <c r="C31" s="85" t="s">
        <v>297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9" t="s">
        <v>277</v>
      </c>
      <c r="C32" s="24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B33" s="18" t="s">
        <v>45</v>
      </c>
    </row>
    <row r="34" spans="1:18" ht="14.25">
      <c r="B34" s="19" t="s">
        <v>276</v>
      </c>
      <c r="C34" s="24"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B35" s="19" t="s">
        <v>277</v>
      </c>
      <c r="C35" s="24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B36" s="18" t="s">
        <v>46</v>
      </c>
    </row>
    <row r="37" spans="1:18">
      <c r="B37" s="19" t="s">
        <v>47</v>
      </c>
      <c r="C37" s="24" t="s">
        <v>48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B38" s="19" t="s">
        <v>49</v>
      </c>
      <c r="C38" s="37" t="s">
        <v>221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B39" s="19" t="s">
        <v>276</v>
      </c>
      <c r="C39" s="24">
        <v>2090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B40" s="18" t="s">
        <v>50</v>
      </c>
    </row>
    <row r="41" spans="1:18">
      <c r="B41" s="19" t="s">
        <v>49</v>
      </c>
      <c r="C41" s="24" t="s">
        <v>51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B42" s="18" t="s">
        <v>52</v>
      </c>
    </row>
    <row r="43" spans="1:18">
      <c r="B43" s="19" t="s">
        <v>49</v>
      </c>
      <c r="C43" s="1" t="s">
        <v>296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B44" s="19" t="s">
        <v>276</v>
      </c>
      <c r="C44" s="8">
        <v>46.47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B45" s="19" t="s">
        <v>278</v>
      </c>
      <c r="C45" s="84">
        <v>1.8400000000000001E-7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8" t="s">
        <v>53</v>
      </c>
    </row>
    <row r="47" spans="1:18">
      <c r="B47" s="19" t="s">
        <v>54</v>
      </c>
      <c r="C47" s="8">
        <v>1.23</v>
      </c>
      <c r="D47" s="10" t="s">
        <v>157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>
      <c r="A48" s="18" t="s">
        <v>55</v>
      </c>
    </row>
    <row r="49" spans="2:18">
      <c r="B49" s="20" t="s">
        <v>56</v>
      </c>
      <c r="C49" s="24" t="s">
        <v>150</v>
      </c>
      <c r="D49" s="7" t="s">
        <v>156</v>
      </c>
    </row>
    <row r="50" spans="2:18">
      <c r="B50" s="19" t="s">
        <v>57</v>
      </c>
      <c r="C50" s="24" t="s">
        <v>151</v>
      </c>
      <c r="D50" s="7" t="s">
        <v>156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9" t="s">
        <v>58</v>
      </c>
      <c r="C51" s="24" t="s">
        <v>152</v>
      </c>
      <c r="D51" s="7" t="s">
        <v>156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9" t="s">
        <v>59</v>
      </c>
      <c r="C52" s="24" t="s">
        <v>153</v>
      </c>
      <c r="D52" s="7" t="s">
        <v>156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8" t="s">
        <v>66</v>
      </c>
    </row>
    <row r="54" spans="2:18">
      <c r="B54" s="19" t="s">
        <v>67</v>
      </c>
      <c r="C54" s="24" t="s">
        <v>64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9" t="s">
        <v>68</v>
      </c>
      <c r="C55" s="24" t="s">
        <v>64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9" t="s">
        <v>69</v>
      </c>
      <c r="C56" s="24" t="s">
        <v>64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2:18">
      <c r="B57" s="19" t="s">
        <v>279</v>
      </c>
      <c r="C57" s="24" t="s">
        <v>64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ht="14.25">
      <c r="B58" s="19" t="s">
        <v>280</v>
      </c>
      <c r="C58" s="24" t="s">
        <v>64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20"/>
      <c r="C59" s="3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20"/>
      <c r="C60" s="3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20"/>
      <c r="C61" s="3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20"/>
      <c r="C62" s="3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20"/>
      <c r="C63" s="3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20"/>
      <c r="C64" s="3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0"/>
      <c r="C65" s="3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0"/>
      <c r="C66" s="3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0"/>
      <c r="C67" s="3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20"/>
      <c r="C68" s="3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0"/>
      <c r="C69" s="3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0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0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0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0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0"/>
      <c r="C74" s="3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2:18">
      <c r="B75" s="20"/>
      <c r="C75" s="3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0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0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0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0"/>
      <c r="C79" s="3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0"/>
      <c r="C80" s="3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0"/>
      <c r="C81" s="3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0"/>
      <c r="C82" s="3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0"/>
      <c r="C83" s="3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>
      <c r="B84" s="20"/>
      <c r="C84" s="3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20"/>
      <c r="C85" s="3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7" spans="2:18">
      <c r="B87" s="18"/>
    </row>
    <row r="88" spans="2:18">
      <c r="B88" s="20"/>
      <c r="C88" s="3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20"/>
      <c r="C89" s="38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2:18">
      <c r="B90" s="20"/>
      <c r="C90" s="3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0"/>
      <c r="C91" s="3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0"/>
      <c r="C92" s="3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0"/>
      <c r="C93" s="3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0"/>
      <c r="C94" s="3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0"/>
      <c r="C95" s="3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0"/>
      <c r="C96" s="3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0"/>
      <c r="C97" s="3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0"/>
      <c r="C98" s="3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0"/>
      <c r="C99" s="3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0"/>
      <c r="C100" s="3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0"/>
      <c r="C101" s="3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0"/>
      <c r="C102" s="3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0"/>
      <c r="C103" s="3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0"/>
      <c r="C104" s="3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0"/>
      <c r="C105" s="38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>
      <c r="B106" s="20"/>
      <c r="C106" s="3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0"/>
      <c r="C107" s="3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0"/>
      <c r="C108" s="3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0"/>
      <c r="C109" s="3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0"/>
      <c r="C110" s="3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0"/>
      <c r="C111" s="3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0"/>
      <c r="C112" s="3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0"/>
      <c r="C113" s="3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0"/>
      <c r="C114" s="3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>
      <c r="B115" s="20"/>
      <c r="C115" s="3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20"/>
      <c r="C116" s="3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8" spans="2:18">
      <c r="B118" s="18"/>
    </row>
    <row r="119" spans="2:18">
      <c r="B119" s="20"/>
      <c r="C119" s="3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20"/>
      <c r="C120" s="3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2:18">
      <c r="B121" s="20"/>
      <c r="C121" s="3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0"/>
      <c r="C122" s="3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0"/>
      <c r="C123" s="3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0"/>
      <c r="C124" s="3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0"/>
      <c r="C125" s="3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0"/>
      <c r="C126" s="3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0"/>
      <c r="C127" s="3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0"/>
      <c r="C128" s="3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0"/>
      <c r="C129" s="3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0"/>
      <c r="C130" s="3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0"/>
      <c r="C131" s="3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0"/>
      <c r="C132" s="3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0"/>
      <c r="C133" s="3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0"/>
      <c r="C134" s="3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0"/>
      <c r="C135" s="3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0"/>
      <c r="C136" s="3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2:18">
      <c r="B137" s="20"/>
      <c r="C137" s="3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0"/>
      <c r="C138" s="3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0"/>
      <c r="C139" s="3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0"/>
      <c r="C140" s="3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0"/>
      <c r="C141" s="3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0"/>
      <c r="C142" s="3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0"/>
      <c r="C143" s="3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0"/>
      <c r="C144" s="3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0"/>
      <c r="C145" s="3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>
      <c r="B146" s="20"/>
      <c r="C146" s="3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20"/>
      <c r="C147" s="3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9" spans="2:18">
      <c r="B149" s="18"/>
    </row>
    <row r="150" spans="2:18">
      <c r="B150" s="20"/>
      <c r="C150" s="3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20"/>
      <c r="C151" s="3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2:18">
      <c r="B152" s="20"/>
      <c r="C152" s="3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0"/>
      <c r="C153" s="3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0"/>
      <c r="C154" s="3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0"/>
      <c r="C155" s="3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0"/>
      <c r="C156" s="3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0"/>
      <c r="C157" s="3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0"/>
      <c r="C158" s="3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0"/>
      <c r="C159" s="3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0"/>
      <c r="C160" s="3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0"/>
      <c r="C161" s="3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0"/>
      <c r="C162" s="3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0"/>
      <c r="C163" s="3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0"/>
      <c r="C164" s="3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0"/>
      <c r="C165" s="3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0"/>
      <c r="C166" s="3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0"/>
      <c r="C167" s="3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2:18">
      <c r="B168" s="20"/>
      <c r="C168" s="3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0"/>
      <c r="C169" s="3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0"/>
      <c r="C170" s="3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0"/>
      <c r="C171" s="3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0"/>
      <c r="C172" s="3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0"/>
      <c r="C173" s="3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0"/>
      <c r="C174" s="3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0"/>
      <c r="C175" s="3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0"/>
      <c r="C176" s="3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>
      <c r="B177" s="20"/>
      <c r="C177" s="3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20"/>
      <c r="C178" s="3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80" spans="2:18">
      <c r="B180" s="18"/>
    </row>
    <row r="181" spans="2:18">
      <c r="B181" s="20"/>
      <c r="C181" s="3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20"/>
      <c r="C182" s="3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2:18">
      <c r="B183" s="20"/>
      <c r="C183" s="3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0"/>
      <c r="C184" s="3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0"/>
      <c r="C185" s="3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0"/>
      <c r="C186" s="3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0"/>
      <c r="C187" s="3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0"/>
      <c r="C188" s="3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0"/>
      <c r="C189" s="3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0"/>
      <c r="C190" s="3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0"/>
      <c r="C191" s="3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0"/>
      <c r="C192" s="3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0"/>
      <c r="C193" s="3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0"/>
      <c r="C194" s="3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0"/>
      <c r="C195" s="3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0"/>
      <c r="C196" s="3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0"/>
      <c r="C197" s="3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0"/>
      <c r="C198" s="3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2:18">
      <c r="B199" s="20"/>
      <c r="C199" s="3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0"/>
      <c r="C200" s="3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0"/>
      <c r="C201" s="3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0"/>
      <c r="C202" s="3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0"/>
      <c r="C203" s="3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0"/>
      <c r="C204" s="3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0"/>
      <c r="C205" s="3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0"/>
      <c r="C206" s="3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0"/>
      <c r="C207" s="3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2:18">
      <c r="B208" s="20"/>
      <c r="C208" s="3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20"/>
      <c r="C209" s="3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1" spans="2:18">
      <c r="B211" s="18"/>
    </row>
    <row r="212" spans="2:18">
      <c r="B212" s="20"/>
      <c r="C212" s="3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20"/>
      <c r="C213" s="3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2:18">
      <c r="B214" s="20"/>
      <c r="C214" s="3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0"/>
      <c r="C215" s="3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0"/>
      <c r="C216" s="3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0"/>
      <c r="C217" s="3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0"/>
      <c r="C218" s="3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0"/>
      <c r="C219" s="3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0"/>
      <c r="C220" s="3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0"/>
      <c r="C221" s="3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0"/>
      <c r="C222" s="3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0"/>
      <c r="C223" s="3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0"/>
      <c r="C224" s="3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0"/>
      <c r="C225" s="3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0"/>
      <c r="C226" s="3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0"/>
      <c r="C227" s="3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0"/>
      <c r="C228" s="3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0"/>
      <c r="C229" s="3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2:18">
      <c r="B230" s="20"/>
      <c r="C230" s="3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0"/>
      <c r="C231" s="3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0"/>
      <c r="C232" s="3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0"/>
      <c r="C233" s="3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0"/>
      <c r="C234" s="3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0"/>
      <c r="C235" s="3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0"/>
      <c r="C236" s="3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0"/>
      <c r="C237" s="3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0"/>
      <c r="C238" s="3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2:18">
      <c r="B239" s="20"/>
      <c r="C239" s="3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20"/>
      <c r="C240" s="3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2" spans="2:18">
      <c r="B242" s="18"/>
    </row>
    <row r="243" spans="2:18">
      <c r="B243" s="20"/>
      <c r="C243" s="3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20"/>
      <c r="C244" s="3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2:18">
      <c r="B245" s="20"/>
      <c r="C245" s="3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0"/>
      <c r="C246" s="3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0"/>
      <c r="C247" s="3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0"/>
      <c r="C248" s="3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0"/>
      <c r="C249" s="3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0"/>
      <c r="C250" s="3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0"/>
      <c r="C251" s="3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0"/>
      <c r="C252" s="3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0"/>
      <c r="C253" s="3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0"/>
      <c r="C254" s="3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0"/>
      <c r="C255" s="3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0"/>
      <c r="C256" s="3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0"/>
      <c r="C257" s="3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0"/>
      <c r="C258" s="3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0"/>
      <c r="C259" s="3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0"/>
      <c r="C260" s="3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2:18">
      <c r="B261" s="20"/>
      <c r="C261" s="3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0"/>
      <c r="C262" s="3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0"/>
      <c r="C263" s="3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0"/>
      <c r="C264" s="3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0"/>
      <c r="C265" s="3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0"/>
      <c r="C266" s="3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0"/>
      <c r="C267" s="3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0"/>
      <c r="C268" s="3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0"/>
      <c r="C269" s="3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2:18">
      <c r="B270" s="20"/>
      <c r="C270" s="3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20"/>
      <c r="C271" s="3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3" spans="2:18">
      <c r="B273" s="18"/>
    </row>
    <row r="274" spans="2:18">
      <c r="B274" s="20"/>
      <c r="C274" s="3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20"/>
      <c r="C275" s="3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2:18">
      <c r="B276" s="20"/>
      <c r="C276" s="3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0"/>
      <c r="C277" s="3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0"/>
      <c r="C278" s="3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0"/>
      <c r="C279" s="3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0"/>
      <c r="C280" s="3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0"/>
      <c r="C281" s="3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0"/>
      <c r="C282" s="3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0"/>
      <c r="C283" s="3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0"/>
      <c r="C284" s="3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0"/>
      <c r="C285" s="3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0"/>
      <c r="C286" s="3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0"/>
      <c r="C287" s="3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0"/>
      <c r="C288" s="3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0"/>
      <c r="C289" s="3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0"/>
      <c r="C290" s="3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0"/>
      <c r="C291" s="3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2:18">
      <c r="B292" s="20"/>
      <c r="C292" s="3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0"/>
      <c r="C293" s="3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0"/>
      <c r="C294" s="3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0"/>
      <c r="C295" s="3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0"/>
      <c r="C296" s="3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0"/>
      <c r="C297" s="3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0"/>
      <c r="C298" s="3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0"/>
      <c r="C299" s="3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0"/>
      <c r="C300" s="3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2:18">
      <c r="B301" s="20"/>
      <c r="C301" s="3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20"/>
      <c r="C302" s="3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4" spans="2:18">
      <c r="B304" s="18"/>
    </row>
    <row r="305" spans="2:18">
      <c r="B305" s="20"/>
      <c r="C305" s="3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20"/>
      <c r="C306" s="3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2:18">
      <c r="B307" s="20"/>
      <c r="C307" s="3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0"/>
      <c r="C308" s="3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0"/>
      <c r="C309" s="3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0"/>
      <c r="C310" s="3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0"/>
      <c r="C311" s="3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0"/>
      <c r="C312" s="3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0"/>
      <c r="C313" s="3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0"/>
      <c r="C314" s="3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0"/>
      <c r="C315" s="3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0"/>
      <c r="C316" s="3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0"/>
      <c r="C317" s="3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0"/>
      <c r="C318" s="3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0"/>
      <c r="C319" s="3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0"/>
      <c r="C320" s="3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0"/>
      <c r="C321" s="3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0"/>
      <c r="C322" s="3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2:18">
      <c r="B323" s="20"/>
      <c r="C323" s="3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0"/>
      <c r="C324" s="3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0"/>
      <c r="C325" s="3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0"/>
      <c r="C326" s="3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0"/>
      <c r="C327" s="3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0"/>
      <c r="C328" s="3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0"/>
      <c r="C329" s="3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0"/>
      <c r="C330" s="3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0"/>
      <c r="C331" s="3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2:18">
      <c r="B332" s="20"/>
      <c r="C332" s="3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20"/>
      <c r="C333" s="3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5" spans="2:18">
      <c r="B335" s="18"/>
    </row>
    <row r="336" spans="2:18">
      <c r="B336" s="20"/>
      <c r="C336" s="3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20"/>
      <c r="C337" s="3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2:18">
      <c r="B338" s="20"/>
      <c r="C338" s="3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0"/>
      <c r="C339" s="3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0"/>
      <c r="C340" s="3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0"/>
      <c r="C341" s="3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0"/>
      <c r="C342" s="3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0"/>
      <c r="C343" s="3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0"/>
      <c r="C344" s="3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0"/>
      <c r="C345" s="3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0"/>
      <c r="C346" s="3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0"/>
      <c r="C347" s="3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0"/>
      <c r="C348" s="3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0"/>
      <c r="C349" s="3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0"/>
      <c r="C350" s="3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0"/>
      <c r="C351" s="3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0"/>
      <c r="C352" s="3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0"/>
      <c r="C353" s="3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20"/>
      <c r="C354" s="3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0"/>
      <c r="C355" s="3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0"/>
      <c r="C356" s="3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0"/>
      <c r="C357" s="3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0"/>
      <c r="C358" s="3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0"/>
      <c r="C359" s="3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0"/>
      <c r="C360" s="3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0"/>
      <c r="C361" s="3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0"/>
      <c r="C362" s="3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2:18">
      <c r="B363" s="20"/>
      <c r="C363" s="3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20"/>
      <c r="C364" s="3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6" spans="2:18">
      <c r="B366" s="18"/>
    </row>
    <row r="367" spans="2:18">
      <c r="B367" s="20"/>
      <c r="C367" s="3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20"/>
      <c r="C368" s="3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20"/>
      <c r="C369" s="3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0"/>
      <c r="C370" s="3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0"/>
      <c r="C371" s="3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0"/>
      <c r="C372" s="3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0"/>
      <c r="C373" s="3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0"/>
      <c r="C374" s="3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0"/>
      <c r="C375" s="3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0"/>
      <c r="C376" s="3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0"/>
      <c r="C377" s="3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0"/>
      <c r="C378" s="3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0"/>
      <c r="C379" s="3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0"/>
      <c r="C380" s="3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0"/>
      <c r="C381" s="3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0"/>
      <c r="C382" s="3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0"/>
      <c r="C383" s="3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0"/>
      <c r="C384" s="3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20"/>
      <c r="C385" s="3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0"/>
      <c r="C386" s="3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0"/>
      <c r="C387" s="3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0"/>
      <c r="C388" s="3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0"/>
      <c r="C389" s="3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0"/>
      <c r="C390" s="3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0"/>
      <c r="C391" s="3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0"/>
      <c r="C392" s="3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0"/>
      <c r="C393" s="3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2:18">
      <c r="B394" s="20"/>
      <c r="C394" s="3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20"/>
      <c r="C395" s="3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7" spans="2:18">
      <c r="B397" s="18"/>
    </row>
    <row r="398" spans="2:18">
      <c r="B398" s="20"/>
      <c r="C398" s="3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20"/>
      <c r="C399" s="3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20"/>
      <c r="C400" s="3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0"/>
      <c r="C401" s="3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0"/>
      <c r="C402" s="3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0"/>
      <c r="C403" s="3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0"/>
      <c r="C404" s="3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0"/>
      <c r="C405" s="3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0"/>
      <c r="C406" s="3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0"/>
      <c r="C407" s="3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0"/>
      <c r="C408" s="3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0"/>
      <c r="C409" s="3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0"/>
      <c r="C410" s="3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0"/>
      <c r="C411" s="3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0"/>
      <c r="C412" s="3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0"/>
      <c r="C413" s="3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0"/>
      <c r="C414" s="3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0"/>
      <c r="C415" s="3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20"/>
      <c r="C416" s="3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0"/>
      <c r="C417" s="3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0"/>
      <c r="C418" s="3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0"/>
      <c r="C419" s="3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0"/>
      <c r="C420" s="3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0"/>
      <c r="C421" s="3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0"/>
      <c r="C422" s="3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0"/>
      <c r="C423" s="3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0"/>
      <c r="C424" s="3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>
      <c r="B425" s="20"/>
      <c r="C425" s="3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20"/>
      <c r="C426" s="3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2142.3000000000002</v>
      </c>
      <c r="C2" s="94">
        <v>1024.8699999999999</v>
      </c>
      <c r="D2" s="94">
        <v>1024.8699999999999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2142.3000000000002</v>
      </c>
      <c r="C3" s="94">
        <v>1024.8699999999999</v>
      </c>
      <c r="D3" s="94">
        <v>1024.8699999999999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5507.83</v>
      </c>
      <c r="C4" s="94">
        <v>2634.92</v>
      </c>
      <c r="D4" s="94">
        <v>2634.92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5507.83</v>
      </c>
      <c r="C5" s="94">
        <v>2634.92</v>
      </c>
      <c r="D5" s="94">
        <v>2634.92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560.45000000000005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40.46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92.31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246.76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1581.85</v>
      </c>
      <c r="C28" s="94">
        <v>560.45000000000005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1.272</v>
      </c>
      <c r="E46" s="94">
        <v>1.571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1.272</v>
      </c>
      <c r="E47" s="94">
        <v>1.571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1.272</v>
      </c>
      <c r="E48" s="94">
        <v>1.571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1.272</v>
      </c>
      <c r="E51" s="94">
        <v>1.571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1.272</v>
      </c>
      <c r="E52" s="94">
        <v>1.571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1.272</v>
      </c>
      <c r="E55" s="94">
        <v>1.571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1.272</v>
      </c>
      <c r="E56" s="94">
        <v>1.571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1.272</v>
      </c>
      <c r="E59" s="94">
        <v>1.571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1.272</v>
      </c>
      <c r="E60" s="94">
        <v>1.571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1.272</v>
      </c>
      <c r="E63" s="94">
        <v>1.571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1.272</v>
      </c>
      <c r="E64" s="94">
        <v>1.571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1.272</v>
      </c>
      <c r="E67" s="94">
        <v>1.571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1.272</v>
      </c>
      <c r="E68" s="94">
        <v>1.571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1.272</v>
      </c>
      <c r="E71" s="94">
        <v>1.571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1.272</v>
      </c>
      <c r="E72" s="94">
        <v>1.571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1.272</v>
      </c>
      <c r="E75" s="94">
        <v>1.571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1.272</v>
      </c>
      <c r="E76" s="94">
        <v>1.571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1.272</v>
      </c>
      <c r="E79" s="94">
        <v>1.571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1.272</v>
      </c>
      <c r="E80" s="94">
        <v>1.571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1.272</v>
      </c>
      <c r="E83" s="94">
        <v>1.571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1.272</v>
      </c>
      <c r="E84" s="94">
        <v>1.571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1.272</v>
      </c>
      <c r="E85" s="94">
        <v>1.571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15200.26</v>
      </c>
      <c r="D134" s="94">
        <v>11950.57</v>
      </c>
      <c r="E134" s="94">
        <v>3249.69</v>
      </c>
      <c r="F134" s="94">
        <v>0.79</v>
      </c>
      <c r="G134" s="94">
        <v>3.97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41903.53</v>
      </c>
      <c r="D135" s="94">
        <v>33466.480000000003</v>
      </c>
      <c r="E135" s="94">
        <v>8437.06</v>
      </c>
      <c r="F135" s="94">
        <v>0.8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19664.75</v>
      </c>
      <c r="D136" s="94">
        <v>15705.36</v>
      </c>
      <c r="E136" s="94">
        <v>3959.39</v>
      </c>
      <c r="F136" s="94">
        <v>0.8</v>
      </c>
      <c r="G136" s="94">
        <v>3.77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15694.15</v>
      </c>
      <c r="D137" s="94">
        <v>12415.21</v>
      </c>
      <c r="E137" s="94">
        <v>3278.94</v>
      </c>
      <c r="F137" s="94">
        <v>0.79</v>
      </c>
      <c r="G137" s="94">
        <v>3.99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15327.86</v>
      </c>
      <c r="D138" s="94">
        <v>12103.23</v>
      </c>
      <c r="E138" s="94">
        <v>3224.63</v>
      </c>
      <c r="F138" s="94">
        <v>0.79</v>
      </c>
      <c r="G138" s="94">
        <v>3.98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15257.51</v>
      </c>
      <c r="D139" s="94">
        <v>12043.36</v>
      </c>
      <c r="E139" s="94">
        <v>3214.16</v>
      </c>
      <c r="F139" s="94">
        <v>0.79</v>
      </c>
      <c r="G139" s="94">
        <v>3.98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27242.3</v>
      </c>
      <c r="D140" s="94">
        <v>21311.49</v>
      </c>
      <c r="E140" s="94">
        <v>5930.81</v>
      </c>
      <c r="F140" s="94">
        <v>0.78</v>
      </c>
      <c r="G140" s="94">
        <v>3.72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14208.25</v>
      </c>
      <c r="D141" s="94">
        <v>11152.46</v>
      </c>
      <c r="E141" s="94">
        <v>3055.79</v>
      </c>
      <c r="F141" s="94">
        <v>0.78</v>
      </c>
      <c r="G141" s="94">
        <v>3.99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14149.67</v>
      </c>
      <c r="D142" s="94">
        <v>11102.85</v>
      </c>
      <c r="E142" s="94">
        <v>3046.83</v>
      </c>
      <c r="F142" s="94">
        <v>0.78</v>
      </c>
      <c r="G142" s="94">
        <v>3.99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14181.34</v>
      </c>
      <c r="D143" s="94">
        <v>11129.69</v>
      </c>
      <c r="E143" s="94">
        <v>3051.65</v>
      </c>
      <c r="F143" s="94">
        <v>0.78</v>
      </c>
      <c r="G143" s="94">
        <v>3.99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21563.54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37208.42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15891.6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15823.55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15820.13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15830.05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31426.61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15830.43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15826.46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15929.53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0.89</v>
      </c>
      <c r="F158" s="94">
        <v>1010.65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2.5299999999999998</v>
      </c>
      <c r="F159" s="94">
        <v>2768.4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1.19</v>
      </c>
      <c r="F160" s="94">
        <v>1353.3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0.93</v>
      </c>
      <c r="F161" s="94">
        <v>1057.78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0.9</v>
      </c>
      <c r="F162" s="94">
        <v>1028.93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0.9</v>
      </c>
      <c r="F163" s="94">
        <v>1023.4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0.55000000000000004</v>
      </c>
      <c r="D164" s="94">
        <v>622</v>
      </c>
      <c r="E164" s="94">
        <v>1.57</v>
      </c>
      <c r="F164" s="94">
        <v>1791.35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0.54</v>
      </c>
      <c r="D165" s="94">
        <v>622</v>
      </c>
      <c r="E165" s="94">
        <v>0.83</v>
      </c>
      <c r="F165" s="94">
        <v>958.4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0.54</v>
      </c>
      <c r="D166" s="94">
        <v>622</v>
      </c>
      <c r="E166" s="94">
        <v>0.82</v>
      </c>
      <c r="F166" s="94">
        <v>953.76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0.54</v>
      </c>
      <c r="D167" s="94">
        <v>622</v>
      </c>
      <c r="E167" s="94">
        <v>0.82</v>
      </c>
      <c r="F167" s="94">
        <v>956.27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16962.933799999999</v>
      </c>
      <c r="C176" s="94">
        <v>14.8057</v>
      </c>
      <c r="D176" s="94">
        <v>106.4415</v>
      </c>
      <c r="E176" s="94">
        <v>0</v>
      </c>
      <c r="F176" s="94">
        <v>1E-4</v>
      </c>
      <c r="G176" s="94">
        <v>642078.74089999998</v>
      </c>
      <c r="H176" s="94">
        <v>6195.6486999999997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13211.940199999999</v>
      </c>
      <c r="C177" s="94">
        <v>11.4559</v>
      </c>
      <c r="D177" s="94">
        <v>96.480599999999995</v>
      </c>
      <c r="E177" s="94">
        <v>0</v>
      </c>
      <c r="F177" s="94">
        <v>0</v>
      </c>
      <c r="G177" s="94">
        <v>582059.95559999999</v>
      </c>
      <c r="H177" s="94">
        <v>4867.0333000000001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15058.852800000001</v>
      </c>
      <c r="C178" s="94">
        <v>13.0664</v>
      </c>
      <c r="D178" s="94">
        <v>108.346</v>
      </c>
      <c r="E178" s="94">
        <v>0</v>
      </c>
      <c r="F178" s="94">
        <v>1E-4</v>
      </c>
      <c r="G178" s="94">
        <v>653635.89390000002</v>
      </c>
      <c r="H178" s="94">
        <v>5542.4537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13584.545599999999</v>
      </c>
      <c r="C179" s="94">
        <v>11.7561</v>
      </c>
      <c r="D179" s="94">
        <v>103.295</v>
      </c>
      <c r="E179" s="94">
        <v>0</v>
      </c>
      <c r="F179" s="94">
        <v>1E-4</v>
      </c>
      <c r="G179" s="94">
        <v>623187.59109999996</v>
      </c>
      <c r="H179" s="94">
        <v>5016.7829000000002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13266.715</v>
      </c>
      <c r="C180" s="94">
        <v>11.4419</v>
      </c>
      <c r="D180" s="94">
        <v>107.8818</v>
      </c>
      <c r="E180" s="94">
        <v>0</v>
      </c>
      <c r="F180" s="94">
        <v>1E-4</v>
      </c>
      <c r="G180" s="94">
        <v>650889.02320000005</v>
      </c>
      <c r="H180" s="94">
        <v>4920.7754999999997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12620.6654</v>
      </c>
      <c r="C181" s="94">
        <v>10.866099999999999</v>
      </c>
      <c r="D181" s="94">
        <v>105.9645</v>
      </c>
      <c r="E181" s="94">
        <v>0</v>
      </c>
      <c r="F181" s="94">
        <v>1E-4</v>
      </c>
      <c r="G181" s="94">
        <v>639334.04949999996</v>
      </c>
      <c r="H181" s="94">
        <v>4691.3270000000002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12663.218699999999</v>
      </c>
      <c r="C182" s="94">
        <v>10.888299999999999</v>
      </c>
      <c r="D182" s="94">
        <v>108.893</v>
      </c>
      <c r="E182" s="94">
        <v>0</v>
      </c>
      <c r="F182" s="94">
        <v>1E-4</v>
      </c>
      <c r="G182" s="94">
        <v>657012.84739999997</v>
      </c>
      <c r="H182" s="94">
        <v>4714.9895999999999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13262.6582</v>
      </c>
      <c r="C183" s="94">
        <v>11.4085</v>
      </c>
      <c r="D183" s="94">
        <v>113.18980000000001</v>
      </c>
      <c r="E183" s="94">
        <v>0</v>
      </c>
      <c r="F183" s="94">
        <v>1E-4</v>
      </c>
      <c r="G183" s="94">
        <v>682934.5</v>
      </c>
      <c r="H183" s="94">
        <v>4935.5658999999996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12828.608</v>
      </c>
      <c r="C184" s="94">
        <v>11.030099999999999</v>
      </c>
      <c r="D184" s="94">
        <v>110.3909</v>
      </c>
      <c r="E184" s="94">
        <v>0</v>
      </c>
      <c r="F184" s="94">
        <v>1E-4</v>
      </c>
      <c r="G184" s="94">
        <v>666050.40379999997</v>
      </c>
      <c r="H184" s="94">
        <v>4776.8010000000004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13226.6456</v>
      </c>
      <c r="C185" s="94">
        <v>11.3971</v>
      </c>
      <c r="D185" s="94">
        <v>109.38639999999999</v>
      </c>
      <c r="E185" s="94">
        <v>0</v>
      </c>
      <c r="F185" s="94">
        <v>1E-4</v>
      </c>
      <c r="G185" s="94">
        <v>659973.72549999994</v>
      </c>
      <c r="H185" s="94">
        <v>4911.4978000000001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13298.4362</v>
      </c>
      <c r="C186" s="94">
        <v>11.501099999999999</v>
      </c>
      <c r="D186" s="94">
        <v>102.4329</v>
      </c>
      <c r="E186" s="94">
        <v>0</v>
      </c>
      <c r="F186" s="94">
        <v>1E-4</v>
      </c>
      <c r="G186" s="94">
        <v>617991.93759999995</v>
      </c>
      <c r="H186" s="94">
        <v>4915.1297999999997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16312.8891</v>
      </c>
      <c r="C187" s="94">
        <v>14.217700000000001</v>
      </c>
      <c r="D187" s="94">
        <v>106.05500000000001</v>
      </c>
      <c r="E187" s="94">
        <v>0</v>
      </c>
      <c r="F187" s="94">
        <v>1E-4</v>
      </c>
      <c r="G187" s="94">
        <v>639765.68469999998</v>
      </c>
      <c r="H187" s="94">
        <v>5969.4880000000003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166298.10860000001</v>
      </c>
      <c r="C189" s="94">
        <v>143.8349</v>
      </c>
      <c r="D189" s="94">
        <v>1278.7574</v>
      </c>
      <c r="E189" s="94">
        <v>0</v>
      </c>
      <c r="F189" s="94">
        <v>5.9999999999999995E-4</v>
      </c>
      <c r="G189" s="95">
        <v>7714910</v>
      </c>
      <c r="H189" s="94">
        <v>61457.493199999997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12620.6654</v>
      </c>
      <c r="C190" s="94">
        <v>10.866099999999999</v>
      </c>
      <c r="D190" s="94">
        <v>96.480599999999995</v>
      </c>
      <c r="E190" s="94">
        <v>0</v>
      </c>
      <c r="F190" s="94">
        <v>0</v>
      </c>
      <c r="G190" s="94">
        <v>582059.95559999999</v>
      </c>
      <c r="H190" s="94">
        <v>4691.3270000000002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16962.933799999999</v>
      </c>
      <c r="C191" s="94">
        <v>14.8057</v>
      </c>
      <c r="D191" s="94">
        <v>113.18980000000001</v>
      </c>
      <c r="E191" s="94">
        <v>0</v>
      </c>
      <c r="F191" s="94">
        <v>1E-4</v>
      </c>
      <c r="G191" s="94">
        <v>682934.5</v>
      </c>
      <c r="H191" s="94">
        <v>6195.6486999999997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131650000000</v>
      </c>
      <c r="C194" s="94">
        <v>99233.150999999998</v>
      </c>
      <c r="D194" s="94" t="s">
        <v>707</v>
      </c>
      <c r="E194" s="94">
        <v>72368.391000000003</v>
      </c>
      <c r="F194" s="94">
        <v>8089.5320000000002</v>
      </c>
      <c r="G194" s="94">
        <v>12902.227999999999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119344000000</v>
      </c>
      <c r="C195" s="94">
        <v>111687.696</v>
      </c>
      <c r="D195" s="94" t="s">
        <v>564</v>
      </c>
      <c r="E195" s="94">
        <v>72368.391000000003</v>
      </c>
      <c r="F195" s="94">
        <v>8089.5320000000002</v>
      </c>
      <c r="G195" s="94">
        <v>12902.227999999999</v>
      </c>
      <c r="H195" s="94">
        <v>0</v>
      </c>
      <c r="I195" s="94">
        <v>18327.544999999998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134020000000</v>
      </c>
      <c r="C196" s="94">
        <v>99233.150999999998</v>
      </c>
      <c r="D196" s="94" t="s">
        <v>565</v>
      </c>
      <c r="E196" s="94">
        <v>72368.391000000003</v>
      </c>
      <c r="F196" s="94">
        <v>8089.5320000000002</v>
      </c>
      <c r="G196" s="94">
        <v>12902.227999999999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127777000000</v>
      </c>
      <c r="C197" s="94">
        <v>117286.912</v>
      </c>
      <c r="D197" s="94" t="s">
        <v>566</v>
      </c>
      <c r="E197" s="94">
        <v>72368.391000000003</v>
      </c>
      <c r="F197" s="94">
        <v>8089.5320000000002</v>
      </c>
      <c r="G197" s="94">
        <v>12902.227999999999</v>
      </c>
      <c r="H197" s="94">
        <v>0</v>
      </c>
      <c r="I197" s="94">
        <v>23926.760999999999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133457000000</v>
      </c>
      <c r="C198" s="94">
        <v>119027.628</v>
      </c>
      <c r="D198" s="94" t="s">
        <v>567</v>
      </c>
      <c r="E198" s="94">
        <v>72368.391000000003</v>
      </c>
      <c r="F198" s="94">
        <v>8089.5320000000002</v>
      </c>
      <c r="G198" s="94">
        <v>12902.227999999999</v>
      </c>
      <c r="H198" s="94">
        <v>0</v>
      </c>
      <c r="I198" s="94">
        <v>25667.476999999999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131087000000</v>
      </c>
      <c r="C199" s="94">
        <v>120712.465</v>
      </c>
      <c r="D199" s="94" t="s">
        <v>673</v>
      </c>
      <c r="E199" s="94">
        <v>72368.391000000003</v>
      </c>
      <c r="F199" s="94">
        <v>8089.5320000000002</v>
      </c>
      <c r="G199" s="94">
        <v>12902.227999999999</v>
      </c>
      <c r="H199" s="94">
        <v>0</v>
      </c>
      <c r="I199" s="94">
        <v>27352.313999999998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134712000000</v>
      </c>
      <c r="C200" s="94">
        <v>129989.84699999999</v>
      </c>
      <c r="D200" s="94" t="s">
        <v>568</v>
      </c>
      <c r="E200" s="94">
        <v>72368.391000000003</v>
      </c>
      <c r="F200" s="94">
        <v>8089.5320000000002</v>
      </c>
      <c r="G200" s="94">
        <v>12902.227999999999</v>
      </c>
      <c r="H200" s="94">
        <v>0</v>
      </c>
      <c r="I200" s="94">
        <v>36629.696000000004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140027000000</v>
      </c>
      <c r="C201" s="94">
        <v>126752.109</v>
      </c>
      <c r="D201" s="94" t="s">
        <v>674</v>
      </c>
      <c r="E201" s="94">
        <v>72368.391000000003</v>
      </c>
      <c r="F201" s="94">
        <v>8089.5320000000002</v>
      </c>
      <c r="G201" s="94">
        <v>12902.227999999999</v>
      </c>
      <c r="H201" s="94">
        <v>0</v>
      </c>
      <c r="I201" s="94">
        <v>33391.957000000002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136565000000</v>
      </c>
      <c r="C202" s="94">
        <v>141645.065</v>
      </c>
      <c r="D202" s="94" t="s">
        <v>569</v>
      </c>
      <c r="E202" s="94">
        <v>72368.391000000003</v>
      </c>
      <c r="F202" s="94">
        <v>8089.5320000000002</v>
      </c>
      <c r="G202" s="94">
        <v>12902.227999999999</v>
      </c>
      <c r="H202" s="94">
        <v>0</v>
      </c>
      <c r="I202" s="94">
        <v>48284.913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135319000000</v>
      </c>
      <c r="C203" s="94">
        <v>119100.34299999999</v>
      </c>
      <c r="D203" s="94" t="s">
        <v>675</v>
      </c>
      <c r="E203" s="94">
        <v>72368.391000000003</v>
      </c>
      <c r="F203" s="94">
        <v>8089.5320000000002</v>
      </c>
      <c r="G203" s="94">
        <v>12902.227999999999</v>
      </c>
      <c r="H203" s="94">
        <v>0</v>
      </c>
      <c r="I203" s="94">
        <v>25740.191999999999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126712000000</v>
      </c>
      <c r="C204" s="94">
        <v>99292.637000000002</v>
      </c>
      <c r="D204" s="94" t="s">
        <v>708</v>
      </c>
      <c r="E204" s="94">
        <v>72368.391000000003</v>
      </c>
      <c r="F204" s="94">
        <v>8089.5320000000002</v>
      </c>
      <c r="G204" s="94">
        <v>12902.227999999999</v>
      </c>
      <c r="H204" s="94">
        <v>0</v>
      </c>
      <c r="I204" s="94">
        <v>59.484999999999999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131176000000</v>
      </c>
      <c r="C205" s="94">
        <v>99233.150999999998</v>
      </c>
      <c r="D205" s="94" t="s">
        <v>625</v>
      </c>
      <c r="E205" s="94">
        <v>72368.391000000003</v>
      </c>
      <c r="F205" s="94">
        <v>8089.5320000000002</v>
      </c>
      <c r="G205" s="94">
        <v>12902.227999999999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1581850000000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119344000000</v>
      </c>
      <c r="C208" s="94">
        <v>99233.150999999998</v>
      </c>
      <c r="D208" s="94"/>
      <c r="E208" s="94">
        <v>72368.391000000003</v>
      </c>
      <c r="F208" s="94">
        <v>8089.5320000000002</v>
      </c>
      <c r="G208" s="94">
        <v>12902.227999999999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140027000000</v>
      </c>
      <c r="C209" s="94">
        <v>141645.065</v>
      </c>
      <c r="D209" s="94"/>
      <c r="E209" s="94">
        <v>72368.391000000003</v>
      </c>
      <c r="F209" s="94">
        <v>8089.5320000000002</v>
      </c>
      <c r="G209" s="94">
        <v>12902.227999999999</v>
      </c>
      <c r="H209" s="94">
        <v>0</v>
      </c>
      <c r="I209" s="94">
        <v>48284.913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65571.7</v>
      </c>
      <c r="C212" s="94">
        <v>4802.79</v>
      </c>
      <c r="D212" s="94">
        <v>0</v>
      </c>
      <c r="E212" s="94">
        <v>70374.490000000005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31.37</v>
      </c>
      <c r="C213" s="94">
        <v>2.2999999999999998</v>
      </c>
      <c r="D213" s="94">
        <v>0</v>
      </c>
      <c r="E213" s="94">
        <v>33.67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31.37</v>
      </c>
      <c r="C214" s="94">
        <v>2.2999999999999998</v>
      </c>
      <c r="D214" s="94">
        <v>0</v>
      </c>
      <c r="E214" s="94">
        <v>33.67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3065.76</v>
      </c>
      <c r="C2" s="94">
        <v>1466.65</v>
      </c>
      <c r="D2" s="94">
        <v>1466.65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3065.76</v>
      </c>
      <c r="C3" s="94">
        <v>1466.65</v>
      </c>
      <c r="D3" s="94">
        <v>1466.65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7937.74</v>
      </c>
      <c r="C4" s="94">
        <v>3797.38</v>
      </c>
      <c r="D4" s="94">
        <v>3797.38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7937.74</v>
      </c>
      <c r="C5" s="94">
        <v>3797.38</v>
      </c>
      <c r="D5" s="94">
        <v>3797.38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1217.97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246.71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92.25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306.51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1847.8</v>
      </c>
      <c r="C28" s="94">
        <v>1217.97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1.0109999999999999</v>
      </c>
      <c r="E46" s="94">
        <v>1.1910000000000001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1.0109999999999999</v>
      </c>
      <c r="E47" s="94">
        <v>1.1910000000000001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1.0109999999999999</v>
      </c>
      <c r="E48" s="94">
        <v>1.1910000000000001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0.48899999999999999</v>
      </c>
      <c r="E50" s="94">
        <v>0.53900000000000003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1.0109999999999999</v>
      </c>
      <c r="E51" s="94">
        <v>1.1910000000000001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1.0109999999999999</v>
      </c>
      <c r="E52" s="94">
        <v>1.1910000000000001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0.48899999999999999</v>
      </c>
      <c r="E54" s="94">
        <v>0.53900000000000003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1.0109999999999999</v>
      </c>
      <c r="E55" s="94">
        <v>1.1910000000000001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1.0109999999999999</v>
      </c>
      <c r="E56" s="94">
        <v>1.1910000000000001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0.48899999999999999</v>
      </c>
      <c r="E58" s="94">
        <v>0.53900000000000003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1.0109999999999999</v>
      </c>
      <c r="E59" s="94">
        <v>1.1910000000000001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1.0109999999999999</v>
      </c>
      <c r="E60" s="94">
        <v>1.1910000000000001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0.48899999999999999</v>
      </c>
      <c r="E62" s="94">
        <v>0.53900000000000003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1.0109999999999999</v>
      </c>
      <c r="E63" s="94">
        <v>1.1910000000000001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1.0109999999999999</v>
      </c>
      <c r="E64" s="94">
        <v>1.1910000000000001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0.48899999999999999</v>
      </c>
      <c r="E66" s="94">
        <v>0.53900000000000003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1.0109999999999999</v>
      </c>
      <c r="E67" s="94">
        <v>1.1910000000000001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1.0109999999999999</v>
      </c>
      <c r="E68" s="94">
        <v>1.1910000000000001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0.48899999999999999</v>
      </c>
      <c r="E70" s="94">
        <v>0.53900000000000003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1.0109999999999999</v>
      </c>
      <c r="E71" s="94">
        <v>1.1910000000000001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1.0109999999999999</v>
      </c>
      <c r="E72" s="94">
        <v>1.1910000000000001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0.48899999999999999</v>
      </c>
      <c r="E74" s="94">
        <v>0.53900000000000003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1.0109999999999999</v>
      </c>
      <c r="E75" s="94">
        <v>1.1910000000000001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1.0109999999999999</v>
      </c>
      <c r="E76" s="94">
        <v>1.1910000000000001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0.48899999999999999</v>
      </c>
      <c r="E78" s="94">
        <v>0.53900000000000003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1.0109999999999999</v>
      </c>
      <c r="E79" s="94">
        <v>1.1910000000000001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1.0109999999999999</v>
      </c>
      <c r="E80" s="94">
        <v>1.1910000000000001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0.48899999999999999</v>
      </c>
      <c r="E82" s="94">
        <v>0.53900000000000003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1.0109999999999999</v>
      </c>
      <c r="E83" s="94">
        <v>1.1910000000000001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1.0109999999999999</v>
      </c>
      <c r="E84" s="94">
        <v>1.1910000000000001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1.0109999999999999</v>
      </c>
      <c r="E85" s="94">
        <v>1.1910000000000001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0.48899999999999999</v>
      </c>
      <c r="E87" s="94">
        <v>0.53900000000000003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31532.27</v>
      </c>
      <c r="D134" s="94">
        <v>21318.44</v>
      </c>
      <c r="E134" s="94">
        <v>10213.83</v>
      </c>
      <c r="F134" s="94">
        <v>0.68</v>
      </c>
      <c r="G134" s="94">
        <v>3.44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68654.14</v>
      </c>
      <c r="D135" s="94">
        <v>47691.63</v>
      </c>
      <c r="E135" s="94">
        <v>20962.509999999998</v>
      </c>
      <c r="F135" s="94">
        <v>0.69</v>
      </c>
      <c r="G135" s="94">
        <v>3.22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32504.19</v>
      </c>
      <c r="D136" s="94">
        <v>22498.51</v>
      </c>
      <c r="E136" s="94">
        <v>10005.67</v>
      </c>
      <c r="F136" s="94">
        <v>0.69</v>
      </c>
      <c r="G136" s="94">
        <v>3.48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27851.15</v>
      </c>
      <c r="D137" s="94">
        <v>18829.689999999999</v>
      </c>
      <c r="E137" s="94">
        <v>9021.4500000000007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27212.9</v>
      </c>
      <c r="D138" s="94">
        <v>18398.189999999999</v>
      </c>
      <c r="E138" s="94">
        <v>8814.7099999999991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27107.03</v>
      </c>
      <c r="D139" s="94">
        <v>18326.61</v>
      </c>
      <c r="E139" s="94">
        <v>8780.42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48453.55</v>
      </c>
      <c r="D140" s="94">
        <v>32758.63</v>
      </c>
      <c r="E140" s="94">
        <v>15694.92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25256.05</v>
      </c>
      <c r="D141" s="94">
        <v>17075.189999999999</v>
      </c>
      <c r="E141" s="94">
        <v>8180.86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25148.05</v>
      </c>
      <c r="D142" s="94">
        <v>17002.169999999998</v>
      </c>
      <c r="E142" s="94">
        <v>8145.87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25271.29</v>
      </c>
      <c r="D143" s="94">
        <v>17085.5</v>
      </c>
      <c r="E143" s="94">
        <v>8185.8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39247.519999999997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68331.289999999994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29425.96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29331.43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29327.08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29341.96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58360.38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29342.41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29335.1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29474.92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1.27</v>
      </c>
      <c r="F158" s="94">
        <v>1446.55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2.97</v>
      </c>
      <c r="F159" s="94">
        <v>3252.79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1.39</v>
      </c>
      <c r="F160" s="94">
        <v>1589.03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1.1200000000000001</v>
      </c>
      <c r="F161" s="94">
        <v>1277.68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1.1000000000000001</v>
      </c>
      <c r="F162" s="94">
        <v>1248.4000000000001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1.0900000000000001</v>
      </c>
      <c r="F163" s="94">
        <v>1243.54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1.95</v>
      </c>
      <c r="F164" s="94">
        <v>2133.91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1.02</v>
      </c>
      <c r="F165" s="94">
        <v>1158.6300000000001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1.01</v>
      </c>
      <c r="F166" s="94">
        <v>1153.68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1.02</v>
      </c>
      <c r="F167" s="94">
        <v>1159.33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39682.289599999996</v>
      </c>
      <c r="C176" s="94">
        <v>61.379199999999997</v>
      </c>
      <c r="D176" s="94">
        <v>140.19149999999999</v>
      </c>
      <c r="E176" s="94">
        <v>0</v>
      </c>
      <c r="F176" s="94">
        <v>5.9999999999999995E-4</v>
      </c>
      <c r="G176" s="94">
        <v>8713.9802999999993</v>
      </c>
      <c r="H176" s="94">
        <v>16052.9195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33519.6034</v>
      </c>
      <c r="C177" s="94">
        <v>53.275799999999997</v>
      </c>
      <c r="D177" s="94">
        <v>126.30929999999999</v>
      </c>
      <c r="E177" s="94">
        <v>0</v>
      </c>
      <c r="F177" s="94">
        <v>5.0000000000000001E-4</v>
      </c>
      <c r="G177" s="94">
        <v>7851.8099000000002</v>
      </c>
      <c r="H177" s="94">
        <v>13690.542600000001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31289.5052</v>
      </c>
      <c r="C178" s="94">
        <v>54.263100000000001</v>
      </c>
      <c r="D178" s="94">
        <v>142.92789999999999</v>
      </c>
      <c r="E178" s="94">
        <v>0</v>
      </c>
      <c r="F178" s="94">
        <v>5.9999999999999995E-4</v>
      </c>
      <c r="G178" s="94">
        <v>8887.0090999999993</v>
      </c>
      <c r="H178" s="94">
        <v>13194.062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25845.695100000001</v>
      </c>
      <c r="C179" s="94">
        <v>47.889499999999998</v>
      </c>
      <c r="D179" s="94">
        <v>134.99690000000001</v>
      </c>
      <c r="E179" s="94">
        <v>0</v>
      </c>
      <c r="F179" s="94">
        <v>5.9999999999999995E-4</v>
      </c>
      <c r="G179" s="94">
        <v>8395.0604000000003</v>
      </c>
      <c r="H179" s="94">
        <v>11178.991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26566.157299999999</v>
      </c>
      <c r="C180" s="94">
        <v>51.957900000000002</v>
      </c>
      <c r="D180" s="94">
        <v>153.85300000000001</v>
      </c>
      <c r="E180" s="94">
        <v>0</v>
      </c>
      <c r="F180" s="94">
        <v>5.9999999999999995E-4</v>
      </c>
      <c r="G180" s="94">
        <v>9568.5869000000002</v>
      </c>
      <c r="H180" s="94">
        <v>11740.55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30517.894499999999</v>
      </c>
      <c r="C181" s="94">
        <v>60.918399999999998</v>
      </c>
      <c r="D181" s="94">
        <v>183.53970000000001</v>
      </c>
      <c r="E181" s="94">
        <v>0</v>
      </c>
      <c r="F181" s="94">
        <v>6.9999999999999999E-4</v>
      </c>
      <c r="G181" s="94">
        <v>11415.268899999999</v>
      </c>
      <c r="H181" s="94">
        <v>13599.5897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33020.453000000001</v>
      </c>
      <c r="C182" s="94">
        <v>66.002799999999993</v>
      </c>
      <c r="D182" s="94">
        <v>199.08179999999999</v>
      </c>
      <c r="E182" s="94">
        <v>0</v>
      </c>
      <c r="F182" s="94">
        <v>8.0000000000000004E-4</v>
      </c>
      <c r="G182" s="94">
        <v>12381.938399999999</v>
      </c>
      <c r="H182" s="94">
        <v>14722.9328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33918.891199999998</v>
      </c>
      <c r="C183" s="94">
        <v>67.765900000000002</v>
      </c>
      <c r="D183" s="94">
        <v>204.31720000000001</v>
      </c>
      <c r="E183" s="94">
        <v>0</v>
      </c>
      <c r="F183" s="94">
        <v>8.0000000000000004E-4</v>
      </c>
      <c r="G183" s="94">
        <v>12707.549300000001</v>
      </c>
      <c r="H183" s="94">
        <v>15120.520500000001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27597.5838</v>
      </c>
      <c r="C184" s="94">
        <v>54.826000000000001</v>
      </c>
      <c r="D184" s="94">
        <v>164.52449999999999</v>
      </c>
      <c r="E184" s="94">
        <v>0</v>
      </c>
      <c r="F184" s="94">
        <v>6.9999999999999999E-4</v>
      </c>
      <c r="G184" s="94">
        <v>10232.543</v>
      </c>
      <c r="H184" s="94">
        <v>12274.177600000001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27137.896400000001</v>
      </c>
      <c r="C185" s="94">
        <v>51.591099999999997</v>
      </c>
      <c r="D185" s="94">
        <v>148.96459999999999</v>
      </c>
      <c r="E185" s="94">
        <v>0</v>
      </c>
      <c r="F185" s="94">
        <v>5.9999999999999995E-4</v>
      </c>
      <c r="G185" s="94">
        <v>9264.1082999999999</v>
      </c>
      <c r="H185" s="94">
        <v>11857.438099999999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28377.4424</v>
      </c>
      <c r="C186" s="94">
        <v>50.378799999999998</v>
      </c>
      <c r="D186" s="94">
        <v>136.0635</v>
      </c>
      <c r="E186" s="94">
        <v>0</v>
      </c>
      <c r="F186" s="94">
        <v>5.9999999999999995E-4</v>
      </c>
      <c r="G186" s="94">
        <v>8460.6419999999998</v>
      </c>
      <c r="H186" s="94">
        <v>12072.719499999999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36597.3989</v>
      </c>
      <c r="C187" s="94">
        <v>58.405999999999999</v>
      </c>
      <c r="D187" s="94">
        <v>139.22309999999999</v>
      </c>
      <c r="E187" s="94">
        <v>0</v>
      </c>
      <c r="F187" s="94">
        <v>5.9999999999999995E-4</v>
      </c>
      <c r="G187" s="94">
        <v>8654.6892000000007</v>
      </c>
      <c r="H187" s="94">
        <v>14969.411899999999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374070.81079999998</v>
      </c>
      <c r="C189" s="94">
        <v>678.65449999999998</v>
      </c>
      <c r="D189" s="94">
        <v>1873.9929</v>
      </c>
      <c r="E189" s="94">
        <v>0</v>
      </c>
      <c r="F189" s="94">
        <v>7.7000000000000002E-3</v>
      </c>
      <c r="G189" s="94">
        <v>116533.1857</v>
      </c>
      <c r="H189" s="94">
        <v>160473.8553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25845.695100000001</v>
      </c>
      <c r="C190" s="94">
        <v>47.889499999999998</v>
      </c>
      <c r="D190" s="94">
        <v>126.30929999999999</v>
      </c>
      <c r="E190" s="94">
        <v>0</v>
      </c>
      <c r="F190" s="94">
        <v>5.0000000000000001E-4</v>
      </c>
      <c r="G190" s="94">
        <v>7851.8099000000002</v>
      </c>
      <c r="H190" s="94">
        <v>11178.991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39682.289599999996</v>
      </c>
      <c r="C191" s="94">
        <v>67.765900000000002</v>
      </c>
      <c r="D191" s="94">
        <v>204.31720000000001</v>
      </c>
      <c r="E191" s="94">
        <v>0</v>
      </c>
      <c r="F191" s="94">
        <v>8.0000000000000004E-4</v>
      </c>
      <c r="G191" s="94">
        <v>12707.549300000001</v>
      </c>
      <c r="H191" s="94">
        <v>16052.9195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138172000000</v>
      </c>
      <c r="C194" s="94">
        <v>101994.47500000001</v>
      </c>
      <c r="D194" s="94" t="s">
        <v>626</v>
      </c>
      <c r="E194" s="94">
        <v>72368.391000000003</v>
      </c>
      <c r="F194" s="94">
        <v>8089.5320000000002</v>
      </c>
      <c r="G194" s="94">
        <v>15663.552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124501000000</v>
      </c>
      <c r="C195" s="94">
        <v>101994.47500000001</v>
      </c>
      <c r="D195" s="94" t="s">
        <v>571</v>
      </c>
      <c r="E195" s="94">
        <v>72368.391000000003</v>
      </c>
      <c r="F195" s="94">
        <v>8089.5320000000002</v>
      </c>
      <c r="G195" s="94">
        <v>15663.552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140916000000</v>
      </c>
      <c r="C196" s="94">
        <v>128560.603</v>
      </c>
      <c r="D196" s="94" t="s">
        <v>572</v>
      </c>
      <c r="E196" s="94">
        <v>72368.391000000003</v>
      </c>
      <c r="F196" s="94">
        <v>8089.5320000000002</v>
      </c>
      <c r="G196" s="94">
        <v>15663.552</v>
      </c>
      <c r="H196" s="94">
        <v>0</v>
      </c>
      <c r="I196" s="94">
        <v>32439.129000000001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133115000000</v>
      </c>
      <c r="C197" s="94">
        <v>129742.341</v>
      </c>
      <c r="D197" s="94" t="s">
        <v>573</v>
      </c>
      <c r="E197" s="94">
        <v>72368.391000000003</v>
      </c>
      <c r="F197" s="94">
        <v>8089.5320000000002</v>
      </c>
      <c r="G197" s="94">
        <v>15663.552</v>
      </c>
      <c r="H197" s="94">
        <v>0</v>
      </c>
      <c r="I197" s="94">
        <v>33620.866000000002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151723000000</v>
      </c>
      <c r="C198" s="94">
        <v>150161.74900000001</v>
      </c>
      <c r="D198" s="94" t="s">
        <v>560</v>
      </c>
      <c r="E198" s="94">
        <v>72368.391000000003</v>
      </c>
      <c r="F198" s="94">
        <v>8089.5320000000002</v>
      </c>
      <c r="G198" s="94">
        <v>15663.552</v>
      </c>
      <c r="H198" s="94">
        <v>0</v>
      </c>
      <c r="I198" s="94">
        <v>54040.273999999998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181005000000</v>
      </c>
      <c r="C199" s="94">
        <v>181268.413</v>
      </c>
      <c r="D199" s="94" t="s">
        <v>676</v>
      </c>
      <c r="E199" s="94">
        <v>72368.391000000003</v>
      </c>
      <c r="F199" s="94">
        <v>8089.5320000000002</v>
      </c>
      <c r="G199" s="94">
        <v>15663.552</v>
      </c>
      <c r="H199" s="94">
        <v>0</v>
      </c>
      <c r="I199" s="94">
        <v>85146.937999999995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196333000000</v>
      </c>
      <c r="C200" s="94">
        <v>188382.97399999999</v>
      </c>
      <c r="D200" s="94" t="s">
        <v>574</v>
      </c>
      <c r="E200" s="94">
        <v>72368.391000000003</v>
      </c>
      <c r="F200" s="94">
        <v>8089.5320000000002</v>
      </c>
      <c r="G200" s="94">
        <v>15663.552</v>
      </c>
      <c r="H200" s="94">
        <v>0</v>
      </c>
      <c r="I200" s="94">
        <v>92261.498999999996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201496000000</v>
      </c>
      <c r="C201" s="94">
        <v>189839.454</v>
      </c>
      <c r="D201" s="94" t="s">
        <v>608</v>
      </c>
      <c r="E201" s="94">
        <v>72368.391000000003</v>
      </c>
      <c r="F201" s="94">
        <v>8089.5320000000002</v>
      </c>
      <c r="G201" s="94">
        <v>15663.552</v>
      </c>
      <c r="H201" s="94">
        <v>0</v>
      </c>
      <c r="I201" s="94">
        <v>93717.979000000007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162251000000</v>
      </c>
      <c r="C202" s="94">
        <v>166493.117</v>
      </c>
      <c r="D202" s="94" t="s">
        <v>677</v>
      </c>
      <c r="E202" s="94">
        <v>72368.391000000003</v>
      </c>
      <c r="F202" s="94">
        <v>8089.5320000000002</v>
      </c>
      <c r="G202" s="94">
        <v>15663.552</v>
      </c>
      <c r="H202" s="94">
        <v>0</v>
      </c>
      <c r="I202" s="94">
        <v>70371.642000000007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146895000000</v>
      </c>
      <c r="C203" s="94">
        <v>144919.58799999999</v>
      </c>
      <c r="D203" s="94" t="s">
        <v>678</v>
      </c>
      <c r="E203" s="94">
        <v>72368.391000000003</v>
      </c>
      <c r="F203" s="94">
        <v>8089.5320000000002</v>
      </c>
      <c r="G203" s="94">
        <v>15663.552</v>
      </c>
      <c r="H203" s="94">
        <v>0</v>
      </c>
      <c r="I203" s="94">
        <v>48798.112999999998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134155000000</v>
      </c>
      <c r="C204" s="94">
        <v>133935.59</v>
      </c>
      <c r="D204" s="94" t="s">
        <v>679</v>
      </c>
      <c r="E204" s="94">
        <v>72368.391000000003</v>
      </c>
      <c r="F204" s="94">
        <v>8089.5320000000002</v>
      </c>
      <c r="G204" s="94">
        <v>15663.552</v>
      </c>
      <c r="H204" s="94">
        <v>0</v>
      </c>
      <c r="I204" s="94">
        <v>37814.114999999998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137232000000</v>
      </c>
      <c r="C205" s="94">
        <v>101994.47500000001</v>
      </c>
      <c r="D205" s="94" t="s">
        <v>627</v>
      </c>
      <c r="E205" s="94">
        <v>72368.391000000003</v>
      </c>
      <c r="F205" s="94">
        <v>8089.5320000000002</v>
      </c>
      <c r="G205" s="94">
        <v>15663.552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1847800000000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124501000000</v>
      </c>
      <c r="C208" s="94">
        <v>101994.47500000001</v>
      </c>
      <c r="D208" s="94"/>
      <c r="E208" s="94">
        <v>72368.391000000003</v>
      </c>
      <c r="F208" s="94">
        <v>8089.5320000000002</v>
      </c>
      <c r="G208" s="94">
        <v>15663.552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201496000000</v>
      </c>
      <c r="C209" s="94">
        <v>189839.454</v>
      </c>
      <c r="D209" s="94"/>
      <c r="E209" s="94">
        <v>72368.391000000003</v>
      </c>
      <c r="F209" s="94">
        <v>8089.5320000000002</v>
      </c>
      <c r="G209" s="94">
        <v>15663.552</v>
      </c>
      <c r="H209" s="94">
        <v>0</v>
      </c>
      <c r="I209" s="94">
        <v>93717.979000000007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39950.35</v>
      </c>
      <c r="C212" s="94">
        <v>11762.54</v>
      </c>
      <c r="D212" s="94">
        <v>0</v>
      </c>
      <c r="E212" s="94">
        <v>51712.89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19.11</v>
      </c>
      <c r="C213" s="94">
        <v>5.63</v>
      </c>
      <c r="D213" s="94">
        <v>0</v>
      </c>
      <c r="E213" s="94">
        <v>24.74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19.11</v>
      </c>
      <c r="C214" s="94">
        <v>5.63</v>
      </c>
      <c r="D214" s="94">
        <v>0</v>
      </c>
      <c r="E214" s="94">
        <v>24.74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2645.36</v>
      </c>
      <c r="C2" s="94">
        <v>1265.53</v>
      </c>
      <c r="D2" s="94">
        <v>1265.53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2645.36</v>
      </c>
      <c r="C3" s="94">
        <v>1265.53</v>
      </c>
      <c r="D3" s="94">
        <v>1265.53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6849.62</v>
      </c>
      <c r="C4" s="94">
        <v>3276.83</v>
      </c>
      <c r="D4" s="94">
        <v>3276.83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6849.62</v>
      </c>
      <c r="C5" s="94">
        <v>3276.83</v>
      </c>
      <c r="D5" s="94">
        <v>3276.83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865.99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177.61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307.16000000000003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1779.37</v>
      </c>
      <c r="C28" s="94">
        <v>865.99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1.0449999999999999</v>
      </c>
      <c r="E46" s="94">
        <v>1.238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1.0449999999999999</v>
      </c>
      <c r="E47" s="94">
        <v>1.238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1.0449999999999999</v>
      </c>
      <c r="E48" s="94">
        <v>1.238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0.50600000000000001</v>
      </c>
      <c r="E50" s="94">
        <v>0.56000000000000005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1.0449999999999999</v>
      </c>
      <c r="E51" s="94">
        <v>1.238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1.0449999999999999</v>
      </c>
      <c r="E52" s="94">
        <v>1.238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0.50600000000000001</v>
      </c>
      <c r="E54" s="94">
        <v>0.56000000000000005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1.0449999999999999</v>
      </c>
      <c r="E55" s="94">
        <v>1.238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1.0449999999999999</v>
      </c>
      <c r="E56" s="94">
        <v>1.238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0.50600000000000001</v>
      </c>
      <c r="E58" s="94">
        <v>0.56000000000000005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1.0449999999999999</v>
      </c>
      <c r="E59" s="94">
        <v>1.238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1.0449999999999999</v>
      </c>
      <c r="E60" s="94">
        <v>1.238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0.50600000000000001</v>
      </c>
      <c r="E62" s="94">
        <v>0.56000000000000005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1.0449999999999999</v>
      </c>
      <c r="E63" s="94">
        <v>1.238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1.0449999999999999</v>
      </c>
      <c r="E64" s="94">
        <v>1.238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0.50600000000000001</v>
      </c>
      <c r="E66" s="94">
        <v>0.56000000000000005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1.0449999999999999</v>
      </c>
      <c r="E67" s="94">
        <v>1.238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1.0449999999999999</v>
      </c>
      <c r="E68" s="94">
        <v>1.238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0.50600000000000001</v>
      </c>
      <c r="E70" s="94">
        <v>0.56000000000000005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1.0449999999999999</v>
      </c>
      <c r="E71" s="94">
        <v>1.238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1.0449999999999999</v>
      </c>
      <c r="E72" s="94">
        <v>1.238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0.50600000000000001</v>
      </c>
      <c r="E74" s="94">
        <v>0.56000000000000005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1.0449999999999999</v>
      </c>
      <c r="E75" s="94">
        <v>1.238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1.0449999999999999</v>
      </c>
      <c r="E76" s="94">
        <v>1.238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0.50600000000000001</v>
      </c>
      <c r="E78" s="94">
        <v>0.56000000000000005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1.0449999999999999</v>
      </c>
      <c r="E79" s="94">
        <v>1.238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1.0449999999999999</v>
      </c>
      <c r="E80" s="94">
        <v>1.238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0.50600000000000001</v>
      </c>
      <c r="E82" s="94">
        <v>0.56000000000000005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1.0449999999999999</v>
      </c>
      <c r="E83" s="94">
        <v>1.238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1.0449999999999999</v>
      </c>
      <c r="E84" s="94">
        <v>1.238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1.0449999999999999</v>
      </c>
      <c r="E85" s="94">
        <v>1.238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0.50600000000000001</v>
      </c>
      <c r="E87" s="94">
        <v>0.56000000000000005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21418.13</v>
      </c>
      <c r="D134" s="94">
        <v>16970.28</v>
      </c>
      <c r="E134" s="94">
        <v>4447.8500000000004</v>
      </c>
      <c r="F134" s="94">
        <v>0.79</v>
      </c>
      <c r="G134" s="94">
        <v>3.75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51018.07</v>
      </c>
      <c r="D135" s="94">
        <v>40745.85</v>
      </c>
      <c r="E135" s="94">
        <v>10272.219999999999</v>
      </c>
      <c r="F135" s="94">
        <v>0.8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23830.25</v>
      </c>
      <c r="D136" s="94">
        <v>19032.16</v>
      </c>
      <c r="E136" s="94">
        <v>4798.1000000000004</v>
      </c>
      <c r="F136" s="94">
        <v>0.8</v>
      </c>
      <c r="G136" s="94">
        <v>3.77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18566.810000000001</v>
      </c>
      <c r="D137" s="94">
        <v>14827</v>
      </c>
      <c r="E137" s="94">
        <v>3739.81</v>
      </c>
      <c r="F137" s="94">
        <v>0.8</v>
      </c>
      <c r="G137" s="94">
        <v>4.01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18172.650000000001</v>
      </c>
      <c r="D138" s="94">
        <v>14469.97</v>
      </c>
      <c r="E138" s="94">
        <v>3702.69</v>
      </c>
      <c r="F138" s="94">
        <v>0.8</v>
      </c>
      <c r="G138" s="94">
        <v>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18095.900000000001</v>
      </c>
      <c r="D139" s="94">
        <v>14400.52</v>
      </c>
      <c r="E139" s="94">
        <v>3695.38</v>
      </c>
      <c r="F139" s="94">
        <v>0.8</v>
      </c>
      <c r="G139" s="94">
        <v>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32777.379999999997</v>
      </c>
      <c r="D140" s="94">
        <v>25725.5</v>
      </c>
      <c r="E140" s="94">
        <v>7051.88</v>
      </c>
      <c r="F140" s="94">
        <v>0.78</v>
      </c>
      <c r="G140" s="94">
        <v>3.69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16969.53</v>
      </c>
      <c r="D141" s="94">
        <v>13384.3</v>
      </c>
      <c r="E141" s="94">
        <v>3585.22</v>
      </c>
      <c r="F141" s="94">
        <v>0.79</v>
      </c>
      <c r="G141" s="94">
        <v>3.98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16907.919999999998</v>
      </c>
      <c r="D142" s="94">
        <v>13328.89</v>
      </c>
      <c r="E142" s="94">
        <v>3579.03</v>
      </c>
      <c r="F142" s="94">
        <v>0.79</v>
      </c>
      <c r="G142" s="94">
        <v>3.98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16954.46</v>
      </c>
      <c r="D143" s="94">
        <v>13370.75</v>
      </c>
      <c r="E143" s="94">
        <v>3583.71</v>
      </c>
      <c r="F143" s="94">
        <v>0.79</v>
      </c>
      <c r="G143" s="94">
        <v>3.98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31961.62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55445.38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23831.87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23740.14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23736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23751.49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47163.3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23751.919999999998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23743.62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23877.94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1.27</v>
      </c>
      <c r="F158" s="94">
        <v>1448.62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3.08</v>
      </c>
      <c r="F159" s="94">
        <v>3370.56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1.44</v>
      </c>
      <c r="F160" s="94">
        <v>1639.97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1.1200000000000001</v>
      </c>
      <c r="F161" s="94">
        <v>1277.47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1.0900000000000001</v>
      </c>
      <c r="F162" s="94">
        <v>1242.44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1.08</v>
      </c>
      <c r="F163" s="94">
        <v>1235.6300000000001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1.91</v>
      </c>
      <c r="F164" s="94">
        <v>2084.19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</v>
      </c>
      <c r="F165" s="94">
        <v>1136.28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0.99</v>
      </c>
      <c r="F166" s="94">
        <v>1130.8800000000001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</v>
      </c>
      <c r="F167" s="94">
        <v>1134.96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46380.815000000002</v>
      </c>
      <c r="C176" s="94">
        <v>72.918499999999995</v>
      </c>
      <c r="D176" s="94">
        <v>167.00229999999999</v>
      </c>
      <c r="E176" s="94">
        <v>0</v>
      </c>
      <c r="F176" s="94">
        <v>6.9999999999999999E-4</v>
      </c>
      <c r="G176" s="94">
        <v>173603.23130000001</v>
      </c>
      <c r="H176" s="94">
        <v>19075.421399999999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39881.486599999997</v>
      </c>
      <c r="C177" s="94">
        <v>64.063500000000005</v>
      </c>
      <c r="D177" s="94">
        <v>150.9777</v>
      </c>
      <c r="E177" s="94">
        <v>0</v>
      </c>
      <c r="F177" s="94">
        <v>5.9999999999999995E-4</v>
      </c>
      <c r="G177" s="94">
        <v>156956.2034</v>
      </c>
      <c r="H177" s="94">
        <v>16536.086899999998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42997.354899999998</v>
      </c>
      <c r="C178" s="94">
        <v>70.472700000000003</v>
      </c>
      <c r="D178" s="94">
        <v>170.37260000000001</v>
      </c>
      <c r="E178" s="94">
        <v>0</v>
      </c>
      <c r="F178" s="94">
        <v>6.9999999999999999E-4</v>
      </c>
      <c r="G178" s="94">
        <v>177129.8732</v>
      </c>
      <c r="H178" s="94">
        <v>17965.741399999999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38528.902499999997</v>
      </c>
      <c r="C179" s="94">
        <v>65.4345</v>
      </c>
      <c r="D179" s="94">
        <v>165.03739999999999</v>
      </c>
      <c r="E179" s="94">
        <v>0</v>
      </c>
      <c r="F179" s="94">
        <v>5.9999999999999995E-4</v>
      </c>
      <c r="G179" s="94">
        <v>171599.74650000001</v>
      </c>
      <c r="H179" s="94">
        <v>16322.8598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41859.782599999999</v>
      </c>
      <c r="C180" s="94">
        <v>72.767600000000002</v>
      </c>
      <c r="D180" s="94">
        <v>188.37780000000001</v>
      </c>
      <c r="E180" s="94">
        <v>0</v>
      </c>
      <c r="F180" s="94">
        <v>6.9999999999999999E-4</v>
      </c>
      <c r="G180" s="94">
        <v>195879.56409999999</v>
      </c>
      <c r="H180" s="94">
        <v>17898.4166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43684.903700000003</v>
      </c>
      <c r="C181" s="94">
        <v>76.5501</v>
      </c>
      <c r="D181" s="94">
        <v>199.89160000000001</v>
      </c>
      <c r="E181" s="94">
        <v>0</v>
      </c>
      <c r="F181" s="94">
        <v>8.0000000000000004E-4</v>
      </c>
      <c r="G181" s="94">
        <v>207855.80739999999</v>
      </c>
      <c r="H181" s="94">
        <v>18738.614099999999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46480.143400000001</v>
      </c>
      <c r="C182" s="94">
        <v>81.547499999999999</v>
      </c>
      <c r="D182" s="94">
        <v>213.21879999999999</v>
      </c>
      <c r="E182" s="94">
        <v>0</v>
      </c>
      <c r="F182" s="94">
        <v>8.0000000000000004E-4</v>
      </c>
      <c r="G182" s="94">
        <v>221714.69219999999</v>
      </c>
      <c r="H182" s="94">
        <v>19947.361000000001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46609.248500000002</v>
      </c>
      <c r="C183" s="94">
        <v>81.751000000000005</v>
      </c>
      <c r="D183" s="94">
        <v>213.68680000000001</v>
      </c>
      <c r="E183" s="94">
        <v>0</v>
      </c>
      <c r="F183" s="94">
        <v>8.0000000000000004E-4</v>
      </c>
      <c r="G183" s="94">
        <v>222201.14869999999</v>
      </c>
      <c r="H183" s="94">
        <v>20000.515100000001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41755.668400000002</v>
      </c>
      <c r="C184" s="94">
        <v>73.073700000000002</v>
      </c>
      <c r="D184" s="94">
        <v>190.54580000000001</v>
      </c>
      <c r="E184" s="94">
        <v>0</v>
      </c>
      <c r="F184" s="94">
        <v>6.9999999999999999E-4</v>
      </c>
      <c r="G184" s="94">
        <v>198137.106</v>
      </c>
      <c r="H184" s="94">
        <v>17901.681799999998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39783.496299999999</v>
      </c>
      <c r="C185" s="94">
        <v>67.886799999999994</v>
      </c>
      <c r="D185" s="94">
        <v>172.1523</v>
      </c>
      <c r="E185" s="94">
        <v>0</v>
      </c>
      <c r="F185" s="94">
        <v>6.9999999999999999E-4</v>
      </c>
      <c r="G185" s="94">
        <v>178999.73800000001</v>
      </c>
      <c r="H185" s="94">
        <v>16885.9211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40854.064200000001</v>
      </c>
      <c r="C186" s="94">
        <v>66.709599999999995</v>
      </c>
      <c r="D186" s="94">
        <v>160.5258</v>
      </c>
      <c r="E186" s="94">
        <v>0</v>
      </c>
      <c r="F186" s="94">
        <v>5.9999999999999995E-4</v>
      </c>
      <c r="G186" s="94">
        <v>166890.7236</v>
      </c>
      <c r="H186" s="94">
        <v>17045.660500000002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46768.477099999996</v>
      </c>
      <c r="C187" s="94">
        <v>73.236999999999995</v>
      </c>
      <c r="D187" s="94">
        <v>166.82300000000001</v>
      </c>
      <c r="E187" s="94">
        <v>0</v>
      </c>
      <c r="F187" s="94">
        <v>6.9999999999999999E-4</v>
      </c>
      <c r="G187" s="94">
        <v>173414.48430000001</v>
      </c>
      <c r="H187" s="94">
        <v>19206.312099999999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515584.3432</v>
      </c>
      <c r="C189" s="94">
        <v>866.4126</v>
      </c>
      <c r="D189" s="94">
        <v>2158.6120000000001</v>
      </c>
      <c r="E189" s="94">
        <v>0</v>
      </c>
      <c r="F189" s="94">
        <v>8.5000000000000006E-3</v>
      </c>
      <c r="G189" s="95">
        <v>2244380</v>
      </c>
      <c r="H189" s="94">
        <v>217524.59179999999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38528.902499999997</v>
      </c>
      <c r="C190" s="94">
        <v>64.063500000000005</v>
      </c>
      <c r="D190" s="94">
        <v>150.9777</v>
      </c>
      <c r="E190" s="94">
        <v>0</v>
      </c>
      <c r="F190" s="94">
        <v>5.9999999999999995E-4</v>
      </c>
      <c r="G190" s="94">
        <v>156956.2034</v>
      </c>
      <c r="H190" s="94">
        <v>16322.8598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46768.477099999996</v>
      </c>
      <c r="C191" s="94">
        <v>81.751000000000005</v>
      </c>
      <c r="D191" s="94">
        <v>213.68680000000001</v>
      </c>
      <c r="E191" s="94">
        <v>0</v>
      </c>
      <c r="F191" s="94">
        <v>8.0000000000000004E-4</v>
      </c>
      <c r="G191" s="94">
        <v>222201.14869999999</v>
      </c>
      <c r="H191" s="94">
        <v>20000.515100000001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137635000000</v>
      </c>
      <c r="C194" s="94">
        <v>102031.90700000001</v>
      </c>
      <c r="D194" s="94" t="s">
        <v>628</v>
      </c>
      <c r="E194" s="94">
        <v>72368.391000000003</v>
      </c>
      <c r="F194" s="94">
        <v>8089.5320000000002</v>
      </c>
      <c r="G194" s="94">
        <v>15700.984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124437000000</v>
      </c>
      <c r="C195" s="94">
        <v>112209.594</v>
      </c>
      <c r="D195" s="94" t="s">
        <v>680</v>
      </c>
      <c r="E195" s="94">
        <v>72368.391000000003</v>
      </c>
      <c r="F195" s="94">
        <v>8089.5320000000002</v>
      </c>
      <c r="G195" s="94">
        <v>15700.984</v>
      </c>
      <c r="H195" s="94">
        <v>0</v>
      </c>
      <c r="I195" s="94">
        <v>16050.686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140431000000</v>
      </c>
      <c r="C196" s="94">
        <v>113460.787</v>
      </c>
      <c r="D196" s="94" t="s">
        <v>709</v>
      </c>
      <c r="E196" s="94">
        <v>72368.391000000003</v>
      </c>
      <c r="F196" s="94">
        <v>8089.5320000000002</v>
      </c>
      <c r="G196" s="94">
        <v>15700.984</v>
      </c>
      <c r="H196" s="94">
        <v>0</v>
      </c>
      <c r="I196" s="94">
        <v>17301.88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136046000000</v>
      </c>
      <c r="C197" s="94">
        <v>131879.899</v>
      </c>
      <c r="D197" s="94" t="s">
        <v>681</v>
      </c>
      <c r="E197" s="94">
        <v>72368.391000000003</v>
      </c>
      <c r="F197" s="94">
        <v>8089.5320000000002</v>
      </c>
      <c r="G197" s="94">
        <v>15700.984</v>
      </c>
      <c r="H197" s="94">
        <v>0</v>
      </c>
      <c r="I197" s="94">
        <v>35720.991999999998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155296000000</v>
      </c>
      <c r="C198" s="94">
        <v>136837.87299999999</v>
      </c>
      <c r="D198" s="94" t="s">
        <v>682</v>
      </c>
      <c r="E198" s="94">
        <v>72368.391000000003</v>
      </c>
      <c r="F198" s="94">
        <v>8089.5320000000002</v>
      </c>
      <c r="G198" s="94">
        <v>15700.984</v>
      </c>
      <c r="H198" s="94">
        <v>0</v>
      </c>
      <c r="I198" s="94">
        <v>40678.966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164791000000</v>
      </c>
      <c r="C199" s="94">
        <v>150052.26699999999</v>
      </c>
      <c r="D199" s="94" t="s">
        <v>683</v>
      </c>
      <c r="E199" s="94">
        <v>72368.391000000003</v>
      </c>
      <c r="F199" s="94">
        <v>8089.5320000000002</v>
      </c>
      <c r="G199" s="94">
        <v>15700.984</v>
      </c>
      <c r="H199" s="94">
        <v>0</v>
      </c>
      <c r="I199" s="94">
        <v>53893.358999999997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175778000000</v>
      </c>
      <c r="C200" s="94">
        <v>154147.82999999999</v>
      </c>
      <c r="D200" s="94" t="s">
        <v>576</v>
      </c>
      <c r="E200" s="94">
        <v>72368.391000000003</v>
      </c>
      <c r="F200" s="94">
        <v>8089.5320000000002</v>
      </c>
      <c r="G200" s="94">
        <v>15700.984</v>
      </c>
      <c r="H200" s="94">
        <v>0</v>
      </c>
      <c r="I200" s="94">
        <v>57988.923000000003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176164000000</v>
      </c>
      <c r="C201" s="94">
        <v>153431.092</v>
      </c>
      <c r="D201" s="94" t="s">
        <v>684</v>
      </c>
      <c r="E201" s="94">
        <v>72368.391000000003</v>
      </c>
      <c r="F201" s="94">
        <v>8089.5320000000002</v>
      </c>
      <c r="G201" s="94">
        <v>15700.984</v>
      </c>
      <c r="H201" s="94">
        <v>0</v>
      </c>
      <c r="I201" s="94">
        <v>57272.184000000001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157085000000</v>
      </c>
      <c r="C202" s="94">
        <v>140712.01300000001</v>
      </c>
      <c r="D202" s="94" t="s">
        <v>590</v>
      </c>
      <c r="E202" s="94">
        <v>72368.391000000003</v>
      </c>
      <c r="F202" s="94">
        <v>8089.5320000000002</v>
      </c>
      <c r="G202" s="94">
        <v>15700.984</v>
      </c>
      <c r="H202" s="94">
        <v>0</v>
      </c>
      <c r="I202" s="94">
        <v>44553.105000000003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141913000000</v>
      </c>
      <c r="C203" s="94">
        <v>128001.18399999999</v>
      </c>
      <c r="D203" s="94" t="s">
        <v>570</v>
      </c>
      <c r="E203" s="94">
        <v>72368.391000000003</v>
      </c>
      <c r="F203" s="94">
        <v>8089.5320000000002</v>
      </c>
      <c r="G203" s="94">
        <v>15700.984</v>
      </c>
      <c r="H203" s="94">
        <v>0</v>
      </c>
      <c r="I203" s="94">
        <v>31842.276000000002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132313000000</v>
      </c>
      <c r="C204" s="94">
        <v>108455.618</v>
      </c>
      <c r="D204" s="94" t="s">
        <v>629</v>
      </c>
      <c r="E204" s="94">
        <v>72368.391000000003</v>
      </c>
      <c r="F204" s="94">
        <v>8089.5320000000002</v>
      </c>
      <c r="G204" s="94">
        <v>15700.984</v>
      </c>
      <c r="H204" s="94">
        <v>0</v>
      </c>
      <c r="I204" s="94">
        <v>6423.71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137485000000</v>
      </c>
      <c r="C205" s="94">
        <v>102031.90700000001</v>
      </c>
      <c r="D205" s="94" t="s">
        <v>710</v>
      </c>
      <c r="E205" s="94">
        <v>72368.391000000003</v>
      </c>
      <c r="F205" s="94">
        <v>8089.5320000000002</v>
      </c>
      <c r="G205" s="94">
        <v>15700.984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1779370000000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124437000000</v>
      </c>
      <c r="C208" s="94">
        <v>102031.90700000001</v>
      </c>
      <c r="D208" s="94"/>
      <c r="E208" s="94">
        <v>72368.391000000003</v>
      </c>
      <c r="F208" s="94">
        <v>8089.5320000000002</v>
      </c>
      <c r="G208" s="94">
        <v>15700.984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176164000000</v>
      </c>
      <c r="C209" s="94">
        <v>154147.82999999999</v>
      </c>
      <c r="D209" s="94"/>
      <c r="E209" s="94">
        <v>72368.391000000003</v>
      </c>
      <c r="F209" s="94">
        <v>8089.5320000000002</v>
      </c>
      <c r="G209" s="94">
        <v>15700.984</v>
      </c>
      <c r="H209" s="94">
        <v>0</v>
      </c>
      <c r="I209" s="94">
        <v>57988.923000000003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18444.89</v>
      </c>
      <c r="C212" s="94">
        <v>5950.79</v>
      </c>
      <c r="D212" s="94">
        <v>0</v>
      </c>
      <c r="E212" s="94">
        <v>24395.68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8.82</v>
      </c>
      <c r="C213" s="94">
        <v>2.85</v>
      </c>
      <c r="D213" s="94">
        <v>0</v>
      </c>
      <c r="E213" s="94">
        <v>11.67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8.82</v>
      </c>
      <c r="C214" s="94">
        <v>2.85</v>
      </c>
      <c r="D214" s="94">
        <v>0</v>
      </c>
      <c r="E214" s="94">
        <v>11.67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2697.4</v>
      </c>
      <c r="C2" s="94">
        <v>1290.43</v>
      </c>
      <c r="D2" s="94">
        <v>1290.43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2697.4</v>
      </c>
      <c r="C3" s="94">
        <v>1290.43</v>
      </c>
      <c r="D3" s="94">
        <v>1290.43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3990.25</v>
      </c>
      <c r="C4" s="94">
        <v>1908.92</v>
      </c>
      <c r="D4" s="94">
        <v>1908.92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3990.25</v>
      </c>
      <c r="C5" s="94">
        <v>1908.92</v>
      </c>
      <c r="D5" s="94">
        <v>1908.92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1090.19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45.48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92.1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267.31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1607.21</v>
      </c>
      <c r="C28" s="94">
        <v>1090.19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0.99399999999999999</v>
      </c>
      <c r="E46" s="94">
        <v>1.167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0.99399999999999999</v>
      </c>
      <c r="E47" s="94">
        <v>1.167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0.99399999999999999</v>
      </c>
      <c r="E48" s="94">
        <v>1.167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0.48299999999999998</v>
      </c>
      <c r="E50" s="94">
        <v>0.53200000000000003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0.99399999999999999</v>
      </c>
      <c r="E51" s="94">
        <v>1.167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0.99399999999999999</v>
      </c>
      <c r="E52" s="94">
        <v>1.167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0.48299999999999998</v>
      </c>
      <c r="E54" s="94">
        <v>0.53200000000000003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0.99399999999999999</v>
      </c>
      <c r="E55" s="94">
        <v>1.167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0.99399999999999999</v>
      </c>
      <c r="E56" s="94">
        <v>1.167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0.48299999999999998</v>
      </c>
      <c r="E58" s="94">
        <v>0.53200000000000003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0.99399999999999999</v>
      </c>
      <c r="E59" s="94">
        <v>1.167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0.99399999999999999</v>
      </c>
      <c r="E60" s="94">
        <v>1.167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0.48299999999999998</v>
      </c>
      <c r="E62" s="94">
        <v>0.53200000000000003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0.99399999999999999</v>
      </c>
      <c r="E63" s="94">
        <v>1.167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0.99399999999999999</v>
      </c>
      <c r="E64" s="94">
        <v>1.167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0.48299999999999998</v>
      </c>
      <c r="E66" s="94">
        <v>0.53200000000000003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0.99399999999999999</v>
      </c>
      <c r="E67" s="94">
        <v>1.167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0.99399999999999999</v>
      </c>
      <c r="E68" s="94">
        <v>1.167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0.48299999999999998</v>
      </c>
      <c r="E70" s="94">
        <v>0.53200000000000003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0.99399999999999999</v>
      </c>
      <c r="E71" s="94">
        <v>1.167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0.99399999999999999</v>
      </c>
      <c r="E72" s="94">
        <v>1.167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0.48299999999999998</v>
      </c>
      <c r="E74" s="94">
        <v>0.53200000000000003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0.99399999999999999</v>
      </c>
      <c r="E75" s="94">
        <v>1.167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0.99399999999999999</v>
      </c>
      <c r="E76" s="94">
        <v>1.167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0.48299999999999998</v>
      </c>
      <c r="E78" s="94">
        <v>0.53200000000000003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0.99399999999999999</v>
      </c>
      <c r="E79" s="94">
        <v>1.167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0.99399999999999999</v>
      </c>
      <c r="E80" s="94">
        <v>1.167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0.48299999999999998</v>
      </c>
      <c r="E82" s="94">
        <v>0.53200000000000003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0.99399999999999999</v>
      </c>
      <c r="E83" s="94">
        <v>1.167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0.99399999999999999</v>
      </c>
      <c r="E84" s="94">
        <v>1.167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0.99399999999999999</v>
      </c>
      <c r="E85" s="94">
        <v>1.167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0.48299999999999998</v>
      </c>
      <c r="E87" s="94">
        <v>0.53200000000000003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17646.73</v>
      </c>
      <c r="D134" s="94">
        <v>13650.01</v>
      </c>
      <c r="E134" s="94">
        <v>3996.73</v>
      </c>
      <c r="F134" s="94">
        <v>0.77</v>
      </c>
      <c r="G134" s="94">
        <v>3.93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44540.78</v>
      </c>
      <c r="D135" s="94">
        <v>35369.85</v>
      </c>
      <c r="E135" s="94">
        <v>9170.93</v>
      </c>
      <c r="F135" s="94">
        <v>0.79</v>
      </c>
      <c r="G135" s="94">
        <v>3.44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21388.25</v>
      </c>
      <c r="D136" s="94">
        <v>16917.28</v>
      </c>
      <c r="E136" s="94">
        <v>4470.97</v>
      </c>
      <c r="F136" s="94">
        <v>0.79</v>
      </c>
      <c r="G136" s="94">
        <v>3.75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17579.22</v>
      </c>
      <c r="D137" s="94">
        <v>13653.39</v>
      </c>
      <c r="E137" s="94">
        <v>3925.83</v>
      </c>
      <c r="F137" s="94">
        <v>0.78</v>
      </c>
      <c r="G137" s="94">
        <v>3.94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17207.669999999998</v>
      </c>
      <c r="D138" s="94">
        <v>13336.93</v>
      </c>
      <c r="E138" s="94">
        <v>3870.74</v>
      </c>
      <c r="F138" s="94">
        <v>0.78</v>
      </c>
      <c r="G138" s="94">
        <v>3.93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17140.09</v>
      </c>
      <c r="D139" s="94">
        <v>13279.42</v>
      </c>
      <c r="E139" s="94">
        <v>3860.68</v>
      </c>
      <c r="F139" s="94">
        <v>0.77</v>
      </c>
      <c r="G139" s="94">
        <v>3.93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30950.36</v>
      </c>
      <c r="D140" s="94">
        <v>23734.54</v>
      </c>
      <c r="E140" s="94">
        <v>7215.82</v>
      </c>
      <c r="F140" s="94">
        <v>0.77</v>
      </c>
      <c r="G140" s="94">
        <v>3.68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16076.48</v>
      </c>
      <c r="D141" s="94">
        <v>12376.12</v>
      </c>
      <c r="E141" s="94">
        <v>3700.36</v>
      </c>
      <c r="F141" s="94">
        <v>0.77</v>
      </c>
      <c r="G141" s="94">
        <v>3.92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16015.66</v>
      </c>
      <c r="D142" s="94">
        <v>12324.59</v>
      </c>
      <c r="E142" s="94">
        <v>3691.07</v>
      </c>
      <c r="F142" s="94">
        <v>0.77</v>
      </c>
      <c r="G142" s="94">
        <v>3.92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16065.87</v>
      </c>
      <c r="D143" s="94">
        <v>12367.14</v>
      </c>
      <c r="E143" s="94">
        <v>3698.73</v>
      </c>
      <c r="F143" s="94">
        <v>0.77</v>
      </c>
      <c r="G143" s="94">
        <v>3.92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30227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52569.82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22621.1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22543.41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22539.67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22551.66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44834.45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22552.06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22546.54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22661.46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0.99</v>
      </c>
      <c r="F158" s="94">
        <v>1131.3800000000001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2.66</v>
      </c>
      <c r="F159" s="94">
        <v>2906.17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1.27</v>
      </c>
      <c r="F160" s="94">
        <v>1441.11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</v>
      </c>
      <c r="F161" s="94">
        <v>1137.46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0.97</v>
      </c>
      <c r="F162" s="94">
        <v>1108.2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0.97</v>
      </c>
      <c r="F163" s="94">
        <v>1102.8900000000001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0.55000000000000004</v>
      </c>
      <c r="D164" s="94">
        <v>622</v>
      </c>
      <c r="E164" s="94">
        <v>1.71</v>
      </c>
      <c r="F164" s="94">
        <v>1945.75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0.9</v>
      </c>
      <c r="F165" s="94">
        <v>1019.61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0.89</v>
      </c>
      <c r="F166" s="94">
        <v>1014.87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0.89</v>
      </c>
      <c r="F167" s="94">
        <v>1018.79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16889.250499999998</v>
      </c>
      <c r="C176" s="94">
        <v>19.841999999999999</v>
      </c>
      <c r="D176" s="94">
        <v>28.8749</v>
      </c>
      <c r="E176" s="94">
        <v>0</v>
      </c>
      <c r="F176" s="94">
        <v>1E-4</v>
      </c>
      <c r="G176" s="94">
        <v>380971.67940000002</v>
      </c>
      <c r="H176" s="94">
        <v>6328.5618999999997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12801.6785</v>
      </c>
      <c r="C177" s="94">
        <v>15.6776</v>
      </c>
      <c r="D177" s="94">
        <v>25.9588</v>
      </c>
      <c r="E177" s="94">
        <v>0</v>
      </c>
      <c r="F177" s="94">
        <v>1E-4</v>
      </c>
      <c r="G177" s="94">
        <v>342659.17359999998</v>
      </c>
      <c r="H177" s="94">
        <v>4865.2194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13737.4642</v>
      </c>
      <c r="C178" s="94">
        <v>17.045100000000001</v>
      </c>
      <c r="D178" s="94">
        <v>29.270600000000002</v>
      </c>
      <c r="E178" s="94">
        <v>0</v>
      </c>
      <c r="F178" s="94">
        <v>1E-4</v>
      </c>
      <c r="G178" s="94">
        <v>386422.33149999997</v>
      </c>
      <c r="H178" s="94">
        <v>5244.5829000000003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10747.8334</v>
      </c>
      <c r="C179" s="94">
        <v>14.048500000000001</v>
      </c>
      <c r="D179" s="94">
        <v>27.451799999999999</v>
      </c>
      <c r="E179" s="94">
        <v>0</v>
      </c>
      <c r="F179" s="94">
        <v>1E-4</v>
      </c>
      <c r="G179" s="94">
        <v>362557.18440000003</v>
      </c>
      <c r="H179" s="94">
        <v>4179.5694999999996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8801.5185000000001</v>
      </c>
      <c r="C180" s="94">
        <v>12.5031</v>
      </c>
      <c r="D180" s="94">
        <v>28.8565</v>
      </c>
      <c r="E180" s="94">
        <v>0</v>
      </c>
      <c r="F180" s="94">
        <v>1E-4</v>
      </c>
      <c r="G180" s="94">
        <v>381278.19809999998</v>
      </c>
      <c r="H180" s="94">
        <v>3529.6459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7724.6148000000003</v>
      </c>
      <c r="C181" s="94">
        <v>11.4938</v>
      </c>
      <c r="D181" s="94">
        <v>28.649100000000001</v>
      </c>
      <c r="E181" s="94">
        <v>0</v>
      </c>
      <c r="F181" s="94">
        <v>1E-4</v>
      </c>
      <c r="G181" s="94">
        <v>378607.8702</v>
      </c>
      <c r="H181" s="94">
        <v>3153.5259999999998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7497.3338999999996</v>
      </c>
      <c r="C182" s="94">
        <v>11.563700000000001</v>
      </c>
      <c r="D182" s="94">
        <v>30.412099999999999</v>
      </c>
      <c r="E182" s="94">
        <v>0</v>
      </c>
      <c r="F182" s="94">
        <v>1E-4</v>
      </c>
      <c r="G182" s="94">
        <v>401953.4816</v>
      </c>
      <c r="H182" s="94">
        <v>3104.4517000000001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7647.3209999999999</v>
      </c>
      <c r="C183" s="94">
        <v>11.886699999999999</v>
      </c>
      <c r="D183" s="94">
        <v>31.6053</v>
      </c>
      <c r="E183" s="94">
        <v>0</v>
      </c>
      <c r="F183" s="94">
        <v>1E-4</v>
      </c>
      <c r="G183" s="94">
        <v>417733.59769999998</v>
      </c>
      <c r="H183" s="94">
        <v>3176.3669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8111.8946999999998</v>
      </c>
      <c r="C184" s="94">
        <v>11.9429</v>
      </c>
      <c r="D184" s="94">
        <v>29.273800000000001</v>
      </c>
      <c r="E184" s="94">
        <v>0</v>
      </c>
      <c r="F184" s="94">
        <v>1E-4</v>
      </c>
      <c r="G184" s="94">
        <v>386848.25199999998</v>
      </c>
      <c r="H184" s="94">
        <v>3298.0154000000002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9738.9153000000006</v>
      </c>
      <c r="C185" s="94">
        <v>13.289099999999999</v>
      </c>
      <c r="D185" s="94">
        <v>28.4465</v>
      </c>
      <c r="E185" s="94">
        <v>0</v>
      </c>
      <c r="F185" s="94">
        <v>1E-4</v>
      </c>
      <c r="G185" s="94">
        <v>375788.39360000001</v>
      </c>
      <c r="H185" s="94">
        <v>3847.1365999999998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13483.7096</v>
      </c>
      <c r="C186" s="94">
        <v>16.575900000000001</v>
      </c>
      <c r="D186" s="94">
        <v>27.7441</v>
      </c>
      <c r="E186" s="94">
        <v>0</v>
      </c>
      <c r="F186" s="94">
        <v>1E-4</v>
      </c>
      <c r="G186" s="94">
        <v>366238.49479999999</v>
      </c>
      <c r="H186" s="94">
        <v>5131.1701000000003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16859.991600000001</v>
      </c>
      <c r="C187" s="94">
        <v>19.8063</v>
      </c>
      <c r="D187" s="94">
        <v>28.816299999999998</v>
      </c>
      <c r="E187" s="94">
        <v>0</v>
      </c>
      <c r="F187" s="94">
        <v>1E-4</v>
      </c>
      <c r="G187" s="94">
        <v>380198.53860000003</v>
      </c>
      <c r="H187" s="94">
        <v>6317.4549999999999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134041.52590000001</v>
      </c>
      <c r="C189" s="94">
        <v>175.6748</v>
      </c>
      <c r="D189" s="94">
        <v>345.35980000000001</v>
      </c>
      <c r="E189" s="94">
        <v>0</v>
      </c>
      <c r="F189" s="94">
        <v>1.5E-3</v>
      </c>
      <c r="G189" s="95">
        <v>4561260</v>
      </c>
      <c r="H189" s="94">
        <v>52175.701200000003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7497.3338999999996</v>
      </c>
      <c r="C190" s="94">
        <v>11.4938</v>
      </c>
      <c r="D190" s="94">
        <v>25.9588</v>
      </c>
      <c r="E190" s="94">
        <v>0</v>
      </c>
      <c r="F190" s="94">
        <v>1E-4</v>
      </c>
      <c r="G190" s="94">
        <v>342659.17359999998</v>
      </c>
      <c r="H190" s="94">
        <v>3104.4517000000001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16889.250499999998</v>
      </c>
      <c r="C191" s="94">
        <v>19.841999999999999</v>
      </c>
      <c r="D191" s="94">
        <v>31.6053</v>
      </c>
      <c r="E191" s="94">
        <v>0</v>
      </c>
      <c r="F191" s="94">
        <v>1E-4</v>
      </c>
      <c r="G191" s="94">
        <v>417733.59769999998</v>
      </c>
      <c r="H191" s="94">
        <v>6328.5618999999997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134239000000</v>
      </c>
      <c r="C194" s="94">
        <v>100157.16899999999</v>
      </c>
      <c r="D194" s="94" t="s">
        <v>577</v>
      </c>
      <c r="E194" s="94">
        <v>72368.391000000003</v>
      </c>
      <c r="F194" s="94">
        <v>8089.5320000000002</v>
      </c>
      <c r="G194" s="94">
        <v>13826.245999999999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120740000000</v>
      </c>
      <c r="C195" s="94">
        <v>100157.16899999999</v>
      </c>
      <c r="D195" s="94" t="s">
        <v>630</v>
      </c>
      <c r="E195" s="94">
        <v>72368.391000000003</v>
      </c>
      <c r="F195" s="94">
        <v>8089.5320000000002</v>
      </c>
      <c r="G195" s="94">
        <v>13826.245999999999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136160000000</v>
      </c>
      <c r="C196" s="94">
        <v>104068.62</v>
      </c>
      <c r="D196" s="94" t="s">
        <v>711</v>
      </c>
      <c r="E196" s="94">
        <v>72368.391000000003</v>
      </c>
      <c r="F196" s="94">
        <v>8089.5320000000002</v>
      </c>
      <c r="G196" s="94">
        <v>13826.245999999999</v>
      </c>
      <c r="H196" s="94">
        <v>0</v>
      </c>
      <c r="I196" s="94">
        <v>9784.4509999999991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127751000000</v>
      </c>
      <c r="C197" s="94">
        <v>111886.59299999999</v>
      </c>
      <c r="D197" s="94" t="s">
        <v>685</v>
      </c>
      <c r="E197" s="94">
        <v>72368.391000000003</v>
      </c>
      <c r="F197" s="94">
        <v>8089.5320000000002</v>
      </c>
      <c r="G197" s="94">
        <v>13826.245999999999</v>
      </c>
      <c r="H197" s="94">
        <v>0</v>
      </c>
      <c r="I197" s="94">
        <v>17602.423999999999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134347000000</v>
      </c>
      <c r="C198" s="94">
        <v>119776.276</v>
      </c>
      <c r="D198" s="94" t="s">
        <v>712</v>
      </c>
      <c r="E198" s="94">
        <v>72368.391000000003</v>
      </c>
      <c r="F198" s="94">
        <v>8089.5320000000002</v>
      </c>
      <c r="G198" s="94">
        <v>13826.245999999999</v>
      </c>
      <c r="H198" s="94">
        <v>0</v>
      </c>
      <c r="I198" s="94">
        <v>25492.107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133407000000</v>
      </c>
      <c r="C199" s="94">
        <v>124823.66</v>
      </c>
      <c r="D199" s="94" t="s">
        <v>686</v>
      </c>
      <c r="E199" s="94">
        <v>72368.391000000003</v>
      </c>
      <c r="F199" s="94">
        <v>8089.5320000000002</v>
      </c>
      <c r="G199" s="94">
        <v>13826.245999999999</v>
      </c>
      <c r="H199" s="94">
        <v>0</v>
      </c>
      <c r="I199" s="94">
        <v>30539.491000000002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141633000000</v>
      </c>
      <c r="C200" s="94">
        <v>135691.08600000001</v>
      </c>
      <c r="D200" s="94" t="s">
        <v>578</v>
      </c>
      <c r="E200" s="94">
        <v>72368.391000000003</v>
      </c>
      <c r="F200" s="94">
        <v>8089.5320000000002</v>
      </c>
      <c r="G200" s="94">
        <v>13826.245999999999</v>
      </c>
      <c r="H200" s="94">
        <v>0</v>
      </c>
      <c r="I200" s="94">
        <v>41406.917000000001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147193000000</v>
      </c>
      <c r="C201" s="94">
        <v>131570.51699999999</v>
      </c>
      <c r="D201" s="94" t="s">
        <v>579</v>
      </c>
      <c r="E201" s="94">
        <v>72368.391000000003</v>
      </c>
      <c r="F201" s="94">
        <v>8089.5320000000002</v>
      </c>
      <c r="G201" s="94">
        <v>13826.245999999999</v>
      </c>
      <c r="H201" s="94">
        <v>0</v>
      </c>
      <c r="I201" s="94">
        <v>37286.347999999998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136310000000</v>
      </c>
      <c r="C202" s="94">
        <v>148420.88200000001</v>
      </c>
      <c r="D202" s="94" t="s">
        <v>687</v>
      </c>
      <c r="E202" s="94">
        <v>72368.391000000003</v>
      </c>
      <c r="F202" s="94">
        <v>8089.5320000000002</v>
      </c>
      <c r="G202" s="94">
        <v>13826.245999999999</v>
      </c>
      <c r="H202" s="94">
        <v>0</v>
      </c>
      <c r="I202" s="94">
        <v>54136.713000000003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132413000000</v>
      </c>
      <c r="C203" s="94">
        <v>109698.041</v>
      </c>
      <c r="D203" s="94" t="s">
        <v>632</v>
      </c>
      <c r="E203" s="94">
        <v>72368.391000000003</v>
      </c>
      <c r="F203" s="94">
        <v>8089.5320000000002</v>
      </c>
      <c r="G203" s="94">
        <v>13826.245999999999</v>
      </c>
      <c r="H203" s="94">
        <v>0</v>
      </c>
      <c r="I203" s="94">
        <v>15413.871999999999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129048000000</v>
      </c>
      <c r="C204" s="94">
        <v>100190.219</v>
      </c>
      <c r="D204" s="94" t="s">
        <v>688</v>
      </c>
      <c r="E204" s="94">
        <v>72368.391000000003</v>
      </c>
      <c r="F204" s="94">
        <v>8089.5320000000002</v>
      </c>
      <c r="G204" s="94">
        <v>13826.245999999999</v>
      </c>
      <c r="H204" s="94">
        <v>0</v>
      </c>
      <c r="I204" s="94">
        <v>33.049999999999997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133967000000</v>
      </c>
      <c r="C205" s="94">
        <v>100157.16899999999</v>
      </c>
      <c r="D205" s="94" t="s">
        <v>633</v>
      </c>
      <c r="E205" s="94">
        <v>72368.391000000003</v>
      </c>
      <c r="F205" s="94">
        <v>8089.5320000000002</v>
      </c>
      <c r="G205" s="94">
        <v>13826.245999999999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1607210000000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120740000000</v>
      </c>
      <c r="C208" s="94">
        <v>100157.16899999999</v>
      </c>
      <c r="D208" s="94"/>
      <c r="E208" s="94">
        <v>72368.391000000003</v>
      </c>
      <c r="F208" s="94">
        <v>8089.5320000000002</v>
      </c>
      <c r="G208" s="94">
        <v>13826.245999999999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147193000000</v>
      </c>
      <c r="C209" s="94">
        <v>148420.88200000001</v>
      </c>
      <c r="D209" s="94"/>
      <c r="E209" s="94">
        <v>72368.391000000003</v>
      </c>
      <c r="F209" s="94">
        <v>8089.5320000000002</v>
      </c>
      <c r="G209" s="94">
        <v>13826.245999999999</v>
      </c>
      <c r="H209" s="94">
        <v>0</v>
      </c>
      <c r="I209" s="94">
        <v>54136.713000000003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33850.78</v>
      </c>
      <c r="C212" s="94">
        <v>9175.76</v>
      </c>
      <c r="D212" s="94">
        <v>0</v>
      </c>
      <c r="E212" s="94">
        <v>43026.54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16.190000000000001</v>
      </c>
      <c r="C213" s="94">
        <v>4.3899999999999997</v>
      </c>
      <c r="D213" s="94">
        <v>0</v>
      </c>
      <c r="E213" s="94">
        <v>20.58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16.190000000000001</v>
      </c>
      <c r="C214" s="94">
        <v>4.3899999999999997</v>
      </c>
      <c r="D214" s="94">
        <v>0</v>
      </c>
      <c r="E214" s="94">
        <v>20.58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3468.89</v>
      </c>
      <c r="C2" s="94">
        <v>1659.5</v>
      </c>
      <c r="D2" s="94">
        <v>1659.5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3468.89</v>
      </c>
      <c r="C3" s="94">
        <v>1659.5</v>
      </c>
      <c r="D3" s="94">
        <v>1659.5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8156.23</v>
      </c>
      <c r="C4" s="94">
        <v>3901.91</v>
      </c>
      <c r="D4" s="94">
        <v>3901.91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8156.23</v>
      </c>
      <c r="C5" s="94">
        <v>3901.91</v>
      </c>
      <c r="D5" s="94">
        <v>3901.91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1688.86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168.1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317.35000000000002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1780.03</v>
      </c>
      <c r="C28" s="94">
        <v>1688.86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0.88600000000000001</v>
      </c>
      <c r="E46" s="94">
        <v>1.0209999999999999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0.88600000000000001</v>
      </c>
      <c r="E47" s="94">
        <v>1.0209999999999999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0.88600000000000001</v>
      </c>
      <c r="E48" s="94">
        <v>1.0209999999999999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0.4</v>
      </c>
      <c r="E50" s="94">
        <v>0.433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0.88600000000000001</v>
      </c>
      <c r="E51" s="94">
        <v>1.0209999999999999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0.88600000000000001</v>
      </c>
      <c r="E52" s="94">
        <v>1.0209999999999999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0.4</v>
      </c>
      <c r="E54" s="94">
        <v>0.433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0.88600000000000001</v>
      </c>
      <c r="E55" s="94">
        <v>1.0209999999999999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0.88600000000000001</v>
      </c>
      <c r="E56" s="94">
        <v>1.0209999999999999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0.4</v>
      </c>
      <c r="E58" s="94">
        <v>0.433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0.88600000000000001</v>
      </c>
      <c r="E59" s="94">
        <v>1.0209999999999999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0.88600000000000001</v>
      </c>
      <c r="E60" s="94">
        <v>1.0209999999999999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0.4</v>
      </c>
      <c r="E62" s="94">
        <v>0.433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0.88600000000000001</v>
      </c>
      <c r="E63" s="94">
        <v>1.0209999999999999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0.88600000000000001</v>
      </c>
      <c r="E64" s="94">
        <v>1.0209999999999999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0.4</v>
      </c>
      <c r="E66" s="94">
        <v>0.433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0.88600000000000001</v>
      </c>
      <c r="E67" s="94">
        <v>1.0209999999999999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0.88600000000000001</v>
      </c>
      <c r="E68" s="94">
        <v>1.0209999999999999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0.4</v>
      </c>
      <c r="E70" s="94">
        <v>0.433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0.88600000000000001</v>
      </c>
      <c r="E71" s="94">
        <v>1.0209999999999999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0.88600000000000001</v>
      </c>
      <c r="E72" s="94">
        <v>1.0209999999999999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0.4</v>
      </c>
      <c r="E74" s="94">
        <v>0.433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0.88600000000000001</v>
      </c>
      <c r="E75" s="94">
        <v>1.0209999999999999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0.88600000000000001</v>
      </c>
      <c r="E76" s="94">
        <v>1.0209999999999999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0.4</v>
      </c>
      <c r="E78" s="94">
        <v>0.433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0.88600000000000001</v>
      </c>
      <c r="E79" s="94">
        <v>1.0209999999999999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0.88600000000000001</v>
      </c>
      <c r="E80" s="94">
        <v>1.0209999999999999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0.4</v>
      </c>
      <c r="E82" s="94">
        <v>0.433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0.88600000000000001</v>
      </c>
      <c r="E83" s="94">
        <v>1.0209999999999999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0.88600000000000001</v>
      </c>
      <c r="E84" s="94">
        <v>1.0209999999999999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0.88600000000000001</v>
      </c>
      <c r="E85" s="94">
        <v>1.0209999999999999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0.4</v>
      </c>
      <c r="E87" s="94">
        <v>0.433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3.5249999999999999</v>
      </c>
      <c r="F90" s="94">
        <v>0.40699999999999997</v>
      </c>
      <c r="G90" s="94">
        <v>0.316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3.5249999999999999</v>
      </c>
      <c r="F91" s="94">
        <v>0.40699999999999997</v>
      </c>
      <c r="G91" s="94">
        <v>0.316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3.5249999999999999</v>
      </c>
      <c r="F92" s="94">
        <v>0.40699999999999997</v>
      </c>
      <c r="G92" s="94">
        <v>0.316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3.5249999999999999</v>
      </c>
      <c r="F93" s="94">
        <v>0.40699999999999997</v>
      </c>
      <c r="G93" s="94">
        <v>0.316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3.5249999999999999</v>
      </c>
      <c r="F94" s="94">
        <v>0.40699999999999997</v>
      </c>
      <c r="G94" s="94">
        <v>0.316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3.5249999999999999</v>
      </c>
      <c r="F95" s="94">
        <v>0.40699999999999997</v>
      </c>
      <c r="G95" s="94">
        <v>0.316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3.5249999999999999</v>
      </c>
      <c r="F96" s="94">
        <v>0.40699999999999997</v>
      </c>
      <c r="G96" s="94">
        <v>0.316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3.5249999999999999</v>
      </c>
      <c r="F97" s="94">
        <v>0.40699999999999997</v>
      </c>
      <c r="G97" s="94">
        <v>0.316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3.5249999999999999</v>
      </c>
      <c r="F98" s="94">
        <v>0.40699999999999997</v>
      </c>
      <c r="G98" s="94">
        <v>0.316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3.5249999999999999</v>
      </c>
      <c r="F99" s="94">
        <v>0.40699999999999997</v>
      </c>
      <c r="G99" s="94">
        <v>0.316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3.5249999999999999</v>
      </c>
      <c r="F100" s="94">
        <v>0.40699999999999997</v>
      </c>
      <c r="G100" s="94">
        <v>0.316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3.5249999999999999</v>
      </c>
      <c r="F101" s="94">
        <v>0.40699999999999997</v>
      </c>
      <c r="G101" s="94">
        <v>0.316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3.5249999999999999</v>
      </c>
      <c r="F102" s="94">
        <v>0.40699999999999997</v>
      </c>
      <c r="G102" s="94">
        <v>0.316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3.5249999999999999</v>
      </c>
      <c r="F103" s="94">
        <v>0.40699999999999997</v>
      </c>
      <c r="G103" s="94">
        <v>0.316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3.5249999999999999</v>
      </c>
      <c r="F104" s="94">
        <v>0.40699999999999997</v>
      </c>
      <c r="G104" s="94">
        <v>0.316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3.5249999999999999</v>
      </c>
      <c r="F105" s="94">
        <v>0.40699999999999997</v>
      </c>
      <c r="G105" s="94">
        <v>0.316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3.5249999999999999</v>
      </c>
      <c r="F106" s="94">
        <v>0.40699999999999997</v>
      </c>
      <c r="G106" s="94">
        <v>0.316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3.5249999999999999</v>
      </c>
      <c r="F107" s="94">
        <v>0.40699999999999997</v>
      </c>
      <c r="G107" s="94">
        <v>0.316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3.5249999999999999</v>
      </c>
      <c r="F108" s="94">
        <v>0.40699999999999997</v>
      </c>
      <c r="G108" s="94">
        <v>0.316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3.5249999999999999</v>
      </c>
      <c r="F109" s="94">
        <v>0.40699999999999997</v>
      </c>
      <c r="G109" s="94">
        <v>0.316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3.5249999999999999</v>
      </c>
      <c r="F110" s="94">
        <v>0.40699999999999997</v>
      </c>
      <c r="G110" s="94">
        <v>0.316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3.5249999999999999</v>
      </c>
      <c r="F111" s="94">
        <v>0.40699999999999997</v>
      </c>
      <c r="G111" s="94">
        <v>0.316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3.5249999999999999</v>
      </c>
      <c r="F112" s="94">
        <v>0.40699999999999997</v>
      </c>
      <c r="G112" s="94">
        <v>0.316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3.5249999999999999</v>
      </c>
      <c r="F113" s="94">
        <v>0.40699999999999997</v>
      </c>
      <c r="G113" s="94">
        <v>0.316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3.5249999999999999</v>
      </c>
      <c r="F114" s="94">
        <v>0.40699999999999997</v>
      </c>
      <c r="G114" s="94">
        <v>0.316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3.5249999999999999</v>
      </c>
      <c r="F115" s="94">
        <v>0.40699999999999997</v>
      </c>
      <c r="G115" s="94">
        <v>0.316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3.5249999999999999</v>
      </c>
      <c r="F116" s="94">
        <v>0.40699999999999997</v>
      </c>
      <c r="G116" s="94">
        <v>0.316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3.5249999999999999</v>
      </c>
      <c r="F117" s="94">
        <v>0.40699999999999997</v>
      </c>
      <c r="G117" s="94">
        <v>0.316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3.5249999999999999</v>
      </c>
      <c r="F118" s="94">
        <v>0.40699999999999997</v>
      </c>
      <c r="G118" s="94">
        <v>0.316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3.5249999999999999</v>
      </c>
      <c r="F119" s="94">
        <v>0.40699999999999997</v>
      </c>
      <c r="G119" s="94">
        <v>0.316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3.5249999999999999</v>
      </c>
      <c r="F120" s="94">
        <v>0.40699999999999997</v>
      </c>
      <c r="G120" s="94">
        <v>0.316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3.5249999999999999</v>
      </c>
      <c r="F121" s="94">
        <v>0.40699999999999997</v>
      </c>
      <c r="G121" s="94">
        <v>0.316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3.5249999999999999</v>
      </c>
      <c r="F122" s="94">
        <v>0.40699999999999997</v>
      </c>
      <c r="G122" s="94">
        <v>0.316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3.5249999999999999</v>
      </c>
      <c r="F123" s="94">
        <v>0.40699999999999997</v>
      </c>
      <c r="G123" s="94">
        <v>0.316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3.5249999999999999</v>
      </c>
      <c r="F124" s="94">
        <v>0.40699999999999997</v>
      </c>
      <c r="G124" s="94">
        <v>0.316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3.5249999999999999</v>
      </c>
      <c r="F125" s="94">
        <v>0.40699999999999997</v>
      </c>
      <c r="G125" s="94">
        <v>0.316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3.52</v>
      </c>
      <c r="F126" s="94">
        <v>0.40699999999999997</v>
      </c>
      <c r="G126" s="94">
        <v>0.316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3.52</v>
      </c>
      <c r="F128" s="94">
        <v>0.40699999999999997</v>
      </c>
      <c r="G128" s="94">
        <v>0.316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40949.69</v>
      </c>
      <c r="D134" s="94">
        <v>27685.4</v>
      </c>
      <c r="E134" s="94">
        <v>13264.29</v>
      </c>
      <c r="F134" s="94">
        <v>0.68</v>
      </c>
      <c r="G134" s="94">
        <v>3.21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64096.65</v>
      </c>
      <c r="D135" s="94">
        <v>44210.04</v>
      </c>
      <c r="E135" s="94">
        <v>19886.61</v>
      </c>
      <c r="F135" s="94">
        <v>0.69</v>
      </c>
      <c r="G135" s="94">
        <v>3.21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29950.76</v>
      </c>
      <c r="D136" s="94">
        <v>20516.66</v>
      </c>
      <c r="E136" s="94">
        <v>9434.1</v>
      </c>
      <c r="F136" s="94">
        <v>0.69</v>
      </c>
      <c r="G136" s="94">
        <v>3.46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27001.08</v>
      </c>
      <c r="D137" s="94">
        <v>18254.98</v>
      </c>
      <c r="E137" s="94">
        <v>8746.1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26995.68</v>
      </c>
      <c r="D138" s="94">
        <v>18251.32</v>
      </c>
      <c r="E138" s="94">
        <v>8744.35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27013.759999999998</v>
      </c>
      <c r="D139" s="94">
        <v>18263.55</v>
      </c>
      <c r="E139" s="94">
        <v>8750.2099999999991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53648.28</v>
      </c>
      <c r="D140" s="94">
        <v>36270.699999999997</v>
      </c>
      <c r="E140" s="94">
        <v>17377.580000000002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27014.32</v>
      </c>
      <c r="D141" s="94">
        <v>18263.93</v>
      </c>
      <c r="E141" s="94">
        <v>8750.39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27005.65</v>
      </c>
      <c r="D142" s="94">
        <v>18258.07</v>
      </c>
      <c r="E142" s="94">
        <v>8747.58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27181.68</v>
      </c>
      <c r="D143" s="94">
        <v>18377.07</v>
      </c>
      <c r="E143" s="94">
        <v>8804.6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50130.51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87360.91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37593.9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37486.61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37481.71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37498.089999999997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74653.36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37498.6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37490.75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37650.18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1.65</v>
      </c>
      <c r="F158" s="94">
        <v>1878.58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2.73</v>
      </c>
      <c r="F159" s="94">
        <v>2980.14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1.25</v>
      </c>
      <c r="F160" s="94">
        <v>1424.06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1.0900000000000001</v>
      </c>
      <c r="F161" s="94">
        <v>1238.68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1.0900000000000001</v>
      </c>
      <c r="F162" s="94">
        <v>1238.44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1.0900000000000001</v>
      </c>
      <c r="F163" s="94">
        <v>1239.27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2.16</v>
      </c>
      <c r="F164" s="94">
        <v>2362.69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1.0900000000000001</v>
      </c>
      <c r="F165" s="94">
        <v>1239.29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1.0900000000000001</v>
      </c>
      <c r="F166" s="94">
        <v>1238.8900000000001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1.0900000000000001</v>
      </c>
      <c r="F167" s="94">
        <v>1246.97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68530.201400000005</v>
      </c>
      <c r="C176" s="94">
        <v>105.74769999999999</v>
      </c>
      <c r="D176" s="94">
        <v>261.31029999999998</v>
      </c>
      <c r="E176" s="94">
        <v>0</v>
      </c>
      <c r="F176" s="94">
        <v>8.0000000000000004E-4</v>
      </c>
      <c r="G176" s="94">
        <v>60131.905200000001</v>
      </c>
      <c r="H176" s="94">
        <v>27881.5396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58547.768499999998</v>
      </c>
      <c r="C177" s="94">
        <v>92.297399999999996</v>
      </c>
      <c r="D177" s="94">
        <v>234.9572</v>
      </c>
      <c r="E177" s="94">
        <v>0</v>
      </c>
      <c r="F177" s="94">
        <v>6.9999999999999999E-4</v>
      </c>
      <c r="G177" s="94">
        <v>54071.252500000002</v>
      </c>
      <c r="H177" s="94">
        <v>24006.956399999999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60636.216500000002</v>
      </c>
      <c r="C178" s="94">
        <v>98.927199999999999</v>
      </c>
      <c r="D178" s="94">
        <v>263.34519999999998</v>
      </c>
      <c r="E178" s="94">
        <v>0</v>
      </c>
      <c r="F178" s="94">
        <v>8.0000000000000004E-4</v>
      </c>
      <c r="G178" s="94">
        <v>60610.143199999999</v>
      </c>
      <c r="H178" s="94">
        <v>25182.3956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50290.025600000001</v>
      </c>
      <c r="C179" s="94">
        <v>86.747</v>
      </c>
      <c r="D179" s="94">
        <v>246.58320000000001</v>
      </c>
      <c r="E179" s="94">
        <v>0</v>
      </c>
      <c r="F179" s="94">
        <v>8.0000000000000004E-4</v>
      </c>
      <c r="G179" s="94">
        <v>56759.993499999997</v>
      </c>
      <c r="H179" s="94">
        <v>21334.91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51729.015099999997</v>
      </c>
      <c r="C180" s="94">
        <v>92.778499999999994</v>
      </c>
      <c r="D180" s="94">
        <v>274.91680000000002</v>
      </c>
      <c r="E180" s="94">
        <v>0</v>
      </c>
      <c r="F180" s="94">
        <v>8.0000000000000004E-4</v>
      </c>
      <c r="G180" s="94">
        <v>63287.128599999996</v>
      </c>
      <c r="H180" s="94">
        <v>22284.746599999999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57475.334600000002</v>
      </c>
      <c r="C181" s="94">
        <v>104.5043</v>
      </c>
      <c r="D181" s="94">
        <v>313.96519999999998</v>
      </c>
      <c r="E181" s="94">
        <v>0</v>
      </c>
      <c r="F181" s="94">
        <v>8.9999999999999998E-4</v>
      </c>
      <c r="G181" s="94">
        <v>72278.140199999994</v>
      </c>
      <c r="H181" s="94">
        <v>24895.962899999999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63235.057699999998</v>
      </c>
      <c r="C182" s="94">
        <v>115.1157</v>
      </c>
      <c r="D182" s="94">
        <v>346.26049999999998</v>
      </c>
      <c r="E182" s="94">
        <v>0</v>
      </c>
      <c r="F182" s="94">
        <v>1E-3</v>
      </c>
      <c r="G182" s="94">
        <v>79713.045400000003</v>
      </c>
      <c r="H182" s="94">
        <v>27404.1122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61988.642</v>
      </c>
      <c r="C183" s="94">
        <v>112.81140000000001</v>
      </c>
      <c r="D183" s="94">
        <v>339.22399999999999</v>
      </c>
      <c r="E183" s="94">
        <v>0</v>
      </c>
      <c r="F183" s="94">
        <v>1E-3</v>
      </c>
      <c r="G183" s="94">
        <v>78093.126699999993</v>
      </c>
      <c r="H183" s="94">
        <v>26860.582900000001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52023.710800000001</v>
      </c>
      <c r="C184" s="94">
        <v>94.249300000000005</v>
      </c>
      <c r="D184" s="94">
        <v>282.13130000000001</v>
      </c>
      <c r="E184" s="94">
        <v>0</v>
      </c>
      <c r="F184" s="94">
        <v>8.9999999999999998E-4</v>
      </c>
      <c r="G184" s="94">
        <v>64949.1924</v>
      </c>
      <c r="H184" s="94">
        <v>22501.786100000001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50971.784399999997</v>
      </c>
      <c r="C185" s="94">
        <v>89.686899999999994</v>
      </c>
      <c r="D185" s="94">
        <v>260.50069999999999</v>
      </c>
      <c r="E185" s="94">
        <v>0</v>
      </c>
      <c r="F185" s="94">
        <v>8.0000000000000004E-4</v>
      </c>
      <c r="G185" s="94">
        <v>59966.156000000003</v>
      </c>
      <c r="H185" s="94">
        <v>21792.793900000001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55109.033900000002</v>
      </c>
      <c r="C186" s="94">
        <v>91.624099999999999</v>
      </c>
      <c r="D186" s="94">
        <v>249.61789999999999</v>
      </c>
      <c r="E186" s="94">
        <v>0</v>
      </c>
      <c r="F186" s="94">
        <v>8.0000000000000004E-4</v>
      </c>
      <c r="G186" s="94">
        <v>57453.546900000001</v>
      </c>
      <c r="H186" s="94">
        <v>23050.857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65689.898400000005</v>
      </c>
      <c r="C187" s="94">
        <v>102.9297</v>
      </c>
      <c r="D187" s="94">
        <v>259.86099999999999</v>
      </c>
      <c r="E187" s="94">
        <v>0</v>
      </c>
      <c r="F187" s="94">
        <v>8.0000000000000004E-4</v>
      </c>
      <c r="G187" s="94">
        <v>59801.299400000004</v>
      </c>
      <c r="H187" s="94">
        <v>26875.578399999999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696226.6888</v>
      </c>
      <c r="C189" s="94">
        <v>1187.4192</v>
      </c>
      <c r="D189" s="94">
        <v>3332.6732999999999</v>
      </c>
      <c r="E189" s="94">
        <v>0</v>
      </c>
      <c r="F189" s="94">
        <v>1.0200000000000001E-2</v>
      </c>
      <c r="G189" s="94">
        <v>767114.92989999999</v>
      </c>
      <c r="H189" s="94">
        <v>294072.22159999999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50290.025600000001</v>
      </c>
      <c r="C190" s="94">
        <v>86.747</v>
      </c>
      <c r="D190" s="94">
        <v>234.9572</v>
      </c>
      <c r="E190" s="94">
        <v>0</v>
      </c>
      <c r="F190" s="94">
        <v>6.9999999999999999E-4</v>
      </c>
      <c r="G190" s="94">
        <v>54071.252500000002</v>
      </c>
      <c r="H190" s="94">
        <v>21334.91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68530.201400000005</v>
      </c>
      <c r="C191" s="94">
        <v>115.1157</v>
      </c>
      <c r="D191" s="94">
        <v>346.26049999999998</v>
      </c>
      <c r="E191" s="94">
        <v>0</v>
      </c>
      <c r="F191" s="94">
        <v>1E-3</v>
      </c>
      <c r="G191" s="94">
        <v>79713.045400000003</v>
      </c>
      <c r="H191" s="94">
        <v>27881.5396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139532000000</v>
      </c>
      <c r="C194" s="94">
        <v>102417.935</v>
      </c>
      <c r="D194" s="94" t="s">
        <v>577</v>
      </c>
      <c r="E194" s="94">
        <v>72368.391000000003</v>
      </c>
      <c r="F194" s="94">
        <v>8089.5320000000002</v>
      </c>
      <c r="G194" s="94">
        <v>16087.012000000001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125468000000</v>
      </c>
      <c r="C195" s="94">
        <v>102417.935</v>
      </c>
      <c r="D195" s="94" t="s">
        <v>582</v>
      </c>
      <c r="E195" s="94">
        <v>72368.391000000003</v>
      </c>
      <c r="F195" s="94">
        <v>8089.5320000000002</v>
      </c>
      <c r="G195" s="94">
        <v>16087.012000000001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140641000000</v>
      </c>
      <c r="C196" s="94">
        <v>110470.95699999999</v>
      </c>
      <c r="D196" s="94" t="s">
        <v>689</v>
      </c>
      <c r="E196" s="94">
        <v>72368.391000000003</v>
      </c>
      <c r="F196" s="94">
        <v>8089.5320000000002</v>
      </c>
      <c r="G196" s="94">
        <v>16087.012000000001</v>
      </c>
      <c r="H196" s="94">
        <v>0</v>
      </c>
      <c r="I196" s="94">
        <v>13926.022000000001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131707000000</v>
      </c>
      <c r="C197" s="94">
        <v>113841.114</v>
      </c>
      <c r="D197" s="94" t="s">
        <v>583</v>
      </c>
      <c r="E197" s="94">
        <v>72368.391000000003</v>
      </c>
      <c r="F197" s="94">
        <v>8089.5320000000002</v>
      </c>
      <c r="G197" s="94">
        <v>16087.012000000001</v>
      </c>
      <c r="H197" s="94">
        <v>0</v>
      </c>
      <c r="I197" s="94">
        <v>17296.179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146853000000</v>
      </c>
      <c r="C198" s="94">
        <v>145719.351</v>
      </c>
      <c r="D198" s="94" t="s">
        <v>584</v>
      </c>
      <c r="E198" s="94">
        <v>72368.391000000003</v>
      </c>
      <c r="F198" s="94">
        <v>8089.5320000000002</v>
      </c>
      <c r="G198" s="94">
        <v>16087.012000000001</v>
      </c>
      <c r="H198" s="94">
        <v>0</v>
      </c>
      <c r="I198" s="94">
        <v>49174.415999999997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167716000000</v>
      </c>
      <c r="C199" s="94">
        <v>174576.77799999999</v>
      </c>
      <c r="D199" s="94" t="s">
        <v>585</v>
      </c>
      <c r="E199" s="94">
        <v>72368.391000000003</v>
      </c>
      <c r="F199" s="94">
        <v>8089.5320000000002</v>
      </c>
      <c r="G199" s="94">
        <v>16087.012000000001</v>
      </c>
      <c r="H199" s="94">
        <v>0</v>
      </c>
      <c r="I199" s="94">
        <v>78031.842999999993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184968000000</v>
      </c>
      <c r="C200" s="94">
        <v>177108.82699999999</v>
      </c>
      <c r="D200" s="94" t="s">
        <v>534</v>
      </c>
      <c r="E200" s="94">
        <v>72368.391000000003</v>
      </c>
      <c r="F200" s="94">
        <v>8089.5320000000002</v>
      </c>
      <c r="G200" s="94">
        <v>16087.012000000001</v>
      </c>
      <c r="H200" s="94">
        <v>0</v>
      </c>
      <c r="I200" s="94">
        <v>80563.892000000007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181209000000</v>
      </c>
      <c r="C201" s="94">
        <v>174837.38099999999</v>
      </c>
      <c r="D201" s="94" t="s">
        <v>622</v>
      </c>
      <c r="E201" s="94">
        <v>72368.391000000003</v>
      </c>
      <c r="F201" s="94">
        <v>8089.5320000000002</v>
      </c>
      <c r="G201" s="94">
        <v>16087.012000000001</v>
      </c>
      <c r="H201" s="94">
        <v>0</v>
      </c>
      <c r="I201" s="94">
        <v>78292.445999999996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150710000000</v>
      </c>
      <c r="C202" s="94">
        <v>150993.432</v>
      </c>
      <c r="D202" s="94" t="s">
        <v>690</v>
      </c>
      <c r="E202" s="94">
        <v>72368.391000000003</v>
      </c>
      <c r="F202" s="94">
        <v>8089.5320000000002</v>
      </c>
      <c r="G202" s="94">
        <v>16087.012000000001</v>
      </c>
      <c r="H202" s="94">
        <v>0</v>
      </c>
      <c r="I202" s="94">
        <v>54448.497000000003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139147000000</v>
      </c>
      <c r="C203" s="94">
        <v>126321.678</v>
      </c>
      <c r="D203" s="94" t="s">
        <v>691</v>
      </c>
      <c r="E203" s="94">
        <v>72368.391000000003</v>
      </c>
      <c r="F203" s="94">
        <v>8089.5320000000002</v>
      </c>
      <c r="G203" s="94">
        <v>16087.012000000001</v>
      </c>
      <c r="H203" s="94">
        <v>0</v>
      </c>
      <c r="I203" s="94">
        <v>29776.742999999999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133317000000</v>
      </c>
      <c r="C204" s="94">
        <v>125530.857</v>
      </c>
      <c r="D204" s="94" t="s">
        <v>586</v>
      </c>
      <c r="E204" s="94">
        <v>72368.391000000003</v>
      </c>
      <c r="F204" s="94">
        <v>8089.5320000000002</v>
      </c>
      <c r="G204" s="94">
        <v>16087.012000000001</v>
      </c>
      <c r="H204" s="94">
        <v>0</v>
      </c>
      <c r="I204" s="94">
        <v>28985.921999999999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138764000000</v>
      </c>
      <c r="C205" s="94">
        <v>102417.935</v>
      </c>
      <c r="D205" s="94" t="s">
        <v>633</v>
      </c>
      <c r="E205" s="94">
        <v>72368.391000000003</v>
      </c>
      <c r="F205" s="94">
        <v>8089.5320000000002</v>
      </c>
      <c r="G205" s="94">
        <v>16087.012000000001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1780030000000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125468000000</v>
      </c>
      <c r="C208" s="94">
        <v>102417.935</v>
      </c>
      <c r="D208" s="94"/>
      <c r="E208" s="94">
        <v>72368.391000000003</v>
      </c>
      <c r="F208" s="94">
        <v>8089.5320000000002</v>
      </c>
      <c r="G208" s="94">
        <v>16087.012000000001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184968000000</v>
      </c>
      <c r="C209" s="94">
        <v>177108.82699999999</v>
      </c>
      <c r="D209" s="94"/>
      <c r="E209" s="94">
        <v>72368.391000000003</v>
      </c>
      <c r="F209" s="94">
        <v>8089.5320000000002</v>
      </c>
      <c r="G209" s="94">
        <v>16087.012000000001</v>
      </c>
      <c r="H209" s="94">
        <v>0</v>
      </c>
      <c r="I209" s="94">
        <v>80563.892000000007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44739.49</v>
      </c>
      <c r="C212" s="94">
        <v>14021.57</v>
      </c>
      <c r="D212" s="94">
        <v>0</v>
      </c>
      <c r="E212" s="94">
        <v>58761.06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21.4</v>
      </c>
      <c r="C213" s="94">
        <v>6.71</v>
      </c>
      <c r="D213" s="94">
        <v>0</v>
      </c>
      <c r="E213" s="94">
        <v>28.11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21.4</v>
      </c>
      <c r="C214" s="94">
        <v>6.71</v>
      </c>
      <c r="D214" s="94">
        <v>0</v>
      </c>
      <c r="E214" s="94">
        <v>28.11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2995.15</v>
      </c>
      <c r="C2" s="94">
        <v>1432.87</v>
      </c>
      <c r="D2" s="94">
        <v>1432.87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2995.15</v>
      </c>
      <c r="C3" s="94">
        <v>1432.87</v>
      </c>
      <c r="D3" s="94">
        <v>1432.87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7101.25</v>
      </c>
      <c r="C4" s="94">
        <v>3397.21</v>
      </c>
      <c r="D4" s="94">
        <v>3397.21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7101.25</v>
      </c>
      <c r="C5" s="94">
        <v>3397.21</v>
      </c>
      <c r="D5" s="94">
        <v>3397.21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1274.33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108.13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92.21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318.16000000000003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1720.82</v>
      </c>
      <c r="C28" s="94">
        <v>1274.33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0.91400000000000003</v>
      </c>
      <c r="E46" s="94">
        <v>1.0589999999999999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0.91400000000000003</v>
      </c>
      <c r="E47" s="94">
        <v>1.0589999999999999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0.91400000000000003</v>
      </c>
      <c r="E48" s="94">
        <v>1.0589999999999999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0.42199999999999999</v>
      </c>
      <c r="E50" s="94">
        <v>0.45900000000000002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0.91400000000000003</v>
      </c>
      <c r="E51" s="94">
        <v>1.0589999999999999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0.91400000000000003</v>
      </c>
      <c r="E52" s="94">
        <v>1.0589999999999999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0.42199999999999999</v>
      </c>
      <c r="E54" s="94">
        <v>0.45900000000000002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0.91400000000000003</v>
      </c>
      <c r="E55" s="94">
        <v>1.0589999999999999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0.91400000000000003</v>
      </c>
      <c r="E56" s="94">
        <v>1.0589999999999999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0.42199999999999999</v>
      </c>
      <c r="E58" s="94">
        <v>0.45900000000000002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0.91400000000000003</v>
      </c>
      <c r="E59" s="94">
        <v>1.0589999999999999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0.91400000000000003</v>
      </c>
      <c r="E60" s="94">
        <v>1.0589999999999999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0.42199999999999999</v>
      </c>
      <c r="E62" s="94">
        <v>0.45900000000000002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0.91400000000000003</v>
      </c>
      <c r="E63" s="94">
        <v>1.0589999999999999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0.91400000000000003</v>
      </c>
      <c r="E64" s="94">
        <v>1.0589999999999999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0.42199999999999999</v>
      </c>
      <c r="E66" s="94">
        <v>0.45900000000000002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0.91400000000000003</v>
      </c>
      <c r="E67" s="94">
        <v>1.0589999999999999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0.91400000000000003</v>
      </c>
      <c r="E68" s="94">
        <v>1.0589999999999999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0.42199999999999999</v>
      </c>
      <c r="E70" s="94">
        <v>0.45900000000000002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0.91400000000000003</v>
      </c>
      <c r="E71" s="94">
        <v>1.0589999999999999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0.91400000000000003</v>
      </c>
      <c r="E72" s="94">
        <v>1.0589999999999999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0.42199999999999999</v>
      </c>
      <c r="E74" s="94">
        <v>0.45900000000000002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0.91400000000000003</v>
      </c>
      <c r="E75" s="94">
        <v>1.0589999999999999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0.91400000000000003</v>
      </c>
      <c r="E76" s="94">
        <v>1.0589999999999999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0.42199999999999999</v>
      </c>
      <c r="E78" s="94">
        <v>0.45900000000000002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0.91400000000000003</v>
      </c>
      <c r="E79" s="94">
        <v>1.0589999999999999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0.91400000000000003</v>
      </c>
      <c r="E80" s="94">
        <v>1.0589999999999999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0.42199999999999999</v>
      </c>
      <c r="E82" s="94">
        <v>0.45900000000000002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0.91400000000000003</v>
      </c>
      <c r="E83" s="94">
        <v>1.0589999999999999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0.91400000000000003</v>
      </c>
      <c r="E84" s="94">
        <v>1.0589999999999999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0.91400000000000003</v>
      </c>
      <c r="E85" s="94">
        <v>1.0589999999999999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0.42199999999999999</v>
      </c>
      <c r="E87" s="94">
        <v>0.45900000000000002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3.5249999999999999</v>
      </c>
      <c r="F90" s="94">
        <v>0.40699999999999997</v>
      </c>
      <c r="G90" s="94">
        <v>0.316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3.5249999999999999</v>
      </c>
      <c r="F91" s="94">
        <v>0.40699999999999997</v>
      </c>
      <c r="G91" s="94">
        <v>0.316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3.5249999999999999</v>
      </c>
      <c r="F92" s="94">
        <v>0.40699999999999997</v>
      </c>
      <c r="G92" s="94">
        <v>0.316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3.5249999999999999</v>
      </c>
      <c r="F93" s="94">
        <v>0.40699999999999997</v>
      </c>
      <c r="G93" s="94">
        <v>0.316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3.5249999999999999</v>
      </c>
      <c r="F94" s="94">
        <v>0.40699999999999997</v>
      </c>
      <c r="G94" s="94">
        <v>0.316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3.5249999999999999</v>
      </c>
      <c r="F95" s="94">
        <v>0.40699999999999997</v>
      </c>
      <c r="G95" s="94">
        <v>0.316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3.5249999999999999</v>
      </c>
      <c r="F96" s="94">
        <v>0.40699999999999997</v>
      </c>
      <c r="G96" s="94">
        <v>0.316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3.5249999999999999</v>
      </c>
      <c r="F97" s="94">
        <v>0.40699999999999997</v>
      </c>
      <c r="G97" s="94">
        <v>0.316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3.5249999999999999</v>
      </c>
      <c r="F98" s="94">
        <v>0.40699999999999997</v>
      </c>
      <c r="G98" s="94">
        <v>0.316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3.5249999999999999</v>
      </c>
      <c r="F99" s="94">
        <v>0.40699999999999997</v>
      </c>
      <c r="G99" s="94">
        <v>0.316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3.5249999999999999</v>
      </c>
      <c r="F100" s="94">
        <v>0.40699999999999997</v>
      </c>
      <c r="G100" s="94">
        <v>0.316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3.5249999999999999</v>
      </c>
      <c r="F101" s="94">
        <v>0.40699999999999997</v>
      </c>
      <c r="G101" s="94">
        <v>0.316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3.5249999999999999</v>
      </c>
      <c r="F102" s="94">
        <v>0.40699999999999997</v>
      </c>
      <c r="G102" s="94">
        <v>0.316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3.5249999999999999</v>
      </c>
      <c r="F103" s="94">
        <v>0.40699999999999997</v>
      </c>
      <c r="G103" s="94">
        <v>0.316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3.5249999999999999</v>
      </c>
      <c r="F104" s="94">
        <v>0.40699999999999997</v>
      </c>
      <c r="G104" s="94">
        <v>0.316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3.5249999999999999</v>
      </c>
      <c r="F105" s="94">
        <v>0.40699999999999997</v>
      </c>
      <c r="G105" s="94">
        <v>0.316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3.5249999999999999</v>
      </c>
      <c r="F106" s="94">
        <v>0.40699999999999997</v>
      </c>
      <c r="G106" s="94">
        <v>0.316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3.5249999999999999</v>
      </c>
      <c r="F107" s="94">
        <v>0.40699999999999997</v>
      </c>
      <c r="G107" s="94">
        <v>0.316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3.5249999999999999</v>
      </c>
      <c r="F108" s="94">
        <v>0.40699999999999997</v>
      </c>
      <c r="G108" s="94">
        <v>0.316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3.5249999999999999</v>
      </c>
      <c r="F109" s="94">
        <v>0.40699999999999997</v>
      </c>
      <c r="G109" s="94">
        <v>0.316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3.5249999999999999</v>
      </c>
      <c r="F110" s="94">
        <v>0.40699999999999997</v>
      </c>
      <c r="G110" s="94">
        <v>0.316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3.5249999999999999</v>
      </c>
      <c r="F111" s="94">
        <v>0.40699999999999997</v>
      </c>
      <c r="G111" s="94">
        <v>0.316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3.5249999999999999</v>
      </c>
      <c r="F112" s="94">
        <v>0.40699999999999997</v>
      </c>
      <c r="G112" s="94">
        <v>0.316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3.5249999999999999</v>
      </c>
      <c r="F113" s="94">
        <v>0.40699999999999997</v>
      </c>
      <c r="G113" s="94">
        <v>0.316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3.5249999999999999</v>
      </c>
      <c r="F114" s="94">
        <v>0.40699999999999997</v>
      </c>
      <c r="G114" s="94">
        <v>0.316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3.5249999999999999</v>
      </c>
      <c r="F115" s="94">
        <v>0.40699999999999997</v>
      </c>
      <c r="G115" s="94">
        <v>0.316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3.5249999999999999</v>
      </c>
      <c r="F116" s="94">
        <v>0.40699999999999997</v>
      </c>
      <c r="G116" s="94">
        <v>0.316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3.5249999999999999</v>
      </c>
      <c r="F117" s="94">
        <v>0.40699999999999997</v>
      </c>
      <c r="G117" s="94">
        <v>0.316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3.5249999999999999</v>
      </c>
      <c r="F118" s="94">
        <v>0.40699999999999997</v>
      </c>
      <c r="G118" s="94">
        <v>0.316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3.5249999999999999</v>
      </c>
      <c r="F119" s="94">
        <v>0.40699999999999997</v>
      </c>
      <c r="G119" s="94">
        <v>0.316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3.5249999999999999</v>
      </c>
      <c r="F120" s="94">
        <v>0.40699999999999997</v>
      </c>
      <c r="G120" s="94">
        <v>0.316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3.5249999999999999</v>
      </c>
      <c r="F121" s="94">
        <v>0.40699999999999997</v>
      </c>
      <c r="G121" s="94">
        <v>0.316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3.5249999999999999</v>
      </c>
      <c r="F122" s="94">
        <v>0.40699999999999997</v>
      </c>
      <c r="G122" s="94">
        <v>0.316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3.5249999999999999</v>
      </c>
      <c r="F123" s="94">
        <v>0.40699999999999997</v>
      </c>
      <c r="G123" s="94">
        <v>0.316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3.5249999999999999</v>
      </c>
      <c r="F124" s="94">
        <v>0.40699999999999997</v>
      </c>
      <c r="G124" s="94">
        <v>0.316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3.5249999999999999</v>
      </c>
      <c r="F125" s="94">
        <v>0.40699999999999997</v>
      </c>
      <c r="G125" s="94">
        <v>0.316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3.52</v>
      </c>
      <c r="F126" s="94">
        <v>0.40699999999999997</v>
      </c>
      <c r="G126" s="94">
        <v>0.316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3.52</v>
      </c>
      <c r="F128" s="94">
        <v>0.40699999999999997</v>
      </c>
      <c r="G128" s="94">
        <v>0.316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29094.36</v>
      </c>
      <c r="D134" s="94">
        <v>22584.15</v>
      </c>
      <c r="E134" s="94">
        <v>6510.2</v>
      </c>
      <c r="F134" s="94">
        <v>0.78</v>
      </c>
      <c r="G134" s="94">
        <v>3.71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45477.15</v>
      </c>
      <c r="D135" s="94">
        <v>36320.57</v>
      </c>
      <c r="E135" s="94">
        <v>9156.58</v>
      </c>
      <c r="F135" s="94">
        <v>0.8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21098.22</v>
      </c>
      <c r="D136" s="94">
        <v>16850.21</v>
      </c>
      <c r="E136" s="94">
        <v>4248.0200000000004</v>
      </c>
      <c r="F136" s="94">
        <v>0.8</v>
      </c>
      <c r="G136" s="94">
        <v>3.77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18644</v>
      </c>
      <c r="D137" s="94">
        <v>14647.16</v>
      </c>
      <c r="E137" s="94">
        <v>3996.85</v>
      </c>
      <c r="F137" s="94">
        <v>0.79</v>
      </c>
      <c r="G137" s="94">
        <v>3.97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18790.22</v>
      </c>
      <c r="D138" s="94">
        <v>14708.65</v>
      </c>
      <c r="E138" s="94">
        <v>4081.57</v>
      </c>
      <c r="F138" s="94">
        <v>0.78</v>
      </c>
      <c r="G138" s="94">
        <v>3.96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18838.14</v>
      </c>
      <c r="D139" s="94">
        <v>14734.76</v>
      </c>
      <c r="E139" s="94">
        <v>4103.38</v>
      </c>
      <c r="F139" s="94">
        <v>0.78</v>
      </c>
      <c r="G139" s="94">
        <v>3.96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38608.11</v>
      </c>
      <c r="D140" s="94">
        <v>29756.48</v>
      </c>
      <c r="E140" s="94">
        <v>8851.6299999999992</v>
      </c>
      <c r="F140" s="94">
        <v>0.77</v>
      </c>
      <c r="G140" s="94">
        <v>3.65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19250.419999999998</v>
      </c>
      <c r="D141" s="94">
        <v>14912.61</v>
      </c>
      <c r="E141" s="94">
        <v>4337.82</v>
      </c>
      <c r="F141" s="94">
        <v>0.77</v>
      </c>
      <c r="G141" s="94">
        <v>3.7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19268.419999999998</v>
      </c>
      <c r="D142" s="94">
        <v>14917.56</v>
      </c>
      <c r="E142" s="94">
        <v>4350.8599999999997</v>
      </c>
      <c r="F142" s="94">
        <v>0.77</v>
      </c>
      <c r="G142" s="94">
        <v>3.7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19400.14</v>
      </c>
      <c r="D143" s="94">
        <v>15024.13</v>
      </c>
      <c r="E143" s="94">
        <v>4376.01</v>
      </c>
      <c r="F143" s="94">
        <v>0.77</v>
      </c>
      <c r="G143" s="94">
        <v>3.7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41587.269999999997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72266.720000000001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31033.38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30928.47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30923.75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30940.66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61526.14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30941.14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30932.43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31086.959999999999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1.65</v>
      </c>
      <c r="F158" s="94">
        <v>1880.15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2.75</v>
      </c>
      <c r="F159" s="94">
        <v>3004.49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1.27</v>
      </c>
      <c r="F160" s="94">
        <v>1451.95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1.0900000000000001</v>
      </c>
      <c r="F161" s="94">
        <v>1237.58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1.0900000000000001</v>
      </c>
      <c r="F162" s="94">
        <v>1237.29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1.0900000000000001</v>
      </c>
      <c r="F163" s="94">
        <v>1238.31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2.16</v>
      </c>
      <c r="F164" s="94">
        <v>2356.9499999999998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1.0900000000000001</v>
      </c>
      <c r="F165" s="94">
        <v>1238.3399999999999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1.0900000000000001</v>
      </c>
      <c r="F166" s="94">
        <v>1237.81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1.0900000000000001</v>
      </c>
      <c r="F167" s="94">
        <v>1247.1400000000001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50028.670599999998</v>
      </c>
      <c r="C176" s="94">
        <v>76.538300000000007</v>
      </c>
      <c r="D176" s="94">
        <v>168.68780000000001</v>
      </c>
      <c r="E176" s="94">
        <v>0</v>
      </c>
      <c r="F176" s="94">
        <v>6.9999999999999999E-4</v>
      </c>
      <c r="G176" s="94">
        <v>175338.30489999999</v>
      </c>
      <c r="H176" s="94">
        <v>20368.213100000001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43421.391300000003</v>
      </c>
      <c r="C177" s="94">
        <v>67.441400000000002</v>
      </c>
      <c r="D177" s="94">
        <v>151.8843</v>
      </c>
      <c r="E177" s="94">
        <v>0</v>
      </c>
      <c r="F177" s="94">
        <v>5.9999999999999995E-4</v>
      </c>
      <c r="G177" s="94">
        <v>157880.98190000001</v>
      </c>
      <c r="H177" s="94">
        <v>17777.4087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45860.607199999999</v>
      </c>
      <c r="C178" s="94">
        <v>73.2727</v>
      </c>
      <c r="D178" s="94">
        <v>171.47280000000001</v>
      </c>
      <c r="E178" s="94">
        <v>0</v>
      </c>
      <c r="F178" s="94">
        <v>6.9999999999999999E-4</v>
      </c>
      <c r="G178" s="94">
        <v>178259.82560000001</v>
      </c>
      <c r="H178" s="94">
        <v>18976.4339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39539.6348</v>
      </c>
      <c r="C179" s="94">
        <v>65.766400000000004</v>
      </c>
      <c r="D179" s="94">
        <v>161.87270000000001</v>
      </c>
      <c r="E179" s="94">
        <v>0</v>
      </c>
      <c r="F179" s="94">
        <v>5.9999999999999995E-4</v>
      </c>
      <c r="G179" s="94">
        <v>168299.91140000001</v>
      </c>
      <c r="H179" s="94">
        <v>16615.245800000001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39865.372900000002</v>
      </c>
      <c r="C180" s="94">
        <v>68.022300000000001</v>
      </c>
      <c r="D180" s="94">
        <v>172.48349999999999</v>
      </c>
      <c r="E180" s="94">
        <v>0</v>
      </c>
      <c r="F180" s="94">
        <v>6.9999999999999999E-4</v>
      </c>
      <c r="G180" s="94">
        <v>179344.09820000001</v>
      </c>
      <c r="H180" s="94">
        <v>16920.2549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40160.932399999998</v>
      </c>
      <c r="C181" s="94">
        <v>69.856700000000004</v>
      </c>
      <c r="D181" s="94">
        <v>180.96180000000001</v>
      </c>
      <c r="E181" s="94">
        <v>0</v>
      </c>
      <c r="F181" s="94">
        <v>6.9999999999999999E-4</v>
      </c>
      <c r="G181" s="94">
        <v>188168.55720000001</v>
      </c>
      <c r="H181" s="94">
        <v>17176.175999999999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43685.419399999999</v>
      </c>
      <c r="C182" s="94">
        <v>76.616</v>
      </c>
      <c r="D182" s="94">
        <v>200.2456</v>
      </c>
      <c r="E182" s="94">
        <v>0</v>
      </c>
      <c r="F182" s="94">
        <v>8.0000000000000004E-4</v>
      </c>
      <c r="G182" s="94">
        <v>208224.3726</v>
      </c>
      <c r="H182" s="94">
        <v>18745.208900000001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44298.939299999998</v>
      </c>
      <c r="C183" s="94">
        <v>77.5959</v>
      </c>
      <c r="D183" s="94">
        <v>202.5378</v>
      </c>
      <c r="E183" s="94">
        <v>0</v>
      </c>
      <c r="F183" s="94">
        <v>8.0000000000000004E-4</v>
      </c>
      <c r="G183" s="94">
        <v>210607.2426</v>
      </c>
      <c r="H183" s="94">
        <v>18999.041499999999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39812.075900000003</v>
      </c>
      <c r="C184" s="94">
        <v>68.8202</v>
      </c>
      <c r="D184" s="94">
        <v>177.06399999999999</v>
      </c>
      <c r="E184" s="94">
        <v>0</v>
      </c>
      <c r="F184" s="94">
        <v>6.9999999999999999E-4</v>
      </c>
      <c r="G184" s="94">
        <v>184112.7255</v>
      </c>
      <c r="H184" s="94">
        <v>16984.823700000001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40764.806799999998</v>
      </c>
      <c r="C185" s="94">
        <v>68.451899999999995</v>
      </c>
      <c r="D185" s="94">
        <v>170.3937</v>
      </c>
      <c r="E185" s="94">
        <v>0</v>
      </c>
      <c r="F185" s="94">
        <v>6.9999999999999999E-4</v>
      </c>
      <c r="G185" s="94">
        <v>177163.81520000001</v>
      </c>
      <c r="H185" s="94">
        <v>17193.6086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43460.958100000003</v>
      </c>
      <c r="C186" s="94">
        <v>69.291200000000003</v>
      </c>
      <c r="D186" s="94">
        <v>161.7022</v>
      </c>
      <c r="E186" s="94">
        <v>0</v>
      </c>
      <c r="F186" s="94">
        <v>5.9999999999999995E-4</v>
      </c>
      <c r="G186" s="94">
        <v>168101.3567</v>
      </c>
      <c r="H186" s="94">
        <v>17969.027399999999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50478.512900000002</v>
      </c>
      <c r="C187" s="94">
        <v>76.891199999999998</v>
      </c>
      <c r="D187" s="94">
        <v>168.38980000000001</v>
      </c>
      <c r="E187" s="94">
        <v>0</v>
      </c>
      <c r="F187" s="94">
        <v>6.9999999999999999E-4</v>
      </c>
      <c r="G187" s="94">
        <v>175025.63510000001</v>
      </c>
      <c r="H187" s="94">
        <v>20518.468099999998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521377.32150000002</v>
      </c>
      <c r="C189" s="94">
        <v>858.56410000000005</v>
      </c>
      <c r="D189" s="94">
        <v>2087.6959999999999</v>
      </c>
      <c r="E189" s="94">
        <v>0</v>
      </c>
      <c r="F189" s="94">
        <v>8.3000000000000001E-3</v>
      </c>
      <c r="G189" s="95">
        <v>2170530</v>
      </c>
      <c r="H189" s="94">
        <v>218243.9106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39539.6348</v>
      </c>
      <c r="C190" s="94">
        <v>65.766400000000004</v>
      </c>
      <c r="D190" s="94">
        <v>151.8843</v>
      </c>
      <c r="E190" s="94">
        <v>0</v>
      </c>
      <c r="F190" s="94">
        <v>5.9999999999999995E-4</v>
      </c>
      <c r="G190" s="94">
        <v>157880.98190000001</v>
      </c>
      <c r="H190" s="94">
        <v>16615.245800000001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50478.512900000002</v>
      </c>
      <c r="C191" s="94">
        <v>77.5959</v>
      </c>
      <c r="D191" s="94">
        <v>202.5378</v>
      </c>
      <c r="E191" s="94">
        <v>0</v>
      </c>
      <c r="F191" s="94">
        <v>8.0000000000000004E-4</v>
      </c>
      <c r="G191" s="94">
        <v>210607.2426</v>
      </c>
      <c r="H191" s="94">
        <v>20518.468099999998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139010000000</v>
      </c>
      <c r="C194" s="94">
        <v>102460.94500000001</v>
      </c>
      <c r="D194" s="94" t="s">
        <v>626</v>
      </c>
      <c r="E194" s="94">
        <v>72368.391000000003</v>
      </c>
      <c r="F194" s="94">
        <v>8089.5320000000002</v>
      </c>
      <c r="G194" s="94">
        <v>16130.022000000001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125170000000</v>
      </c>
      <c r="C195" s="94">
        <v>102460.94500000001</v>
      </c>
      <c r="D195" s="94" t="s">
        <v>634</v>
      </c>
      <c r="E195" s="94">
        <v>72368.391000000003</v>
      </c>
      <c r="F195" s="94">
        <v>8089.5320000000002</v>
      </c>
      <c r="G195" s="94">
        <v>16130.022000000001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141327000000</v>
      </c>
      <c r="C196" s="94">
        <v>113405.38099999999</v>
      </c>
      <c r="D196" s="94" t="s">
        <v>609</v>
      </c>
      <c r="E196" s="94">
        <v>72368.391000000003</v>
      </c>
      <c r="F196" s="94">
        <v>8089.5320000000002</v>
      </c>
      <c r="G196" s="94">
        <v>16130.022000000001</v>
      </c>
      <c r="H196" s="94">
        <v>0</v>
      </c>
      <c r="I196" s="94">
        <v>16817.435000000001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133430000000</v>
      </c>
      <c r="C197" s="94">
        <v>120757.795</v>
      </c>
      <c r="D197" s="94" t="s">
        <v>587</v>
      </c>
      <c r="E197" s="94">
        <v>72368.391000000003</v>
      </c>
      <c r="F197" s="94">
        <v>8089.5320000000002</v>
      </c>
      <c r="G197" s="94">
        <v>16130.022000000001</v>
      </c>
      <c r="H197" s="94">
        <v>0</v>
      </c>
      <c r="I197" s="94">
        <v>24169.85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142186000000</v>
      </c>
      <c r="C198" s="94">
        <v>128831.34600000001</v>
      </c>
      <c r="D198" s="94" t="s">
        <v>588</v>
      </c>
      <c r="E198" s="94">
        <v>72368.391000000003</v>
      </c>
      <c r="F198" s="94">
        <v>8089.5320000000002</v>
      </c>
      <c r="G198" s="94">
        <v>16130.022000000001</v>
      </c>
      <c r="H198" s="94">
        <v>0</v>
      </c>
      <c r="I198" s="94">
        <v>32243.401000000002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149182000000</v>
      </c>
      <c r="C199" s="94">
        <v>141062.13500000001</v>
      </c>
      <c r="D199" s="94" t="s">
        <v>692</v>
      </c>
      <c r="E199" s="94">
        <v>72368.391000000003</v>
      </c>
      <c r="F199" s="94">
        <v>8089.5320000000002</v>
      </c>
      <c r="G199" s="94">
        <v>16130.022000000001</v>
      </c>
      <c r="H199" s="94">
        <v>0</v>
      </c>
      <c r="I199" s="94">
        <v>44474.19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165083000000</v>
      </c>
      <c r="C200" s="94">
        <v>147957.31700000001</v>
      </c>
      <c r="D200" s="94" t="s">
        <v>693</v>
      </c>
      <c r="E200" s="94">
        <v>72368.391000000003</v>
      </c>
      <c r="F200" s="94">
        <v>8089.5320000000002</v>
      </c>
      <c r="G200" s="94">
        <v>16130.022000000001</v>
      </c>
      <c r="H200" s="94">
        <v>0</v>
      </c>
      <c r="I200" s="94">
        <v>51369.370999999999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166972000000</v>
      </c>
      <c r="C201" s="94">
        <v>150418.753</v>
      </c>
      <c r="D201" s="94" t="s">
        <v>589</v>
      </c>
      <c r="E201" s="94">
        <v>72368.391000000003</v>
      </c>
      <c r="F201" s="94">
        <v>8089.5320000000002</v>
      </c>
      <c r="G201" s="94">
        <v>16130.022000000001</v>
      </c>
      <c r="H201" s="94">
        <v>0</v>
      </c>
      <c r="I201" s="94">
        <v>53830.807000000001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145967000000</v>
      </c>
      <c r="C202" s="94">
        <v>139959.193</v>
      </c>
      <c r="D202" s="94" t="s">
        <v>590</v>
      </c>
      <c r="E202" s="94">
        <v>72368.391000000003</v>
      </c>
      <c r="F202" s="94">
        <v>8089.5320000000002</v>
      </c>
      <c r="G202" s="94">
        <v>16130.022000000001</v>
      </c>
      <c r="H202" s="94">
        <v>0</v>
      </c>
      <c r="I202" s="94">
        <v>43371.248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140458000000</v>
      </c>
      <c r="C203" s="94">
        <v>128695.787</v>
      </c>
      <c r="D203" s="94" t="s">
        <v>591</v>
      </c>
      <c r="E203" s="94">
        <v>72368.391000000003</v>
      </c>
      <c r="F203" s="94">
        <v>8089.5320000000002</v>
      </c>
      <c r="G203" s="94">
        <v>16130.022000000001</v>
      </c>
      <c r="H203" s="94">
        <v>0</v>
      </c>
      <c r="I203" s="94">
        <v>32107.842000000001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133273000000</v>
      </c>
      <c r="C204" s="94">
        <v>107748.772</v>
      </c>
      <c r="D204" s="94" t="s">
        <v>694</v>
      </c>
      <c r="E204" s="94">
        <v>72368.391000000003</v>
      </c>
      <c r="F204" s="94">
        <v>8089.5320000000002</v>
      </c>
      <c r="G204" s="94">
        <v>16130.022000000001</v>
      </c>
      <c r="H204" s="94">
        <v>0</v>
      </c>
      <c r="I204" s="94">
        <v>11160.826999999999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138762000000</v>
      </c>
      <c r="C205" s="94">
        <v>102460.94500000001</v>
      </c>
      <c r="D205" s="94" t="s">
        <v>627</v>
      </c>
      <c r="E205" s="94">
        <v>72368.391000000003</v>
      </c>
      <c r="F205" s="94">
        <v>8089.5320000000002</v>
      </c>
      <c r="G205" s="94">
        <v>16130.022000000001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1720820000000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125170000000</v>
      </c>
      <c r="C208" s="94">
        <v>102460.94500000001</v>
      </c>
      <c r="D208" s="94"/>
      <c r="E208" s="94">
        <v>72368.391000000003</v>
      </c>
      <c r="F208" s="94">
        <v>8089.5320000000002</v>
      </c>
      <c r="G208" s="94">
        <v>16130.022000000001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166972000000</v>
      </c>
      <c r="C209" s="94">
        <v>150418.753</v>
      </c>
      <c r="D209" s="94"/>
      <c r="E209" s="94">
        <v>72368.391000000003</v>
      </c>
      <c r="F209" s="94">
        <v>8089.5320000000002</v>
      </c>
      <c r="G209" s="94">
        <v>16130.022000000001</v>
      </c>
      <c r="H209" s="94">
        <v>0</v>
      </c>
      <c r="I209" s="94">
        <v>53830.807000000001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17844.27</v>
      </c>
      <c r="C212" s="94">
        <v>8802.09</v>
      </c>
      <c r="D212" s="94">
        <v>0</v>
      </c>
      <c r="E212" s="94">
        <v>26646.35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8.5399999999999991</v>
      </c>
      <c r="C213" s="94">
        <v>4.21</v>
      </c>
      <c r="D213" s="94">
        <v>0</v>
      </c>
      <c r="E213" s="94">
        <v>12.75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8.5399999999999991</v>
      </c>
      <c r="C214" s="94">
        <v>4.21</v>
      </c>
      <c r="D214" s="94">
        <v>0</v>
      </c>
      <c r="E214" s="94">
        <v>12.75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4008.95</v>
      </c>
      <c r="C2" s="94">
        <v>1917.87</v>
      </c>
      <c r="D2" s="94">
        <v>1917.87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4008.95</v>
      </c>
      <c r="C3" s="94">
        <v>1917.87</v>
      </c>
      <c r="D3" s="94">
        <v>1917.87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8589.32</v>
      </c>
      <c r="C4" s="94">
        <v>4109.1000000000004</v>
      </c>
      <c r="D4" s="94">
        <v>4109.1000000000004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8589.32</v>
      </c>
      <c r="C5" s="94">
        <v>4109.1000000000004</v>
      </c>
      <c r="D5" s="94">
        <v>4109.1000000000004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2212.9899999999998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142.88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358.56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1795.97</v>
      </c>
      <c r="C28" s="94">
        <v>2212.9899999999998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0.82299999999999995</v>
      </c>
      <c r="E46" s="94">
        <v>0.93899999999999995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0.82299999999999995</v>
      </c>
      <c r="E47" s="94">
        <v>0.93899999999999995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0.82299999999999995</v>
      </c>
      <c r="E48" s="94">
        <v>0.93899999999999995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0.33500000000000002</v>
      </c>
      <c r="E50" s="94">
        <v>0.35699999999999998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0.82299999999999995</v>
      </c>
      <c r="E51" s="94">
        <v>0.93899999999999995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0.82299999999999995</v>
      </c>
      <c r="E52" s="94">
        <v>0.93899999999999995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0.33500000000000002</v>
      </c>
      <c r="E54" s="94">
        <v>0.35699999999999998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0.82299999999999995</v>
      </c>
      <c r="E55" s="94">
        <v>0.93899999999999995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0.82299999999999995</v>
      </c>
      <c r="E56" s="94">
        <v>0.93899999999999995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0.33500000000000002</v>
      </c>
      <c r="E58" s="94">
        <v>0.35699999999999998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0.82299999999999995</v>
      </c>
      <c r="E59" s="94">
        <v>0.93899999999999995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0.82299999999999995</v>
      </c>
      <c r="E60" s="94">
        <v>0.93899999999999995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0.33500000000000002</v>
      </c>
      <c r="E62" s="94">
        <v>0.35699999999999998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0.82299999999999995</v>
      </c>
      <c r="E63" s="94">
        <v>0.93899999999999995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0.82299999999999995</v>
      </c>
      <c r="E64" s="94">
        <v>0.93899999999999995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0.33500000000000002</v>
      </c>
      <c r="E66" s="94">
        <v>0.35699999999999998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0.82299999999999995</v>
      </c>
      <c r="E67" s="94">
        <v>0.93899999999999995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0.82299999999999995</v>
      </c>
      <c r="E68" s="94">
        <v>0.93899999999999995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0.33500000000000002</v>
      </c>
      <c r="E70" s="94">
        <v>0.35699999999999998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0.82299999999999995</v>
      </c>
      <c r="E71" s="94">
        <v>0.93899999999999995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0.82299999999999995</v>
      </c>
      <c r="E72" s="94">
        <v>0.93899999999999995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0.33500000000000002</v>
      </c>
      <c r="E74" s="94">
        <v>0.35699999999999998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0.82299999999999995</v>
      </c>
      <c r="E75" s="94">
        <v>0.93899999999999995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0.82299999999999995</v>
      </c>
      <c r="E76" s="94">
        <v>0.93899999999999995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0.33500000000000002</v>
      </c>
      <c r="E78" s="94">
        <v>0.35699999999999998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0.82299999999999995</v>
      </c>
      <c r="E79" s="94">
        <v>0.93899999999999995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0.82299999999999995</v>
      </c>
      <c r="E80" s="94">
        <v>0.93899999999999995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0.33500000000000002</v>
      </c>
      <c r="E82" s="94">
        <v>0.35699999999999998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0.82299999999999995</v>
      </c>
      <c r="E83" s="94">
        <v>0.93899999999999995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0.82299999999999995</v>
      </c>
      <c r="E84" s="94">
        <v>0.93899999999999995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0.82299999999999995</v>
      </c>
      <c r="E85" s="94">
        <v>0.93899999999999995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0.33500000000000002</v>
      </c>
      <c r="E87" s="94">
        <v>0.35699999999999998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3.5249999999999999</v>
      </c>
      <c r="F90" s="94">
        <v>0.40699999999999997</v>
      </c>
      <c r="G90" s="94">
        <v>0.316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3.5249999999999999</v>
      </c>
      <c r="F91" s="94">
        <v>0.40699999999999997</v>
      </c>
      <c r="G91" s="94">
        <v>0.316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3.5249999999999999</v>
      </c>
      <c r="F92" s="94">
        <v>0.40699999999999997</v>
      </c>
      <c r="G92" s="94">
        <v>0.316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3.5249999999999999</v>
      </c>
      <c r="F93" s="94">
        <v>0.40699999999999997</v>
      </c>
      <c r="G93" s="94">
        <v>0.316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3.5249999999999999</v>
      </c>
      <c r="F94" s="94">
        <v>0.40699999999999997</v>
      </c>
      <c r="G94" s="94">
        <v>0.316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3.5249999999999999</v>
      </c>
      <c r="F95" s="94">
        <v>0.40699999999999997</v>
      </c>
      <c r="G95" s="94">
        <v>0.316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3.5249999999999999</v>
      </c>
      <c r="F96" s="94">
        <v>0.40699999999999997</v>
      </c>
      <c r="G96" s="94">
        <v>0.316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3.5249999999999999</v>
      </c>
      <c r="F97" s="94">
        <v>0.40699999999999997</v>
      </c>
      <c r="G97" s="94">
        <v>0.316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3.5249999999999999</v>
      </c>
      <c r="F98" s="94">
        <v>0.40699999999999997</v>
      </c>
      <c r="G98" s="94">
        <v>0.316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3.5249999999999999</v>
      </c>
      <c r="F99" s="94">
        <v>0.40699999999999997</v>
      </c>
      <c r="G99" s="94">
        <v>0.316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3.5249999999999999</v>
      </c>
      <c r="F100" s="94">
        <v>0.40699999999999997</v>
      </c>
      <c r="G100" s="94">
        <v>0.316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3.5249999999999999</v>
      </c>
      <c r="F101" s="94">
        <v>0.40699999999999997</v>
      </c>
      <c r="G101" s="94">
        <v>0.316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3.5249999999999999</v>
      </c>
      <c r="F102" s="94">
        <v>0.40699999999999997</v>
      </c>
      <c r="G102" s="94">
        <v>0.316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3.5249999999999999</v>
      </c>
      <c r="F103" s="94">
        <v>0.40699999999999997</v>
      </c>
      <c r="G103" s="94">
        <v>0.316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3.5249999999999999</v>
      </c>
      <c r="F104" s="94">
        <v>0.40699999999999997</v>
      </c>
      <c r="G104" s="94">
        <v>0.316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3.5249999999999999</v>
      </c>
      <c r="F105" s="94">
        <v>0.40699999999999997</v>
      </c>
      <c r="G105" s="94">
        <v>0.316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3.5249999999999999</v>
      </c>
      <c r="F106" s="94">
        <v>0.40699999999999997</v>
      </c>
      <c r="G106" s="94">
        <v>0.316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3.5249999999999999</v>
      </c>
      <c r="F107" s="94">
        <v>0.40699999999999997</v>
      </c>
      <c r="G107" s="94">
        <v>0.316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3.5249999999999999</v>
      </c>
      <c r="F108" s="94">
        <v>0.40699999999999997</v>
      </c>
      <c r="G108" s="94">
        <v>0.316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3.5249999999999999</v>
      </c>
      <c r="F109" s="94">
        <v>0.40699999999999997</v>
      </c>
      <c r="G109" s="94">
        <v>0.316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3.5249999999999999</v>
      </c>
      <c r="F110" s="94">
        <v>0.40699999999999997</v>
      </c>
      <c r="G110" s="94">
        <v>0.316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3.5249999999999999</v>
      </c>
      <c r="F111" s="94">
        <v>0.40699999999999997</v>
      </c>
      <c r="G111" s="94">
        <v>0.316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3.5249999999999999</v>
      </c>
      <c r="F112" s="94">
        <v>0.40699999999999997</v>
      </c>
      <c r="G112" s="94">
        <v>0.316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3.5249999999999999</v>
      </c>
      <c r="F113" s="94">
        <v>0.40699999999999997</v>
      </c>
      <c r="G113" s="94">
        <v>0.316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3.5249999999999999</v>
      </c>
      <c r="F114" s="94">
        <v>0.40699999999999997</v>
      </c>
      <c r="G114" s="94">
        <v>0.316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3.5249999999999999</v>
      </c>
      <c r="F115" s="94">
        <v>0.40699999999999997</v>
      </c>
      <c r="G115" s="94">
        <v>0.316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3.5249999999999999</v>
      </c>
      <c r="F116" s="94">
        <v>0.40699999999999997</v>
      </c>
      <c r="G116" s="94">
        <v>0.316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3.5249999999999999</v>
      </c>
      <c r="F117" s="94">
        <v>0.40699999999999997</v>
      </c>
      <c r="G117" s="94">
        <v>0.316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3.5249999999999999</v>
      </c>
      <c r="F118" s="94">
        <v>0.40699999999999997</v>
      </c>
      <c r="G118" s="94">
        <v>0.316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3.5249999999999999</v>
      </c>
      <c r="F119" s="94">
        <v>0.40699999999999997</v>
      </c>
      <c r="G119" s="94">
        <v>0.316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3.5249999999999999</v>
      </c>
      <c r="F120" s="94">
        <v>0.40699999999999997</v>
      </c>
      <c r="G120" s="94">
        <v>0.316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3.5249999999999999</v>
      </c>
      <c r="F121" s="94">
        <v>0.40699999999999997</v>
      </c>
      <c r="G121" s="94">
        <v>0.316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3.5249999999999999</v>
      </c>
      <c r="F122" s="94">
        <v>0.40699999999999997</v>
      </c>
      <c r="G122" s="94">
        <v>0.316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3.5249999999999999</v>
      </c>
      <c r="F123" s="94">
        <v>0.40699999999999997</v>
      </c>
      <c r="G123" s="94">
        <v>0.316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3.5249999999999999</v>
      </c>
      <c r="F124" s="94">
        <v>0.40699999999999997</v>
      </c>
      <c r="G124" s="94">
        <v>0.316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3.5249999999999999</v>
      </c>
      <c r="F125" s="94">
        <v>0.40699999999999997</v>
      </c>
      <c r="G125" s="94">
        <v>0.316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3.52</v>
      </c>
      <c r="F126" s="94">
        <v>0.40699999999999997</v>
      </c>
      <c r="G126" s="94">
        <v>0.316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3.52</v>
      </c>
      <c r="F128" s="94">
        <v>0.40699999999999997</v>
      </c>
      <c r="G128" s="94">
        <v>0.316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46442.79</v>
      </c>
      <c r="D134" s="94">
        <v>31399.19</v>
      </c>
      <c r="E134" s="94">
        <v>15043.6</v>
      </c>
      <c r="F134" s="94">
        <v>0.68</v>
      </c>
      <c r="G134" s="94">
        <v>3.19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71323.649999999994</v>
      </c>
      <c r="D135" s="94">
        <v>49574.400000000001</v>
      </c>
      <c r="E135" s="94">
        <v>21749.26</v>
      </c>
      <c r="F135" s="94">
        <v>0.7</v>
      </c>
      <c r="G135" s="94">
        <v>3.15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29209.25</v>
      </c>
      <c r="D136" s="94">
        <v>20144.21</v>
      </c>
      <c r="E136" s="94">
        <v>9065.0400000000009</v>
      </c>
      <c r="F136" s="94">
        <v>0.69</v>
      </c>
      <c r="G136" s="94">
        <v>3.47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30700.81</v>
      </c>
      <c r="D137" s="94">
        <v>20756.3</v>
      </c>
      <c r="E137" s="94">
        <v>9944.51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30695.119999999999</v>
      </c>
      <c r="D138" s="94">
        <v>20752.45</v>
      </c>
      <c r="E138" s="94">
        <v>9942.66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30714.26</v>
      </c>
      <c r="D139" s="94">
        <v>20765.400000000001</v>
      </c>
      <c r="E139" s="94">
        <v>9948.86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61033.2</v>
      </c>
      <c r="D140" s="94">
        <v>41263.519999999997</v>
      </c>
      <c r="E140" s="94">
        <v>19769.68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30714.84</v>
      </c>
      <c r="D141" s="94">
        <v>20765.79</v>
      </c>
      <c r="E141" s="94">
        <v>9949.0499999999993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30705.599999999999</v>
      </c>
      <c r="D142" s="94">
        <v>20759.54</v>
      </c>
      <c r="E142" s="94">
        <v>9946.06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30891.51</v>
      </c>
      <c r="D143" s="94">
        <v>20885.23</v>
      </c>
      <c r="E143" s="94">
        <v>10006.280000000001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56363.83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98299.44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42315.49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42202.65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42197.53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42214.74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84075.06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42215.26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42206.96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42374.05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0.56999999999999995</v>
      </c>
      <c r="D158" s="94">
        <v>622</v>
      </c>
      <c r="E158" s="94">
        <v>1.87</v>
      </c>
      <c r="F158" s="94">
        <v>2045.36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3.09</v>
      </c>
      <c r="F159" s="94">
        <v>3384.37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1.24</v>
      </c>
      <c r="F160" s="94">
        <v>1414.17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1.24</v>
      </c>
      <c r="F161" s="94">
        <v>1408.41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1.24</v>
      </c>
      <c r="F162" s="94">
        <v>1408.15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1.24</v>
      </c>
      <c r="F163" s="94">
        <v>1409.03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2.46</v>
      </c>
      <c r="F164" s="94">
        <v>2687.92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1.24</v>
      </c>
      <c r="F165" s="94">
        <v>1409.05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1.24</v>
      </c>
      <c r="F166" s="94">
        <v>1408.63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1.24</v>
      </c>
      <c r="F167" s="94">
        <v>1417.16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60900.683700000001</v>
      </c>
      <c r="C176" s="94">
        <v>84.332400000000007</v>
      </c>
      <c r="D176" s="94">
        <v>94.880399999999995</v>
      </c>
      <c r="E176" s="94">
        <v>0</v>
      </c>
      <c r="F176" s="94">
        <v>8.0000000000000004E-4</v>
      </c>
      <c r="G176" s="94">
        <v>62270.328600000001</v>
      </c>
      <c r="H176" s="94">
        <v>23854.8613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50056.408900000002</v>
      </c>
      <c r="C177" s="94">
        <v>71.474199999999996</v>
      </c>
      <c r="D177" s="94">
        <v>85.013900000000007</v>
      </c>
      <c r="E177" s="94">
        <v>0</v>
      </c>
      <c r="F177" s="94">
        <v>6.9999999999999999E-4</v>
      </c>
      <c r="G177" s="94">
        <v>55810.2359</v>
      </c>
      <c r="H177" s="94">
        <v>19813.471600000001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45317.4663</v>
      </c>
      <c r="C178" s="94">
        <v>70.067499999999995</v>
      </c>
      <c r="D178" s="94">
        <v>94.418099999999995</v>
      </c>
      <c r="E178" s="94">
        <v>0</v>
      </c>
      <c r="F178" s="94">
        <v>6.9999999999999999E-4</v>
      </c>
      <c r="G178" s="94">
        <v>62018.7523</v>
      </c>
      <c r="H178" s="94">
        <v>18450.023399999998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34963.4954</v>
      </c>
      <c r="C179" s="94">
        <v>58.921900000000001</v>
      </c>
      <c r="D179" s="94">
        <v>88.680999999999997</v>
      </c>
      <c r="E179" s="94">
        <v>0</v>
      </c>
      <c r="F179" s="94">
        <v>6.9999999999999999E-4</v>
      </c>
      <c r="G179" s="94">
        <v>58276.062299999998</v>
      </c>
      <c r="H179" s="94">
        <v>14699.481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34674.4179</v>
      </c>
      <c r="C180" s="94">
        <v>61.976399999999998</v>
      </c>
      <c r="D180" s="94">
        <v>99.480199999999996</v>
      </c>
      <c r="E180" s="94">
        <v>0</v>
      </c>
      <c r="F180" s="94">
        <v>6.9999999999999999E-4</v>
      </c>
      <c r="G180" s="94">
        <v>65388.050799999997</v>
      </c>
      <c r="H180" s="94">
        <v>14916.4861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36847.267200000002</v>
      </c>
      <c r="C181" s="94">
        <v>67.045000000000002</v>
      </c>
      <c r="D181" s="94">
        <v>109.5722</v>
      </c>
      <c r="E181" s="94">
        <v>0</v>
      </c>
      <c r="F181" s="94">
        <v>8.0000000000000004E-4</v>
      </c>
      <c r="G181" s="94">
        <v>72026.0481</v>
      </c>
      <c r="H181" s="94">
        <v>15964.475899999999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39155.715900000003</v>
      </c>
      <c r="C182" s="94">
        <v>71.391199999999998</v>
      </c>
      <c r="D182" s="94">
        <v>116.9119</v>
      </c>
      <c r="E182" s="94">
        <v>0</v>
      </c>
      <c r="F182" s="94">
        <v>8.9999999999999998E-4</v>
      </c>
      <c r="G182" s="94">
        <v>76851.283599999995</v>
      </c>
      <c r="H182" s="94">
        <v>16978.584200000001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39927.125699999997</v>
      </c>
      <c r="C183" s="94">
        <v>72.818700000000007</v>
      </c>
      <c r="D183" s="94">
        <v>119.28360000000001</v>
      </c>
      <c r="E183" s="94">
        <v>0</v>
      </c>
      <c r="F183" s="94">
        <v>8.9999999999999998E-4</v>
      </c>
      <c r="G183" s="94">
        <v>78410.365600000005</v>
      </c>
      <c r="H183" s="94">
        <v>17315.088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32430.172600000002</v>
      </c>
      <c r="C184" s="94">
        <v>58.320099999999996</v>
      </c>
      <c r="D184" s="94">
        <v>94.197500000000005</v>
      </c>
      <c r="E184" s="94">
        <v>0</v>
      </c>
      <c r="F184" s="94">
        <v>6.9999999999999999E-4</v>
      </c>
      <c r="G184" s="94">
        <v>61917.1417</v>
      </c>
      <c r="H184" s="94">
        <v>13984.9771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35918.2143</v>
      </c>
      <c r="C185" s="94">
        <v>60.8416</v>
      </c>
      <c r="D185" s="94">
        <v>92.114500000000007</v>
      </c>
      <c r="E185" s="94">
        <v>0</v>
      </c>
      <c r="F185" s="94">
        <v>6.9999999999999999E-4</v>
      </c>
      <c r="G185" s="94">
        <v>60533.7039</v>
      </c>
      <c r="H185" s="94">
        <v>15130.573899999999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42830.891799999998</v>
      </c>
      <c r="C186" s="94">
        <v>66.287899999999993</v>
      </c>
      <c r="D186" s="94">
        <v>89.449200000000005</v>
      </c>
      <c r="E186" s="94">
        <v>0</v>
      </c>
      <c r="F186" s="94">
        <v>6.9999999999999999E-4</v>
      </c>
      <c r="G186" s="94">
        <v>58755.2552</v>
      </c>
      <c r="H186" s="94">
        <v>17443.886600000002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55950.711600000002</v>
      </c>
      <c r="C187" s="94">
        <v>79.584000000000003</v>
      </c>
      <c r="D187" s="94">
        <v>94.026399999999995</v>
      </c>
      <c r="E187" s="94">
        <v>0</v>
      </c>
      <c r="F187" s="94">
        <v>6.9999999999999999E-4</v>
      </c>
      <c r="G187" s="94">
        <v>61724.790800000002</v>
      </c>
      <c r="H187" s="94">
        <v>22117.2693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508972.57130000001</v>
      </c>
      <c r="C189" s="94">
        <v>823.06110000000001</v>
      </c>
      <c r="D189" s="94">
        <v>1178.029</v>
      </c>
      <c r="E189" s="94">
        <v>0</v>
      </c>
      <c r="F189" s="94">
        <v>8.8000000000000005E-3</v>
      </c>
      <c r="G189" s="94">
        <v>773982.01879999996</v>
      </c>
      <c r="H189" s="94">
        <v>210669.1784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32430.172600000002</v>
      </c>
      <c r="C190" s="94">
        <v>58.320099999999996</v>
      </c>
      <c r="D190" s="94">
        <v>85.013900000000007</v>
      </c>
      <c r="E190" s="94">
        <v>0</v>
      </c>
      <c r="F190" s="94">
        <v>6.9999999999999999E-4</v>
      </c>
      <c r="G190" s="94">
        <v>55810.2359</v>
      </c>
      <c r="H190" s="94">
        <v>13984.9771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60900.683700000001</v>
      </c>
      <c r="C191" s="94">
        <v>84.332400000000007</v>
      </c>
      <c r="D191" s="94">
        <v>119.28360000000001</v>
      </c>
      <c r="E191" s="94">
        <v>0</v>
      </c>
      <c r="F191" s="94">
        <v>8.9999999999999998E-4</v>
      </c>
      <c r="G191" s="94">
        <v>78410.365600000005</v>
      </c>
      <c r="H191" s="94">
        <v>23854.8613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144494000000</v>
      </c>
      <c r="C194" s="94">
        <v>104323.167</v>
      </c>
      <c r="D194" s="94" t="s">
        <v>621</v>
      </c>
      <c r="E194" s="94">
        <v>72368.391000000003</v>
      </c>
      <c r="F194" s="94">
        <v>8089.5320000000002</v>
      </c>
      <c r="G194" s="94">
        <v>17992.243999999999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129503000000</v>
      </c>
      <c r="C195" s="94">
        <v>104323.167</v>
      </c>
      <c r="D195" s="94" t="s">
        <v>634</v>
      </c>
      <c r="E195" s="94">
        <v>72368.391000000003</v>
      </c>
      <c r="F195" s="94">
        <v>8089.5320000000002</v>
      </c>
      <c r="G195" s="94">
        <v>17992.243999999999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143910000000</v>
      </c>
      <c r="C196" s="94">
        <v>104323.167</v>
      </c>
      <c r="D196" s="94" t="s">
        <v>565</v>
      </c>
      <c r="E196" s="94">
        <v>72368.391000000003</v>
      </c>
      <c r="F196" s="94">
        <v>8089.5320000000002</v>
      </c>
      <c r="G196" s="94">
        <v>17992.243999999999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135225000000</v>
      </c>
      <c r="C197" s="94">
        <v>118640.057</v>
      </c>
      <c r="D197" s="94" t="s">
        <v>695</v>
      </c>
      <c r="E197" s="94">
        <v>72368.391000000003</v>
      </c>
      <c r="F197" s="94">
        <v>8089.5320000000002</v>
      </c>
      <c r="G197" s="94">
        <v>17992.243999999999</v>
      </c>
      <c r="H197" s="94">
        <v>0</v>
      </c>
      <c r="I197" s="94">
        <v>20189.891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151728000000</v>
      </c>
      <c r="C198" s="94">
        <v>174345.33100000001</v>
      </c>
      <c r="D198" s="94" t="s">
        <v>592</v>
      </c>
      <c r="E198" s="94">
        <v>72368.391000000003</v>
      </c>
      <c r="F198" s="94">
        <v>8089.5320000000002</v>
      </c>
      <c r="G198" s="94">
        <v>17992.243999999999</v>
      </c>
      <c r="H198" s="94">
        <v>0</v>
      </c>
      <c r="I198" s="94">
        <v>75895.164000000004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167131000000</v>
      </c>
      <c r="C199" s="94">
        <v>172563.15400000001</v>
      </c>
      <c r="D199" s="94" t="s">
        <v>575</v>
      </c>
      <c r="E199" s="94">
        <v>72368.391000000003</v>
      </c>
      <c r="F199" s="94">
        <v>8089.5320000000002</v>
      </c>
      <c r="G199" s="94">
        <v>17992.243999999999</v>
      </c>
      <c r="H199" s="94">
        <v>0</v>
      </c>
      <c r="I199" s="94">
        <v>74112.986999999994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178328000000</v>
      </c>
      <c r="C200" s="94">
        <v>180229.139</v>
      </c>
      <c r="D200" s="94" t="s">
        <v>593</v>
      </c>
      <c r="E200" s="94">
        <v>72368.391000000003</v>
      </c>
      <c r="F200" s="94">
        <v>8089.5320000000002</v>
      </c>
      <c r="G200" s="94">
        <v>17992.243999999999</v>
      </c>
      <c r="H200" s="94">
        <v>0</v>
      </c>
      <c r="I200" s="94">
        <v>81778.972999999998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181945000000</v>
      </c>
      <c r="C201" s="94">
        <v>171222.78700000001</v>
      </c>
      <c r="D201" s="94" t="s">
        <v>594</v>
      </c>
      <c r="E201" s="94">
        <v>72368.391000000003</v>
      </c>
      <c r="F201" s="94">
        <v>8089.5320000000002</v>
      </c>
      <c r="G201" s="94">
        <v>17992.243999999999</v>
      </c>
      <c r="H201" s="94">
        <v>0</v>
      </c>
      <c r="I201" s="94">
        <v>72772.62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143674000000</v>
      </c>
      <c r="C202" s="94">
        <v>148836.696</v>
      </c>
      <c r="D202" s="94" t="s">
        <v>595</v>
      </c>
      <c r="E202" s="94">
        <v>72368.391000000003</v>
      </c>
      <c r="F202" s="94">
        <v>8089.5320000000002</v>
      </c>
      <c r="G202" s="94">
        <v>17992.243999999999</v>
      </c>
      <c r="H202" s="94">
        <v>0</v>
      </c>
      <c r="I202" s="94">
        <v>50386.53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140464000000</v>
      </c>
      <c r="C203" s="94">
        <v>132487.98800000001</v>
      </c>
      <c r="D203" s="94" t="s">
        <v>596</v>
      </c>
      <c r="E203" s="94">
        <v>72368.391000000003</v>
      </c>
      <c r="F203" s="94">
        <v>8089.5320000000002</v>
      </c>
      <c r="G203" s="94">
        <v>17992.243999999999</v>
      </c>
      <c r="H203" s="94">
        <v>0</v>
      </c>
      <c r="I203" s="94">
        <v>34037.821000000004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136337000000</v>
      </c>
      <c r="C204" s="94">
        <v>104852.47100000001</v>
      </c>
      <c r="D204" s="94" t="s">
        <v>713</v>
      </c>
      <c r="E204" s="94">
        <v>72368.391000000003</v>
      </c>
      <c r="F204" s="94">
        <v>8089.5320000000002</v>
      </c>
      <c r="G204" s="94">
        <v>17992.243999999999</v>
      </c>
      <c r="H204" s="94">
        <v>0</v>
      </c>
      <c r="I204" s="94">
        <v>529.30399999999997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143228000000</v>
      </c>
      <c r="C205" s="94">
        <v>104323.167</v>
      </c>
      <c r="D205" s="94" t="s">
        <v>581</v>
      </c>
      <c r="E205" s="94">
        <v>72368.391000000003</v>
      </c>
      <c r="F205" s="94">
        <v>8089.5320000000002</v>
      </c>
      <c r="G205" s="94">
        <v>17992.243999999999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1795970000000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129503000000</v>
      </c>
      <c r="C208" s="94">
        <v>104323.167</v>
      </c>
      <c r="D208" s="94"/>
      <c r="E208" s="94">
        <v>72368.391000000003</v>
      </c>
      <c r="F208" s="94">
        <v>8089.5320000000002</v>
      </c>
      <c r="G208" s="94">
        <v>17992.243999999999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181945000000</v>
      </c>
      <c r="C209" s="94">
        <v>180229.139</v>
      </c>
      <c r="D209" s="94"/>
      <c r="E209" s="94">
        <v>72368.391000000003</v>
      </c>
      <c r="F209" s="94">
        <v>8089.5320000000002</v>
      </c>
      <c r="G209" s="94">
        <v>17992.243999999999</v>
      </c>
      <c r="H209" s="94">
        <v>0</v>
      </c>
      <c r="I209" s="94">
        <v>81778.972999999998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30969.64</v>
      </c>
      <c r="C212" s="94">
        <v>17422.3</v>
      </c>
      <c r="D212" s="94">
        <v>0</v>
      </c>
      <c r="E212" s="94">
        <v>48391.94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14.82</v>
      </c>
      <c r="C213" s="94">
        <v>8.33</v>
      </c>
      <c r="D213" s="94">
        <v>0</v>
      </c>
      <c r="E213" s="94">
        <v>23.15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14.82</v>
      </c>
      <c r="C214" s="94">
        <v>8.33</v>
      </c>
      <c r="D214" s="94">
        <v>0</v>
      </c>
      <c r="E214" s="94">
        <v>23.15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3548.68</v>
      </c>
      <c r="C2" s="94">
        <v>1697.67</v>
      </c>
      <c r="D2" s="94">
        <v>1697.67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3548.68</v>
      </c>
      <c r="C3" s="94">
        <v>1697.67</v>
      </c>
      <c r="D3" s="94">
        <v>1697.67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8007.73</v>
      </c>
      <c r="C4" s="94">
        <v>3830.87</v>
      </c>
      <c r="D4" s="94">
        <v>3830.87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8007.73</v>
      </c>
      <c r="C5" s="94">
        <v>3830.87</v>
      </c>
      <c r="D5" s="94">
        <v>3830.87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1815.22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61.12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92.18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377.84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1733.46</v>
      </c>
      <c r="C28" s="94">
        <v>1815.22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0.82299999999999995</v>
      </c>
      <c r="E46" s="94">
        <v>0.93899999999999995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0.82299999999999995</v>
      </c>
      <c r="E47" s="94">
        <v>0.93899999999999995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0.82299999999999995</v>
      </c>
      <c r="E48" s="94">
        <v>0.93899999999999995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0.33500000000000002</v>
      </c>
      <c r="E50" s="94">
        <v>0.35699999999999998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0.82299999999999995</v>
      </c>
      <c r="E51" s="94">
        <v>0.93899999999999995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0.82299999999999995</v>
      </c>
      <c r="E52" s="94">
        <v>0.93899999999999995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0.33500000000000002</v>
      </c>
      <c r="E54" s="94">
        <v>0.35699999999999998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0.82299999999999995</v>
      </c>
      <c r="E55" s="94">
        <v>0.93899999999999995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0.82299999999999995</v>
      </c>
      <c r="E56" s="94">
        <v>0.93899999999999995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0.33500000000000002</v>
      </c>
      <c r="E58" s="94">
        <v>0.35699999999999998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0.82299999999999995</v>
      </c>
      <c r="E59" s="94">
        <v>0.93899999999999995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0.82299999999999995</v>
      </c>
      <c r="E60" s="94">
        <v>0.93899999999999995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0.33500000000000002</v>
      </c>
      <c r="E62" s="94">
        <v>0.35699999999999998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0.82299999999999995</v>
      </c>
      <c r="E63" s="94">
        <v>0.93899999999999995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0.82299999999999995</v>
      </c>
      <c r="E64" s="94">
        <v>0.93899999999999995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0.33500000000000002</v>
      </c>
      <c r="E66" s="94">
        <v>0.35699999999999998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0.82299999999999995</v>
      </c>
      <c r="E67" s="94">
        <v>0.93899999999999995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0.82299999999999995</v>
      </c>
      <c r="E68" s="94">
        <v>0.93899999999999995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0.33500000000000002</v>
      </c>
      <c r="E70" s="94">
        <v>0.35699999999999998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0.82299999999999995</v>
      </c>
      <c r="E71" s="94">
        <v>0.93899999999999995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0.82299999999999995</v>
      </c>
      <c r="E72" s="94">
        <v>0.93899999999999995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0.33500000000000002</v>
      </c>
      <c r="E74" s="94">
        <v>0.35699999999999998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0.82299999999999995</v>
      </c>
      <c r="E75" s="94">
        <v>0.93899999999999995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0.82299999999999995</v>
      </c>
      <c r="E76" s="94">
        <v>0.93899999999999995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0.33500000000000002</v>
      </c>
      <c r="E78" s="94">
        <v>0.35699999999999998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0.82299999999999995</v>
      </c>
      <c r="E79" s="94">
        <v>0.93899999999999995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0.82299999999999995</v>
      </c>
      <c r="E80" s="94">
        <v>0.93899999999999995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0.33500000000000002</v>
      </c>
      <c r="E82" s="94">
        <v>0.35699999999999998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0.82299999999999995</v>
      </c>
      <c r="E83" s="94">
        <v>0.93899999999999995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0.82299999999999995</v>
      </c>
      <c r="E84" s="94">
        <v>0.93899999999999995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0.82299999999999995</v>
      </c>
      <c r="E85" s="94">
        <v>0.93899999999999995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0.33500000000000002</v>
      </c>
      <c r="E87" s="94">
        <v>0.35699999999999998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3.5249999999999999</v>
      </c>
      <c r="F90" s="94">
        <v>0.40699999999999997</v>
      </c>
      <c r="G90" s="94">
        <v>0.316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3.5249999999999999</v>
      </c>
      <c r="F91" s="94">
        <v>0.40699999999999997</v>
      </c>
      <c r="G91" s="94">
        <v>0.316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3.5249999999999999</v>
      </c>
      <c r="F92" s="94">
        <v>0.40699999999999997</v>
      </c>
      <c r="G92" s="94">
        <v>0.316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3.5249999999999999</v>
      </c>
      <c r="F93" s="94">
        <v>0.40699999999999997</v>
      </c>
      <c r="G93" s="94">
        <v>0.316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3.5249999999999999</v>
      </c>
      <c r="F94" s="94">
        <v>0.40699999999999997</v>
      </c>
      <c r="G94" s="94">
        <v>0.316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3.5249999999999999</v>
      </c>
      <c r="F95" s="94">
        <v>0.40699999999999997</v>
      </c>
      <c r="G95" s="94">
        <v>0.316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3.5249999999999999</v>
      </c>
      <c r="F96" s="94">
        <v>0.40699999999999997</v>
      </c>
      <c r="G96" s="94">
        <v>0.316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3.5249999999999999</v>
      </c>
      <c r="F97" s="94">
        <v>0.40699999999999997</v>
      </c>
      <c r="G97" s="94">
        <v>0.316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3.5249999999999999</v>
      </c>
      <c r="F98" s="94">
        <v>0.40699999999999997</v>
      </c>
      <c r="G98" s="94">
        <v>0.316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3.5249999999999999</v>
      </c>
      <c r="F99" s="94">
        <v>0.40699999999999997</v>
      </c>
      <c r="G99" s="94">
        <v>0.316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3.5249999999999999</v>
      </c>
      <c r="F100" s="94">
        <v>0.40699999999999997</v>
      </c>
      <c r="G100" s="94">
        <v>0.316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3.5249999999999999</v>
      </c>
      <c r="F101" s="94">
        <v>0.40699999999999997</v>
      </c>
      <c r="G101" s="94">
        <v>0.316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3.5249999999999999</v>
      </c>
      <c r="F102" s="94">
        <v>0.40699999999999997</v>
      </c>
      <c r="G102" s="94">
        <v>0.316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3.5249999999999999</v>
      </c>
      <c r="F103" s="94">
        <v>0.40699999999999997</v>
      </c>
      <c r="G103" s="94">
        <v>0.316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3.5249999999999999</v>
      </c>
      <c r="F104" s="94">
        <v>0.40699999999999997</v>
      </c>
      <c r="G104" s="94">
        <v>0.316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3.5249999999999999</v>
      </c>
      <c r="F105" s="94">
        <v>0.40699999999999997</v>
      </c>
      <c r="G105" s="94">
        <v>0.316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3.5249999999999999</v>
      </c>
      <c r="F106" s="94">
        <v>0.40699999999999997</v>
      </c>
      <c r="G106" s="94">
        <v>0.316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3.5249999999999999</v>
      </c>
      <c r="F107" s="94">
        <v>0.40699999999999997</v>
      </c>
      <c r="G107" s="94">
        <v>0.316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3.5249999999999999</v>
      </c>
      <c r="F108" s="94">
        <v>0.40699999999999997</v>
      </c>
      <c r="G108" s="94">
        <v>0.316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3.5249999999999999</v>
      </c>
      <c r="F109" s="94">
        <v>0.40699999999999997</v>
      </c>
      <c r="G109" s="94">
        <v>0.316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3.5249999999999999</v>
      </c>
      <c r="F110" s="94">
        <v>0.40699999999999997</v>
      </c>
      <c r="G110" s="94">
        <v>0.316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3.5249999999999999</v>
      </c>
      <c r="F111" s="94">
        <v>0.40699999999999997</v>
      </c>
      <c r="G111" s="94">
        <v>0.316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3.5249999999999999</v>
      </c>
      <c r="F112" s="94">
        <v>0.40699999999999997</v>
      </c>
      <c r="G112" s="94">
        <v>0.316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3.5249999999999999</v>
      </c>
      <c r="F113" s="94">
        <v>0.40699999999999997</v>
      </c>
      <c r="G113" s="94">
        <v>0.316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3.5249999999999999</v>
      </c>
      <c r="F114" s="94">
        <v>0.40699999999999997</v>
      </c>
      <c r="G114" s="94">
        <v>0.316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3.5249999999999999</v>
      </c>
      <c r="F115" s="94">
        <v>0.40699999999999997</v>
      </c>
      <c r="G115" s="94">
        <v>0.316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3.5249999999999999</v>
      </c>
      <c r="F116" s="94">
        <v>0.40699999999999997</v>
      </c>
      <c r="G116" s="94">
        <v>0.316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3.5249999999999999</v>
      </c>
      <c r="F117" s="94">
        <v>0.40699999999999997</v>
      </c>
      <c r="G117" s="94">
        <v>0.316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3.5249999999999999</v>
      </c>
      <c r="F118" s="94">
        <v>0.40699999999999997</v>
      </c>
      <c r="G118" s="94">
        <v>0.316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3.5249999999999999</v>
      </c>
      <c r="F119" s="94">
        <v>0.40699999999999997</v>
      </c>
      <c r="G119" s="94">
        <v>0.316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3.5249999999999999</v>
      </c>
      <c r="F120" s="94">
        <v>0.40699999999999997</v>
      </c>
      <c r="G120" s="94">
        <v>0.316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3.5249999999999999</v>
      </c>
      <c r="F121" s="94">
        <v>0.40699999999999997</v>
      </c>
      <c r="G121" s="94">
        <v>0.316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3.5249999999999999</v>
      </c>
      <c r="F122" s="94">
        <v>0.40699999999999997</v>
      </c>
      <c r="G122" s="94">
        <v>0.316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3.5249999999999999</v>
      </c>
      <c r="F123" s="94">
        <v>0.40699999999999997</v>
      </c>
      <c r="G123" s="94">
        <v>0.316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3.5249999999999999</v>
      </c>
      <c r="F124" s="94">
        <v>0.40699999999999997</v>
      </c>
      <c r="G124" s="94">
        <v>0.316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3.5249999999999999</v>
      </c>
      <c r="F125" s="94">
        <v>0.40699999999999997</v>
      </c>
      <c r="G125" s="94">
        <v>0.316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3.52</v>
      </c>
      <c r="F126" s="94">
        <v>0.40699999999999997</v>
      </c>
      <c r="G126" s="94">
        <v>0.316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3.52</v>
      </c>
      <c r="F128" s="94">
        <v>0.40699999999999997</v>
      </c>
      <c r="G128" s="94">
        <v>0.316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32900.07</v>
      </c>
      <c r="D134" s="94">
        <v>26275.82</v>
      </c>
      <c r="E134" s="94">
        <v>6624.26</v>
      </c>
      <c r="F134" s="94">
        <v>0.8</v>
      </c>
      <c r="G134" s="94">
        <v>3.73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54422.04</v>
      </c>
      <c r="D135" s="94">
        <v>43464.45</v>
      </c>
      <c r="E135" s="94">
        <v>10957.59</v>
      </c>
      <c r="F135" s="94">
        <v>0.8</v>
      </c>
      <c r="G135" s="94">
        <v>3.45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21854.14</v>
      </c>
      <c r="D136" s="94">
        <v>17453.919999999998</v>
      </c>
      <c r="E136" s="94">
        <v>4400.22</v>
      </c>
      <c r="F136" s="94">
        <v>0.8</v>
      </c>
      <c r="G136" s="94">
        <v>3.77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21759.13</v>
      </c>
      <c r="D137" s="94">
        <v>17378.05</v>
      </c>
      <c r="E137" s="94">
        <v>4381.09</v>
      </c>
      <c r="F137" s="94">
        <v>0.8</v>
      </c>
      <c r="G137" s="94">
        <v>3.77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21754.9</v>
      </c>
      <c r="D138" s="94">
        <v>17374.669999999998</v>
      </c>
      <c r="E138" s="94">
        <v>4380.2299999999996</v>
      </c>
      <c r="F138" s="94">
        <v>0.8</v>
      </c>
      <c r="G138" s="94">
        <v>3.77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21770</v>
      </c>
      <c r="D139" s="94">
        <v>17386.73</v>
      </c>
      <c r="E139" s="94">
        <v>4383.28</v>
      </c>
      <c r="F139" s="94">
        <v>0.8</v>
      </c>
      <c r="G139" s="94">
        <v>3.77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43711.83</v>
      </c>
      <c r="D140" s="94">
        <v>34733.54</v>
      </c>
      <c r="E140" s="94">
        <v>8978.2900000000009</v>
      </c>
      <c r="F140" s="94">
        <v>0.79</v>
      </c>
      <c r="G140" s="94">
        <v>3.44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21831.38</v>
      </c>
      <c r="D141" s="94">
        <v>17413.34</v>
      </c>
      <c r="E141" s="94">
        <v>4418.04</v>
      </c>
      <c r="F141" s="94">
        <v>0.8</v>
      </c>
      <c r="G141" s="94">
        <v>3.77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21846.05</v>
      </c>
      <c r="D142" s="94">
        <v>17416.82</v>
      </c>
      <c r="E142" s="94">
        <v>4429.22</v>
      </c>
      <c r="F142" s="94">
        <v>0.8</v>
      </c>
      <c r="G142" s="94">
        <v>3.77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21972.47</v>
      </c>
      <c r="D143" s="94">
        <v>17522.86</v>
      </c>
      <c r="E143" s="94">
        <v>4449.6099999999997</v>
      </c>
      <c r="F143" s="94">
        <v>0.8</v>
      </c>
      <c r="G143" s="94">
        <v>3.77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53068.3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92415.67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39747.86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39633.39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39628.29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39646.480000000003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78920.350000000006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39647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39637.699999999997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39806.639999999999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0.56999999999999995</v>
      </c>
      <c r="D158" s="94">
        <v>622</v>
      </c>
      <c r="E158" s="94">
        <v>1.99</v>
      </c>
      <c r="F158" s="94">
        <v>2173.58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3.29</v>
      </c>
      <c r="F159" s="94">
        <v>3595.44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1.32</v>
      </c>
      <c r="F160" s="94">
        <v>1503.97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1.31</v>
      </c>
      <c r="F161" s="94">
        <v>1497.44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1.31</v>
      </c>
      <c r="F162" s="94">
        <v>1497.14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1.32</v>
      </c>
      <c r="F163" s="94">
        <v>1498.18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2.61</v>
      </c>
      <c r="F164" s="94">
        <v>2856.03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1.32</v>
      </c>
      <c r="F165" s="94">
        <v>1498.21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1.31</v>
      </c>
      <c r="F166" s="94">
        <v>1497.68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1.32</v>
      </c>
      <c r="F167" s="94">
        <v>1507.33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55294.285000000003</v>
      </c>
      <c r="C176" s="94">
        <v>79.941699999999997</v>
      </c>
      <c r="D176" s="94">
        <v>107.8454</v>
      </c>
      <c r="E176" s="94">
        <v>0</v>
      </c>
      <c r="F176" s="94">
        <v>8.0000000000000004E-4</v>
      </c>
      <c r="G176" s="95">
        <v>2555890</v>
      </c>
      <c r="H176" s="94">
        <v>22013.259099999999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46787.995699999999</v>
      </c>
      <c r="C177" s="94">
        <v>69.213700000000003</v>
      </c>
      <c r="D177" s="94">
        <v>96.932400000000001</v>
      </c>
      <c r="E177" s="94">
        <v>0</v>
      </c>
      <c r="F177" s="94">
        <v>6.9999999999999999E-4</v>
      </c>
      <c r="G177" s="95">
        <v>2297610</v>
      </c>
      <c r="H177" s="94">
        <v>18778.566699999999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44651.843099999998</v>
      </c>
      <c r="C178" s="94">
        <v>70.347700000000003</v>
      </c>
      <c r="D178" s="94">
        <v>108.0361</v>
      </c>
      <c r="E178" s="94">
        <v>0</v>
      </c>
      <c r="F178" s="94">
        <v>8.0000000000000004E-4</v>
      </c>
      <c r="G178" s="95">
        <v>2561720</v>
      </c>
      <c r="H178" s="94">
        <v>18336.286599999999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38488.344499999999</v>
      </c>
      <c r="C179" s="94">
        <v>62.816699999999997</v>
      </c>
      <c r="D179" s="94">
        <v>101.00530000000001</v>
      </c>
      <c r="E179" s="94">
        <v>0</v>
      </c>
      <c r="F179" s="94">
        <v>6.9999999999999999E-4</v>
      </c>
      <c r="G179" s="95">
        <v>2395410</v>
      </c>
      <c r="H179" s="94">
        <v>16015.918100000001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36495.2955</v>
      </c>
      <c r="C180" s="94">
        <v>62.119399999999999</v>
      </c>
      <c r="D180" s="94">
        <v>105.0171</v>
      </c>
      <c r="E180" s="94">
        <v>0</v>
      </c>
      <c r="F180" s="94">
        <v>6.9999999999999999E-4</v>
      </c>
      <c r="G180" s="95">
        <v>2490980</v>
      </c>
      <c r="H180" s="94">
        <v>15433.5928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36290.7379</v>
      </c>
      <c r="C181" s="94">
        <v>63.4497</v>
      </c>
      <c r="D181" s="94">
        <v>110.49890000000001</v>
      </c>
      <c r="E181" s="94">
        <v>0</v>
      </c>
      <c r="F181" s="94">
        <v>8.0000000000000004E-4</v>
      </c>
      <c r="G181" s="95">
        <v>2621270</v>
      </c>
      <c r="H181" s="94">
        <v>15509.3393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38085.145199999999</v>
      </c>
      <c r="C182" s="94">
        <v>67.403499999999994</v>
      </c>
      <c r="D182" s="94">
        <v>118.9152</v>
      </c>
      <c r="E182" s="94">
        <v>0</v>
      </c>
      <c r="F182" s="94">
        <v>8.0000000000000004E-4</v>
      </c>
      <c r="G182" s="95">
        <v>2821040</v>
      </c>
      <c r="H182" s="94">
        <v>16355.1224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38039.833899999998</v>
      </c>
      <c r="C183" s="94">
        <v>67.1023</v>
      </c>
      <c r="D183" s="94">
        <v>117.97450000000001</v>
      </c>
      <c r="E183" s="94">
        <v>0</v>
      </c>
      <c r="F183" s="94">
        <v>8.0000000000000004E-4</v>
      </c>
      <c r="G183" s="95">
        <v>2798690</v>
      </c>
      <c r="H183" s="94">
        <v>16314.302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35388.448100000001</v>
      </c>
      <c r="C184" s="94">
        <v>61.266199999999998</v>
      </c>
      <c r="D184" s="94">
        <v>105.5599</v>
      </c>
      <c r="E184" s="94">
        <v>0</v>
      </c>
      <c r="F184" s="94">
        <v>6.9999999999999999E-4</v>
      </c>
      <c r="G184" s="95">
        <v>2504020</v>
      </c>
      <c r="H184" s="94">
        <v>15065.153200000001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38391.3799</v>
      </c>
      <c r="C185" s="94">
        <v>63.738799999999998</v>
      </c>
      <c r="D185" s="94">
        <v>104.6579</v>
      </c>
      <c r="E185" s="94">
        <v>0</v>
      </c>
      <c r="F185" s="94">
        <v>6.9999999999999999E-4</v>
      </c>
      <c r="G185" s="95">
        <v>2482210</v>
      </c>
      <c r="H185" s="94">
        <v>16079.9977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43057.0602</v>
      </c>
      <c r="C186" s="94">
        <v>67.370199999999997</v>
      </c>
      <c r="D186" s="94">
        <v>102.4962</v>
      </c>
      <c r="E186" s="94">
        <v>0</v>
      </c>
      <c r="F186" s="94">
        <v>6.9999999999999999E-4</v>
      </c>
      <c r="G186" s="95">
        <v>2430280</v>
      </c>
      <c r="H186" s="94">
        <v>17636.4503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52873.031000000003</v>
      </c>
      <c r="C187" s="94">
        <v>77.584199999999996</v>
      </c>
      <c r="D187" s="94">
        <v>107.2568</v>
      </c>
      <c r="E187" s="94">
        <v>0</v>
      </c>
      <c r="F187" s="94">
        <v>8.0000000000000004E-4</v>
      </c>
      <c r="G187" s="95">
        <v>2542200</v>
      </c>
      <c r="H187" s="94">
        <v>21159.822899999999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503843.4</v>
      </c>
      <c r="C189" s="94">
        <v>812.35400000000004</v>
      </c>
      <c r="D189" s="94">
        <v>1286.1957</v>
      </c>
      <c r="E189" s="94">
        <v>0</v>
      </c>
      <c r="F189" s="94">
        <v>9.1000000000000004E-3</v>
      </c>
      <c r="G189" s="95">
        <v>30501300</v>
      </c>
      <c r="H189" s="94">
        <v>208697.8112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35388.448100000001</v>
      </c>
      <c r="C190" s="94">
        <v>61.266199999999998</v>
      </c>
      <c r="D190" s="94">
        <v>96.932400000000001</v>
      </c>
      <c r="E190" s="94">
        <v>0</v>
      </c>
      <c r="F190" s="94">
        <v>6.9999999999999999E-4</v>
      </c>
      <c r="G190" s="95">
        <v>2297610</v>
      </c>
      <c r="H190" s="94">
        <v>15065.153200000001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55294.285000000003</v>
      </c>
      <c r="C191" s="94">
        <v>79.941699999999997</v>
      </c>
      <c r="D191" s="94">
        <v>118.9152</v>
      </c>
      <c r="E191" s="94">
        <v>0</v>
      </c>
      <c r="F191" s="94">
        <v>8.0000000000000004E-4</v>
      </c>
      <c r="G191" s="95">
        <v>2821040</v>
      </c>
      <c r="H191" s="94">
        <v>22013.259099999999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145257000000</v>
      </c>
      <c r="C194" s="94">
        <v>105455.939</v>
      </c>
      <c r="D194" s="94" t="s">
        <v>626</v>
      </c>
      <c r="E194" s="94">
        <v>72368.391000000003</v>
      </c>
      <c r="F194" s="94">
        <v>8089.5320000000002</v>
      </c>
      <c r="G194" s="94">
        <v>19125.016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130579000000</v>
      </c>
      <c r="C195" s="94">
        <v>105455.939</v>
      </c>
      <c r="D195" s="94" t="s">
        <v>571</v>
      </c>
      <c r="E195" s="94">
        <v>72368.391000000003</v>
      </c>
      <c r="F195" s="94">
        <v>8089.5320000000002</v>
      </c>
      <c r="G195" s="94">
        <v>19125.016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145589000000</v>
      </c>
      <c r="C196" s="94">
        <v>103822.969</v>
      </c>
      <c r="D196" s="94" t="s">
        <v>696</v>
      </c>
      <c r="E196" s="94">
        <v>72368.391000000003</v>
      </c>
      <c r="F196" s="94">
        <v>8089.5320000000002</v>
      </c>
      <c r="G196" s="94">
        <v>19125.016</v>
      </c>
      <c r="H196" s="94">
        <v>0</v>
      </c>
      <c r="I196" s="94">
        <v>4240.03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136137000000</v>
      </c>
      <c r="C197" s="94">
        <v>100489.234</v>
      </c>
      <c r="D197" s="94" t="s">
        <v>697</v>
      </c>
      <c r="E197" s="94">
        <v>72368.391000000003</v>
      </c>
      <c r="F197" s="94">
        <v>8089.5320000000002</v>
      </c>
      <c r="G197" s="94">
        <v>19125.016</v>
      </c>
      <c r="H197" s="94">
        <v>0</v>
      </c>
      <c r="I197" s="94">
        <v>906.29499999999996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141568000000</v>
      </c>
      <c r="C198" s="94">
        <v>122381.52899999999</v>
      </c>
      <c r="D198" s="94" t="s">
        <v>597</v>
      </c>
      <c r="E198" s="94">
        <v>72368.391000000003</v>
      </c>
      <c r="F198" s="94">
        <v>8089.5320000000002</v>
      </c>
      <c r="G198" s="94">
        <v>19125.016</v>
      </c>
      <c r="H198" s="94">
        <v>0</v>
      </c>
      <c r="I198" s="94">
        <v>22798.59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148973000000</v>
      </c>
      <c r="C199" s="94">
        <v>148325.92000000001</v>
      </c>
      <c r="D199" s="94" t="s">
        <v>556</v>
      </c>
      <c r="E199" s="94">
        <v>72368.391000000003</v>
      </c>
      <c r="F199" s="94">
        <v>8089.5320000000002</v>
      </c>
      <c r="G199" s="94">
        <v>19125.016</v>
      </c>
      <c r="H199" s="94">
        <v>0</v>
      </c>
      <c r="I199" s="94">
        <v>48742.981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160326000000</v>
      </c>
      <c r="C200" s="94">
        <v>148407.72399999999</v>
      </c>
      <c r="D200" s="94" t="s">
        <v>598</v>
      </c>
      <c r="E200" s="94">
        <v>72368.391000000003</v>
      </c>
      <c r="F200" s="94">
        <v>8089.5320000000002</v>
      </c>
      <c r="G200" s="94">
        <v>19125.016</v>
      </c>
      <c r="H200" s="94">
        <v>0</v>
      </c>
      <c r="I200" s="94">
        <v>48824.785000000003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159056000000</v>
      </c>
      <c r="C201" s="94">
        <v>143047.649</v>
      </c>
      <c r="D201" s="94" t="s">
        <v>599</v>
      </c>
      <c r="E201" s="94">
        <v>72368.391000000003</v>
      </c>
      <c r="F201" s="94">
        <v>8089.5320000000002</v>
      </c>
      <c r="G201" s="94">
        <v>19125.016</v>
      </c>
      <c r="H201" s="94">
        <v>0</v>
      </c>
      <c r="I201" s="94">
        <v>43464.71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142309000000</v>
      </c>
      <c r="C202" s="94">
        <v>135186.204</v>
      </c>
      <c r="D202" s="94" t="s">
        <v>600</v>
      </c>
      <c r="E202" s="94">
        <v>72368.391000000003</v>
      </c>
      <c r="F202" s="94">
        <v>8089.5320000000002</v>
      </c>
      <c r="G202" s="94">
        <v>19125.016</v>
      </c>
      <c r="H202" s="94">
        <v>0</v>
      </c>
      <c r="I202" s="94">
        <v>35603.264999999999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141070000000</v>
      </c>
      <c r="C203" s="94">
        <v>117799.871</v>
      </c>
      <c r="D203" s="94" t="s">
        <v>543</v>
      </c>
      <c r="E203" s="94">
        <v>72368.391000000003</v>
      </c>
      <c r="F203" s="94">
        <v>8089.5320000000002</v>
      </c>
      <c r="G203" s="94">
        <v>19125.016</v>
      </c>
      <c r="H203" s="94">
        <v>0</v>
      </c>
      <c r="I203" s="94">
        <v>18216.932000000001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138118000000</v>
      </c>
      <c r="C204" s="94">
        <v>105455.939</v>
      </c>
      <c r="D204" s="94" t="s">
        <v>624</v>
      </c>
      <c r="E204" s="94">
        <v>72368.391000000003</v>
      </c>
      <c r="F204" s="94">
        <v>8089.5320000000002</v>
      </c>
      <c r="G204" s="94">
        <v>19125.016</v>
      </c>
      <c r="H204" s="94">
        <v>0</v>
      </c>
      <c r="I204" s="94">
        <v>0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144479000000</v>
      </c>
      <c r="C205" s="94">
        <v>105455.939</v>
      </c>
      <c r="D205" s="94" t="s">
        <v>627</v>
      </c>
      <c r="E205" s="94">
        <v>72368.391000000003</v>
      </c>
      <c r="F205" s="94">
        <v>8089.5320000000002</v>
      </c>
      <c r="G205" s="94">
        <v>19125.016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1733460000000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130579000000</v>
      </c>
      <c r="C208" s="94">
        <v>100489.234</v>
      </c>
      <c r="D208" s="94"/>
      <c r="E208" s="94">
        <v>72368.391000000003</v>
      </c>
      <c r="F208" s="94">
        <v>8089.5320000000002</v>
      </c>
      <c r="G208" s="94">
        <v>19125.016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160326000000</v>
      </c>
      <c r="C209" s="94">
        <v>148407.72399999999</v>
      </c>
      <c r="D209" s="94"/>
      <c r="E209" s="94">
        <v>72368.391000000003</v>
      </c>
      <c r="F209" s="94">
        <v>8089.5320000000002</v>
      </c>
      <c r="G209" s="94">
        <v>19125.016</v>
      </c>
      <c r="H209" s="94">
        <v>0</v>
      </c>
      <c r="I209" s="94">
        <v>48824.785000000003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36526.160000000003</v>
      </c>
      <c r="C212" s="94">
        <v>14673.63</v>
      </c>
      <c r="D212" s="94">
        <v>0</v>
      </c>
      <c r="E212" s="94">
        <v>51199.79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17.47</v>
      </c>
      <c r="C213" s="94">
        <v>7.02</v>
      </c>
      <c r="D213" s="94">
        <v>0</v>
      </c>
      <c r="E213" s="94">
        <v>24.49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17.47</v>
      </c>
      <c r="C214" s="94">
        <v>7.02</v>
      </c>
      <c r="D214" s="94">
        <v>0</v>
      </c>
      <c r="E214" s="94">
        <v>24.49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4515.2</v>
      </c>
      <c r="C2" s="94">
        <v>2160.0500000000002</v>
      </c>
      <c r="D2" s="94">
        <v>2160.0500000000002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4515.2</v>
      </c>
      <c r="C3" s="94">
        <v>2160.0500000000002</v>
      </c>
      <c r="D3" s="94">
        <v>2160.0500000000002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9000.74</v>
      </c>
      <c r="C4" s="94">
        <v>4305.92</v>
      </c>
      <c r="D4" s="94">
        <v>4305.92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9000.74</v>
      </c>
      <c r="C5" s="94">
        <v>4305.92</v>
      </c>
      <c r="D5" s="94">
        <v>4305.92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2779.53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49.48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92.13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391.73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1735.67</v>
      </c>
      <c r="C28" s="94">
        <v>2779.53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0.77200000000000002</v>
      </c>
      <c r="E46" s="94">
        <v>0.873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0.77200000000000002</v>
      </c>
      <c r="E47" s="94">
        <v>0.873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0.77200000000000002</v>
      </c>
      <c r="E48" s="94">
        <v>0.873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0.34100000000000003</v>
      </c>
      <c r="E50" s="94">
        <v>0.36499999999999999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0.77200000000000002</v>
      </c>
      <c r="E51" s="94">
        <v>0.873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0.77200000000000002</v>
      </c>
      <c r="E52" s="94">
        <v>0.873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0.34100000000000003</v>
      </c>
      <c r="E54" s="94">
        <v>0.36499999999999999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0.77200000000000002</v>
      </c>
      <c r="E55" s="94">
        <v>0.873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0.77200000000000002</v>
      </c>
      <c r="E56" s="94">
        <v>0.873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0.34100000000000003</v>
      </c>
      <c r="E58" s="94">
        <v>0.36499999999999999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0.77200000000000002</v>
      </c>
      <c r="E59" s="94">
        <v>0.873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0.77200000000000002</v>
      </c>
      <c r="E60" s="94">
        <v>0.873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0.34100000000000003</v>
      </c>
      <c r="E62" s="94">
        <v>0.36499999999999999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0.77200000000000002</v>
      </c>
      <c r="E63" s="94">
        <v>0.873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0.77200000000000002</v>
      </c>
      <c r="E64" s="94">
        <v>0.873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0.34100000000000003</v>
      </c>
      <c r="E66" s="94">
        <v>0.36499999999999999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0.77200000000000002</v>
      </c>
      <c r="E67" s="94">
        <v>0.873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0.77200000000000002</v>
      </c>
      <c r="E68" s="94">
        <v>0.873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0.34100000000000003</v>
      </c>
      <c r="E70" s="94">
        <v>0.36499999999999999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0.77200000000000002</v>
      </c>
      <c r="E71" s="94">
        <v>0.873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0.77200000000000002</v>
      </c>
      <c r="E72" s="94">
        <v>0.873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0.34100000000000003</v>
      </c>
      <c r="E74" s="94">
        <v>0.36499999999999999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0.77200000000000002</v>
      </c>
      <c r="E75" s="94">
        <v>0.873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0.77200000000000002</v>
      </c>
      <c r="E76" s="94">
        <v>0.873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0.34100000000000003</v>
      </c>
      <c r="E78" s="94">
        <v>0.36499999999999999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0.77200000000000002</v>
      </c>
      <c r="E79" s="94">
        <v>0.873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0.77200000000000002</v>
      </c>
      <c r="E80" s="94">
        <v>0.873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0.34100000000000003</v>
      </c>
      <c r="E82" s="94">
        <v>0.36499999999999999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0.77200000000000002</v>
      </c>
      <c r="E83" s="94">
        <v>0.873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0.77200000000000002</v>
      </c>
      <c r="E84" s="94">
        <v>0.873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0.77200000000000002</v>
      </c>
      <c r="E85" s="94">
        <v>0.873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0.34100000000000003</v>
      </c>
      <c r="E87" s="94">
        <v>0.36499999999999999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3.5249999999999999</v>
      </c>
      <c r="F90" s="94">
        <v>0.40699999999999997</v>
      </c>
      <c r="G90" s="94">
        <v>0.316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3.5249999999999999</v>
      </c>
      <c r="F91" s="94">
        <v>0.40699999999999997</v>
      </c>
      <c r="G91" s="94">
        <v>0.316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3.5249999999999999</v>
      </c>
      <c r="F92" s="94">
        <v>0.40699999999999997</v>
      </c>
      <c r="G92" s="94">
        <v>0.316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3.5249999999999999</v>
      </c>
      <c r="F93" s="94">
        <v>0.40699999999999997</v>
      </c>
      <c r="G93" s="94">
        <v>0.316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3.5249999999999999</v>
      </c>
      <c r="F94" s="94">
        <v>0.40699999999999997</v>
      </c>
      <c r="G94" s="94">
        <v>0.316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3.5249999999999999</v>
      </c>
      <c r="F95" s="94">
        <v>0.40699999999999997</v>
      </c>
      <c r="G95" s="94">
        <v>0.316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3.5249999999999999</v>
      </c>
      <c r="F96" s="94">
        <v>0.40699999999999997</v>
      </c>
      <c r="G96" s="94">
        <v>0.316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3.5249999999999999</v>
      </c>
      <c r="F97" s="94">
        <v>0.40699999999999997</v>
      </c>
      <c r="G97" s="94">
        <v>0.316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3.5249999999999999</v>
      </c>
      <c r="F98" s="94">
        <v>0.40699999999999997</v>
      </c>
      <c r="G98" s="94">
        <v>0.316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3.5249999999999999</v>
      </c>
      <c r="F99" s="94">
        <v>0.40699999999999997</v>
      </c>
      <c r="G99" s="94">
        <v>0.316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3.5249999999999999</v>
      </c>
      <c r="F100" s="94">
        <v>0.40699999999999997</v>
      </c>
      <c r="G100" s="94">
        <v>0.316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3.5249999999999999</v>
      </c>
      <c r="F101" s="94">
        <v>0.40699999999999997</v>
      </c>
      <c r="G101" s="94">
        <v>0.316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3.5249999999999999</v>
      </c>
      <c r="F102" s="94">
        <v>0.40699999999999997</v>
      </c>
      <c r="G102" s="94">
        <v>0.316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3.5249999999999999</v>
      </c>
      <c r="F103" s="94">
        <v>0.40699999999999997</v>
      </c>
      <c r="G103" s="94">
        <v>0.316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3.5249999999999999</v>
      </c>
      <c r="F104" s="94">
        <v>0.40699999999999997</v>
      </c>
      <c r="G104" s="94">
        <v>0.316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3.5249999999999999</v>
      </c>
      <c r="F105" s="94">
        <v>0.40699999999999997</v>
      </c>
      <c r="G105" s="94">
        <v>0.316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3.5249999999999999</v>
      </c>
      <c r="F106" s="94">
        <v>0.40699999999999997</v>
      </c>
      <c r="G106" s="94">
        <v>0.316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3.5249999999999999</v>
      </c>
      <c r="F107" s="94">
        <v>0.40699999999999997</v>
      </c>
      <c r="G107" s="94">
        <v>0.316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3.5249999999999999</v>
      </c>
      <c r="F108" s="94">
        <v>0.40699999999999997</v>
      </c>
      <c r="G108" s="94">
        <v>0.316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3.5249999999999999</v>
      </c>
      <c r="F109" s="94">
        <v>0.40699999999999997</v>
      </c>
      <c r="G109" s="94">
        <v>0.316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3.5249999999999999</v>
      </c>
      <c r="F110" s="94">
        <v>0.40699999999999997</v>
      </c>
      <c r="G110" s="94">
        <v>0.316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3.5249999999999999</v>
      </c>
      <c r="F111" s="94">
        <v>0.40699999999999997</v>
      </c>
      <c r="G111" s="94">
        <v>0.316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3.5249999999999999</v>
      </c>
      <c r="F112" s="94">
        <v>0.40699999999999997</v>
      </c>
      <c r="G112" s="94">
        <v>0.316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3.5249999999999999</v>
      </c>
      <c r="F113" s="94">
        <v>0.40699999999999997</v>
      </c>
      <c r="G113" s="94">
        <v>0.316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3.5249999999999999</v>
      </c>
      <c r="F114" s="94">
        <v>0.40699999999999997</v>
      </c>
      <c r="G114" s="94">
        <v>0.316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3.5249999999999999</v>
      </c>
      <c r="F115" s="94">
        <v>0.40699999999999997</v>
      </c>
      <c r="G115" s="94">
        <v>0.316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3.5249999999999999</v>
      </c>
      <c r="F116" s="94">
        <v>0.40699999999999997</v>
      </c>
      <c r="G116" s="94">
        <v>0.316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3.5249999999999999</v>
      </c>
      <c r="F117" s="94">
        <v>0.40699999999999997</v>
      </c>
      <c r="G117" s="94">
        <v>0.316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3.5249999999999999</v>
      </c>
      <c r="F118" s="94">
        <v>0.40699999999999997</v>
      </c>
      <c r="G118" s="94">
        <v>0.316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3.5249999999999999</v>
      </c>
      <c r="F119" s="94">
        <v>0.40699999999999997</v>
      </c>
      <c r="G119" s="94">
        <v>0.316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3.5249999999999999</v>
      </c>
      <c r="F120" s="94">
        <v>0.40699999999999997</v>
      </c>
      <c r="G120" s="94">
        <v>0.316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3.5249999999999999</v>
      </c>
      <c r="F121" s="94">
        <v>0.40699999999999997</v>
      </c>
      <c r="G121" s="94">
        <v>0.316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3.5249999999999999</v>
      </c>
      <c r="F122" s="94">
        <v>0.40699999999999997</v>
      </c>
      <c r="G122" s="94">
        <v>0.316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3.5249999999999999</v>
      </c>
      <c r="F123" s="94">
        <v>0.40699999999999997</v>
      </c>
      <c r="G123" s="94">
        <v>0.316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3.5249999999999999</v>
      </c>
      <c r="F124" s="94">
        <v>0.40699999999999997</v>
      </c>
      <c r="G124" s="94">
        <v>0.316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3.5249999999999999</v>
      </c>
      <c r="F125" s="94">
        <v>0.40699999999999997</v>
      </c>
      <c r="G125" s="94">
        <v>0.316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3.52</v>
      </c>
      <c r="F126" s="94">
        <v>0.40699999999999997</v>
      </c>
      <c r="G126" s="94">
        <v>0.316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3.52</v>
      </c>
      <c r="F128" s="94">
        <v>0.40699999999999997</v>
      </c>
      <c r="G128" s="94">
        <v>0.316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49323.91</v>
      </c>
      <c r="D134" s="94">
        <v>33504.53</v>
      </c>
      <c r="E134" s="94">
        <v>15819.37</v>
      </c>
      <c r="F134" s="94">
        <v>0.68</v>
      </c>
      <c r="G134" s="94">
        <v>3.19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70065.53</v>
      </c>
      <c r="D135" s="94">
        <v>50510.29</v>
      </c>
      <c r="E135" s="94">
        <v>19555.25</v>
      </c>
      <c r="F135" s="94">
        <v>0.72</v>
      </c>
      <c r="G135" s="94">
        <v>3.28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28693.599999999999</v>
      </c>
      <c r="D136" s="94">
        <v>20542.46</v>
      </c>
      <c r="E136" s="94">
        <v>8151.14</v>
      </c>
      <c r="F136" s="94">
        <v>0.72</v>
      </c>
      <c r="G136" s="94">
        <v>3.54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31410.23</v>
      </c>
      <c r="D137" s="94">
        <v>21681.57</v>
      </c>
      <c r="E137" s="94">
        <v>9728.66</v>
      </c>
      <c r="F137" s="94">
        <v>0.69</v>
      </c>
      <c r="G137" s="94">
        <v>3.48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31773.47</v>
      </c>
      <c r="D138" s="94">
        <v>21836.720000000001</v>
      </c>
      <c r="E138" s="94">
        <v>9936.75</v>
      </c>
      <c r="F138" s="94">
        <v>0.69</v>
      </c>
      <c r="G138" s="94">
        <v>3.47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31873.64</v>
      </c>
      <c r="D139" s="94">
        <v>21884.959999999999</v>
      </c>
      <c r="E139" s="94">
        <v>9988.67</v>
      </c>
      <c r="F139" s="94">
        <v>0.69</v>
      </c>
      <c r="G139" s="94">
        <v>3.47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66062.460000000006</v>
      </c>
      <c r="D140" s="94">
        <v>44663.72</v>
      </c>
      <c r="E140" s="94">
        <v>21398.74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33023.94</v>
      </c>
      <c r="D141" s="94">
        <v>22380.89</v>
      </c>
      <c r="E141" s="94">
        <v>10643.05</v>
      </c>
      <c r="F141" s="94">
        <v>0.68</v>
      </c>
      <c r="G141" s="94">
        <v>3.45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33075.26</v>
      </c>
      <c r="D142" s="94">
        <v>22400.38</v>
      </c>
      <c r="E142" s="94">
        <v>10674.88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33220.19</v>
      </c>
      <c r="D143" s="94">
        <v>22509.279999999999</v>
      </c>
      <c r="E143" s="94">
        <v>10710.91</v>
      </c>
      <c r="F143" s="94">
        <v>0.68</v>
      </c>
      <c r="G143" s="94">
        <v>3.45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59200.36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103378.79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44571.61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44457.59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44452.54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44470.74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88568.9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44471.25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44461.83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44628.55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0.56999999999999995</v>
      </c>
      <c r="D158" s="94">
        <v>622</v>
      </c>
      <c r="E158" s="94">
        <v>2.0099999999999998</v>
      </c>
      <c r="F158" s="94">
        <v>2200.54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3.34</v>
      </c>
      <c r="F159" s="94">
        <v>3649.98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1.34</v>
      </c>
      <c r="F160" s="94">
        <v>1530.32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1.34</v>
      </c>
      <c r="F161" s="94">
        <v>1524.37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1.34</v>
      </c>
      <c r="F162" s="94">
        <v>1524.11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1.34</v>
      </c>
      <c r="F163" s="94">
        <v>1525.06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2.66</v>
      </c>
      <c r="F164" s="94">
        <v>2909.41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1.34</v>
      </c>
      <c r="F165" s="94">
        <v>1525.08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1.34</v>
      </c>
      <c r="F166" s="94">
        <v>1524.59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1.35</v>
      </c>
      <c r="F167" s="94">
        <v>1533.28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62572.600899999998</v>
      </c>
      <c r="C176" s="94">
        <v>86.399199999999993</v>
      </c>
      <c r="D176" s="94">
        <v>96.676400000000001</v>
      </c>
      <c r="E176" s="94">
        <v>0</v>
      </c>
      <c r="F176" s="94">
        <v>8.0000000000000004E-4</v>
      </c>
      <c r="G176" s="94">
        <v>63447.338799999998</v>
      </c>
      <c r="H176" s="94">
        <v>24486.013299999999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53833.742899999997</v>
      </c>
      <c r="C177" s="94">
        <v>75.528300000000002</v>
      </c>
      <c r="D177" s="94">
        <v>87.067499999999995</v>
      </c>
      <c r="E177" s="94">
        <v>0</v>
      </c>
      <c r="F177" s="94">
        <v>6.9999999999999999E-4</v>
      </c>
      <c r="G177" s="94">
        <v>57149.705999999998</v>
      </c>
      <c r="H177" s="94">
        <v>21180.587599999999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51979.957999999999</v>
      </c>
      <c r="C178" s="94">
        <v>76.842500000000001</v>
      </c>
      <c r="D178" s="94">
        <v>96.817300000000003</v>
      </c>
      <c r="E178" s="94">
        <v>0</v>
      </c>
      <c r="F178" s="94">
        <v>6.9999999999999999E-4</v>
      </c>
      <c r="G178" s="94">
        <v>63575.995300000002</v>
      </c>
      <c r="H178" s="94">
        <v>20825.451099999998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39961.536500000002</v>
      </c>
      <c r="C179" s="94">
        <v>63.8386</v>
      </c>
      <c r="D179" s="94">
        <v>89.941299999999998</v>
      </c>
      <c r="E179" s="94">
        <v>0</v>
      </c>
      <c r="F179" s="94">
        <v>6.9999999999999999E-4</v>
      </c>
      <c r="G179" s="94">
        <v>59089.003299999997</v>
      </c>
      <c r="H179" s="94">
        <v>16465.631700000002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35412.9421</v>
      </c>
      <c r="C180" s="94">
        <v>60.604900000000001</v>
      </c>
      <c r="D180" s="94">
        <v>92.834800000000001</v>
      </c>
      <c r="E180" s="94">
        <v>0</v>
      </c>
      <c r="F180" s="94">
        <v>6.9999999999999999E-4</v>
      </c>
      <c r="G180" s="94">
        <v>61009.703399999999</v>
      </c>
      <c r="H180" s="94">
        <v>14976.910900000001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32755.447100000001</v>
      </c>
      <c r="C181" s="94">
        <v>58.855800000000002</v>
      </c>
      <c r="D181" s="94">
        <v>94.981800000000007</v>
      </c>
      <c r="E181" s="94">
        <v>0</v>
      </c>
      <c r="F181" s="94">
        <v>6.9999999999999999E-4</v>
      </c>
      <c r="G181" s="94">
        <v>62432.463900000002</v>
      </c>
      <c r="H181" s="94">
        <v>14120.5339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35389.510499999997</v>
      </c>
      <c r="C182" s="94">
        <v>64.23</v>
      </c>
      <c r="D182" s="94">
        <v>104.7081</v>
      </c>
      <c r="E182" s="94">
        <v>0</v>
      </c>
      <c r="F182" s="94">
        <v>8.0000000000000004E-4</v>
      </c>
      <c r="G182" s="94">
        <v>68828.071200000006</v>
      </c>
      <c r="H182" s="94">
        <v>15317.3518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35586.446799999998</v>
      </c>
      <c r="C183" s="94">
        <v>64.122799999999998</v>
      </c>
      <c r="D183" s="94">
        <v>103.7777</v>
      </c>
      <c r="E183" s="94">
        <v>0</v>
      </c>
      <c r="F183" s="94">
        <v>8.0000000000000004E-4</v>
      </c>
      <c r="G183" s="94">
        <v>68214.7834</v>
      </c>
      <c r="H183" s="94">
        <v>15358.1739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33187.415000000001</v>
      </c>
      <c r="C184" s="94">
        <v>58.039299999999997</v>
      </c>
      <c r="D184" s="94">
        <v>91.048400000000001</v>
      </c>
      <c r="E184" s="94">
        <v>0</v>
      </c>
      <c r="F184" s="94">
        <v>6.9999999999999999E-4</v>
      </c>
      <c r="G184" s="94">
        <v>59840.9211</v>
      </c>
      <c r="H184" s="94">
        <v>14154.5118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38440.645700000001</v>
      </c>
      <c r="C185" s="94">
        <v>63.4313</v>
      </c>
      <c r="D185" s="94">
        <v>93.103200000000001</v>
      </c>
      <c r="E185" s="94">
        <v>0</v>
      </c>
      <c r="F185" s="94">
        <v>6.9999999999999999E-4</v>
      </c>
      <c r="G185" s="94">
        <v>61176.160499999998</v>
      </c>
      <c r="H185" s="94">
        <v>16032.2726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46680.444199999998</v>
      </c>
      <c r="C186" s="94">
        <v>70.412099999999995</v>
      </c>
      <c r="D186" s="94">
        <v>91.517899999999997</v>
      </c>
      <c r="E186" s="94">
        <v>0</v>
      </c>
      <c r="F186" s="94">
        <v>6.9999999999999999E-4</v>
      </c>
      <c r="G186" s="94">
        <v>60104.409800000001</v>
      </c>
      <c r="H186" s="94">
        <v>18836.4303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59471.525999999998</v>
      </c>
      <c r="C187" s="94">
        <v>83.434600000000003</v>
      </c>
      <c r="D187" s="94">
        <v>96.174599999999998</v>
      </c>
      <c r="E187" s="94">
        <v>0</v>
      </c>
      <c r="F187" s="94">
        <v>8.0000000000000004E-4</v>
      </c>
      <c r="G187" s="94">
        <v>63127.369100000004</v>
      </c>
      <c r="H187" s="94">
        <v>23398.412700000001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525272.21569999994</v>
      </c>
      <c r="C189" s="94">
        <v>825.73929999999996</v>
      </c>
      <c r="D189" s="94">
        <v>1138.6489999999999</v>
      </c>
      <c r="E189" s="94">
        <v>0</v>
      </c>
      <c r="F189" s="94">
        <v>8.6E-3</v>
      </c>
      <c r="G189" s="94">
        <v>747995.92590000003</v>
      </c>
      <c r="H189" s="94">
        <v>215152.28159999999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32755.447100000001</v>
      </c>
      <c r="C190" s="94">
        <v>58.039299999999997</v>
      </c>
      <c r="D190" s="94">
        <v>87.067499999999995</v>
      </c>
      <c r="E190" s="94">
        <v>0</v>
      </c>
      <c r="F190" s="94">
        <v>6.9999999999999999E-4</v>
      </c>
      <c r="G190" s="94">
        <v>57149.705999999998</v>
      </c>
      <c r="H190" s="94">
        <v>14120.5339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62572.600899999998</v>
      </c>
      <c r="C191" s="94">
        <v>86.399199999999993</v>
      </c>
      <c r="D191" s="94">
        <v>104.7081</v>
      </c>
      <c r="E191" s="94">
        <v>0</v>
      </c>
      <c r="F191" s="94">
        <v>8.0000000000000004E-4</v>
      </c>
      <c r="G191" s="94">
        <v>68828.071200000006</v>
      </c>
      <c r="H191" s="94">
        <v>24486.013299999999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147225000000</v>
      </c>
      <c r="C194" s="94">
        <v>105777.66800000001</v>
      </c>
      <c r="D194" s="94" t="s">
        <v>577</v>
      </c>
      <c r="E194" s="94">
        <v>72368.391000000003</v>
      </c>
      <c r="F194" s="94">
        <v>8089.5320000000002</v>
      </c>
      <c r="G194" s="94">
        <v>19446.744999999999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132612000000</v>
      </c>
      <c r="C195" s="94">
        <v>105777.66800000001</v>
      </c>
      <c r="D195" s="94" t="s">
        <v>630</v>
      </c>
      <c r="E195" s="94">
        <v>72368.391000000003</v>
      </c>
      <c r="F195" s="94">
        <v>8089.5320000000002</v>
      </c>
      <c r="G195" s="94">
        <v>19446.744999999999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147523000000</v>
      </c>
      <c r="C196" s="94">
        <v>105777.66800000001</v>
      </c>
      <c r="D196" s="94" t="s">
        <v>631</v>
      </c>
      <c r="E196" s="94">
        <v>72368.391000000003</v>
      </c>
      <c r="F196" s="94">
        <v>8089.5320000000002</v>
      </c>
      <c r="G196" s="94">
        <v>19446.744999999999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137112000000</v>
      </c>
      <c r="C197" s="94">
        <v>101589.962</v>
      </c>
      <c r="D197" s="94" t="s">
        <v>698</v>
      </c>
      <c r="E197" s="94">
        <v>72368.391000000003</v>
      </c>
      <c r="F197" s="94">
        <v>8089.5320000000002</v>
      </c>
      <c r="G197" s="94">
        <v>19446.744999999999</v>
      </c>
      <c r="H197" s="94">
        <v>0</v>
      </c>
      <c r="I197" s="94">
        <v>1685.2950000000001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141568000000</v>
      </c>
      <c r="C198" s="94">
        <v>121542.68799999999</v>
      </c>
      <c r="D198" s="94" t="s">
        <v>560</v>
      </c>
      <c r="E198" s="94">
        <v>72368.391000000003</v>
      </c>
      <c r="F198" s="94">
        <v>8089.5320000000002</v>
      </c>
      <c r="G198" s="94">
        <v>19446.744999999999</v>
      </c>
      <c r="H198" s="94">
        <v>0</v>
      </c>
      <c r="I198" s="94">
        <v>21638.02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144870000000</v>
      </c>
      <c r="C199" s="94">
        <v>147061.22500000001</v>
      </c>
      <c r="D199" s="94" t="s">
        <v>601</v>
      </c>
      <c r="E199" s="94">
        <v>72368.391000000003</v>
      </c>
      <c r="F199" s="94">
        <v>8089.5320000000002</v>
      </c>
      <c r="G199" s="94">
        <v>19446.744999999999</v>
      </c>
      <c r="H199" s="94">
        <v>0</v>
      </c>
      <c r="I199" s="94">
        <v>47156.557000000001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159710000000</v>
      </c>
      <c r="C200" s="94">
        <v>163030.185</v>
      </c>
      <c r="D200" s="94" t="s">
        <v>699</v>
      </c>
      <c r="E200" s="94">
        <v>72368.391000000003</v>
      </c>
      <c r="F200" s="94">
        <v>8089.5320000000002</v>
      </c>
      <c r="G200" s="94">
        <v>19446.744999999999</v>
      </c>
      <c r="H200" s="94">
        <v>0</v>
      </c>
      <c r="I200" s="94">
        <v>63125.517999999996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158287000000</v>
      </c>
      <c r="C201" s="94">
        <v>162461.87299999999</v>
      </c>
      <c r="D201" s="94" t="s">
        <v>602</v>
      </c>
      <c r="E201" s="94">
        <v>72368.391000000003</v>
      </c>
      <c r="F201" s="94">
        <v>8089.5320000000002</v>
      </c>
      <c r="G201" s="94">
        <v>19446.744999999999</v>
      </c>
      <c r="H201" s="94">
        <v>0</v>
      </c>
      <c r="I201" s="94">
        <v>62557.205999999998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138856000000</v>
      </c>
      <c r="C202" s="94">
        <v>136571.80300000001</v>
      </c>
      <c r="D202" s="94" t="s">
        <v>603</v>
      </c>
      <c r="E202" s="94">
        <v>72368.391000000003</v>
      </c>
      <c r="F202" s="94">
        <v>8089.5320000000002</v>
      </c>
      <c r="G202" s="94">
        <v>19446.744999999999</v>
      </c>
      <c r="H202" s="94">
        <v>0</v>
      </c>
      <c r="I202" s="94">
        <v>36667.135000000002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141955000000</v>
      </c>
      <c r="C203" s="94">
        <v>128541.289</v>
      </c>
      <c r="D203" s="94" t="s">
        <v>596</v>
      </c>
      <c r="E203" s="94">
        <v>72368.391000000003</v>
      </c>
      <c r="F203" s="94">
        <v>8089.5320000000002</v>
      </c>
      <c r="G203" s="94">
        <v>19446.744999999999</v>
      </c>
      <c r="H203" s="94">
        <v>0</v>
      </c>
      <c r="I203" s="94">
        <v>28636.620999999999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139468000000</v>
      </c>
      <c r="C204" s="94">
        <v>105777.66800000001</v>
      </c>
      <c r="D204" s="94" t="s">
        <v>714</v>
      </c>
      <c r="E204" s="94">
        <v>72368.391000000003</v>
      </c>
      <c r="F204" s="94">
        <v>8089.5320000000002</v>
      </c>
      <c r="G204" s="94">
        <v>19446.744999999999</v>
      </c>
      <c r="H204" s="94">
        <v>0</v>
      </c>
      <c r="I204" s="94">
        <v>0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146482000000</v>
      </c>
      <c r="C205" s="94">
        <v>105777.66800000001</v>
      </c>
      <c r="D205" s="94" t="s">
        <v>633</v>
      </c>
      <c r="E205" s="94">
        <v>72368.391000000003</v>
      </c>
      <c r="F205" s="94">
        <v>8089.5320000000002</v>
      </c>
      <c r="G205" s="94">
        <v>19446.744999999999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1735670000000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132612000000</v>
      </c>
      <c r="C208" s="94">
        <v>101589.962</v>
      </c>
      <c r="D208" s="94"/>
      <c r="E208" s="94">
        <v>72368.391000000003</v>
      </c>
      <c r="F208" s="94">
        <v>8089.5320000000002</v>
      </c>
      <c r="G208" s="94">
        <v>19446.744999999999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159710000000</v>
      </c>
      <c r="C209" s="94">
        <v>163030.185</v>
      </c>
      <c r="D209" s="94"/>
      <c r="E209" s="94">
        <v>72368.391000000003</v>
      </c>
      <c r="F209" s="94">
        <v>8089.5320000000002</v>
      </c>
      <c r="G209" s="94">
        <v>19446.744999999999</v>
      </c>
      <c r="H209" s="94">
        <v>0</v>
      </c>
      <c r="I209" s="94">
        <v>63125.517999999996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29312.41</v>
      </c>
      <c r="C212" s="94">
        <v>21852.63</v>
      </c>
      <c r="D212" s="94">
        <v>0</v>
      </c>
      <c r="E212" s="94">
        <v>51165.04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14.02</v>
      </c>
      <c r="C213" s="94">
        <v>10.45</v>
      </c>
      <c r="D213" s="94">
        <v>0</v>
      </c>
      <c r="E213" s="94">
        <v>24.48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14.02</v>
      </c>
      <c r="C214" s="94">
        <v>10.45</v>
      </c>
      <c r="D214" s="94">
        <v>0</v>
      </c>
      <c r="E214" s="94">
        <v>24.48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6506.42</v>
      </c>
      <c r="C2" s="94">
        <v>3112.64</v>
      </c>
      <c r="D2" s="94">
        <v>3112.64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6506.42</v>
      </c>
      <c r="C3" s="94">
        <v>3112.64</v>
      </c>
      <c r="D3" s="94">
        <v>3112.64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11984.27</v>
      </c>
      <c r="C4" s="94">
        <v>5733.23</v>
      </c>
      <c r="D4" s="94">
        <v>5733.23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11984.27</v>
      </c>
      <c r="C5" s="94">
        <v>5733.23</v>
      </c>
      <c r="D5" s="94">
        <v>5733.23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4538.97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18.45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91.57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655.11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1967.44</v>
      </c>
      <c r="C28" s="94">
        <v>4538.97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0.71</v>
      </c>
      <c r="E46" s="94">
        <v>0.79400000000000004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0.71</v>
      </c>
      <c r="E47" s="94">
        <v>0.79400000000000004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0.71</v>
      </c>
      <c r="E48" s="94">
        <v>0.79400000000000004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0.33500000000000002</v>
      </c>
      <c r="E50" s="94">
        <v>0.35699999999999998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0.71</v>
      </c>
      <c r="E51" s="94">
        <v>0.79400000000000004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0.71</v>
      </c>
      <c r="E52" s="94">
        <v>0.79400000000000004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0.33500000000000002</v>
      </c>
      <c r="E54" s="94">
        <v>0.35699999999999998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0.71</v>
      </c>
      <c r="E55" s="94">
        <v>0.79400000000000004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0.71</v>
      </c>
      <c r="E56" s="94">
        <v>0.79400000000000004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0.33500000000000002</v>
      </c>
      <c r="E58" s="94">
        <v>0.35699999999999998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0.71</v>
      </c>
      <c r="E59" s="94">
        <v>0.79400000000000004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0.71</v>
      </c>
      <c r="E60" s="94">
        <v>0.79400000000000004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0.33500000000000002</v>
      </c>
      <c r="E62" s="94">
        <v>0.35699999999999998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0.71</v>
      </c>
      <c r="E63" s="94">
        <v>0.79400000000000004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0.71</v>
      </c>
      <c r="E64" s="94">
        <v>0.79400000000000004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0.33500000000000002</v>
      </c>
      <c r="E66" s="94">
        <v>0.35699999999999998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0.71</v>
      </c>
      <c r="E67" s="94">
        <v>0.79400000000000004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0.71</v>
      </c>
      <c r="E68" s="94">
        <v>0.79400000000000004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0.33500000000000002</v>
      </c>
      <c r="E70" s="94">
        <v>0.35699999999999998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0.71</v>
      </c>
      <c r="E71" s="94">
        <v>0.79400000000000004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0.71</v>
      </c>
      <c r="E72" s="94">
        <v>0.79400000000000004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0.33500000000000002</v>
      </c>
      <c r="E74" s="94">
        <v>0.35699999999999998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0.71</v>
      </c>
      <c r="E75" s="94">
        <v>0.79400000000000004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0.71</v>
      </c>
      <c r="E76" s="94">
        <v>0.79400000000000004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0.33500000000000002</v>
      </c>
      <c r="E78" s="94">
        <v>0.35699999999999998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0.71</v>
      </c>
      <c r="E79" s="94">
        <v>0.79400000000000004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0.71</v>
      </c>
      <c r="E80" s="94">
        <v>0.79400000000000004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0.33500000000000002</v>
      </c>
      <c r="E82" s="94">
        <v>0.35699999999999998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0.71</v>
      </c>
      <c r="E83" s="94">
        <v>0.79400000000000004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0.71</v>
      </c>
      <c r="E84" s="94">
        <v>0.79400000000000004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0.71</v>
      </c>
      <c r="E85" s="94">
        <v>0.79400000000000004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0.33500000000000002</v>
      </c>
      <c r="E87" s="94">
        <v>0.35699999999999998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3.5249999999999999</v>
      </c>
      <c r="F90" s="94">
        <v>0.40699999999999997</v>
      </c>
      <c r="G90" s="94">
        <v>0.316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3.5249999999999999</v>
      </c>
      <c r="F91" s="94">
        <v>0.40699999999999997</v>
      </c>
      <c r="G91" s="94">
        <v>0.316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3.5249999999999999</v>
      </c>
      <c r="F92" s="94">
        <v>0.40699999999999997</v>
      </c>
      <c r="G92" s="94">
        <v>0.316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3.5249999999999999</v>
      </c>
      <c r="F93" s="94">
        <v>0.40699999999999997</v>
      </c>
      <c r="G93" s="94">
        <v>0.316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3.5249999999999999</v>
      </c>
      <c r="F94" s="94">
        <v>0.40699999999999997</v>
      </c>
      <c r="G94" s="94">
        <v>0.316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3.5249999999999999</v>
      </c>
      <c r="F95" s="94">
        <v>0.40699999999999997</v>
      </c>
      <c r="G95" s="94">
        <v>0.316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3.5249999999999999</v>
      </c>
      <c r="F96" s="94">
        <v>0.40699999999999997</v>
      </c>
      <c r="G96" s="94">
        <v>0.316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3.5249999999999999</v>
      </c>
      <c r="F97" s="94">
        <v>0.40699999999999997</v>
      </c>
      <c r="G97" s="94">
        <v>0.316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3.5249999999999999</v>
      </c>
      <c r="F98" s="94">
        <v>0.40699999999999997</v>
      </c>
      <c r="G98" s="94">
        <v>0.316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3.5249999999999999</v>
      </c>
      <c r="F99" s="94">
        <v>0.40699999999999997</v>
      </c>
      <c r="G99" s="94">
        <v>0.316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3.5249999999999999</v>
      </c>
      <c r="F100" s="94">
        <v>0.40699999999999997</v>
      </c>
      <c r="G100" s="94">
        <v>0.316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3.5249999999999999</v>
      </c>
      <c r="F101" s="94">
        <v>0.40699999999999997</v>
      </c>
      <c r="G101" s="94">
        <v>0.316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3.5249999999999999</v>
      </c>
      <c r="F102" s="94">
        <v>0.40699999999999997</v>
      </c>
      <c r="G102" s="94">
        <v>0.316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3.5249999999999999</v>
      </c>
      <c r="F103" s="94">
        <v>0.40699999999999997</v>
      </c>
      <c r="G103" s="94">
        <v>0.316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3.5249999999999999</v>
      </c>
      <c r="F104" s="94">
        <v>0.40699999999999997</v>
      </c>
      <c r="G104" s="94">
        <v>0.316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3.5249999999999999</v>
      </c>
      <c r="F105" s="94">
        <v>0.40699999999999997</v>
      </c>
      <c r="G105" s="94">
        <v>0.316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3.5249999999999999</v>
      </c>
      <c r="F106" s="94">
        <v>0.40699999999999997</v>
      </c>
      <c r="G106" s="94">
        <v>0.316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3.5249999999999999</v>
      </c>
      <c r="F107" s="94">
        <v>0.40699999999999997</v>
      </c>
      <c r="G107" s="94">
        <v>0.316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3.5249999999999999</v>
      </c>
      <c r="F108" s="94">
        <v>0.40699999999999997</v>
      </c>
      <c r="G108" s="94">
        <v>0.316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3.5249999999999999</v>
      </c>
      <c r="F109" s="94">
        <v>0.40699999999999997</v>
      </c>
      <c r="G109" s="94">
        <v>0.316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3.5249999999999999</v>
      </c>
      <c r="F110" s="94">
        <v>0.40699999999999997</v>
      </c>
      <c r="G110" s="94">
        <v>0.316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3.5249999999999999</v>
      </c>
      <c r="F111" s="94">
        <v>0.40699999999999997</v>
      </c>
      <c r="G111" s="94">
        <v>0.316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3.5249999999999999</v>
      </c>
      <c r="F112" s="94">
        <v>0.40699999999999997</v>
      </c>
      <c r="G112" s="94">
        <v>0.316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3.5249999999999999</v>
      </c>
      <c r="F113" s="94">
        <v>0.40699999999999997</v>
      </c>
      <c r="G113" s="94">
        <v>0.316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3.5249999999999999</v>
      </c>
      <c r="F114" s="94">
        <v>0.40699999999999997</v>
      </c>
      <c r="G114" s="94">
        <v>0.316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3.5249999999999999</v>
      </c>
      <c r="F115" s="94">
        <v>0.40699999999999997</v>
      </c>
      <c r="G115" s="94">
        <v>0.316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3.5249999999999999</v>
      </c>
      <c r="F116" s="94">
        <v>0.40699999999999997</v>
      </c>
      <c r="G116" s="94">
        <v>0.316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3.5249999999999999</v>
      </c>
      <c r="F117" s="94">
        <v>0.40699999999999997</v>
      </c>
      <c r="G117" s="94">
        <v>0.316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3.5249999999999999</v>
      </c>
      <c r="F118" s="94">
        <v>0.40699999999999997</v>
      </c>
      <c r="G118" s="94">
        <v>0.316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3.5249999999999999</v>
      </c>
      <c r="F119" s="94">
        <v>0.40699999999999997</v>
      </c>
      <c r="G119" s="94">
        <v>0.316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3.5249999999999999</v>
      </c>
      <c r="F120" s="94">
        <v>0.40699999999999997</v>
      </c>
      <c r="G120" s="94">
        <v>0.316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3.5249999999999999</v>
      </c>
      <c r="F121" s="94">
        <v>0.40699999999999997</v>
      </c>
      <c r="G121" s="94">
        <v>0.316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3.5249999999999999</v>
      </c>
      <c r="F122" s="94">
        <v>0.40699999999999997</v>
      </c>
      <c r="G122" s="94">
        <v>0.316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3.5249999999999999</v>
      </c>
      <c r="F123" s="94">
        <v>0.40699999999999997</v>
      </c>
      <c r="G123" s="94">
        <v>0.316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3.5249999999999999</v>
      </c>
      <c r="F124" s="94">
        <v>0.40699999999999997</v>
      </c>
      <c r="G124" s="94">
        <v>0.316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3.5249999999999999</v>
      </c>
      <c r="F125" s="94">
        <v>0.40699999999999997</v>
      </c>
      <c r="G125" s="94">
        <v>0.316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3.52</v>
      </c>
      <c r="F126" s="94">
        <v>0.40699999999999997</v>
      </c>
      <c r="G126" s="94">
        <v>0.316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3.52</v>
      </c>
      <c r="F128" s="94">
        <v>0.40699999999999997</v>
      </c>
      <c r="G128" s="94">
        <v>0.316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43988.13</v>
      </c>
      <c r="D134" s="94">
        <v>35131.35</v>
      </c>
      <c r="E134" s="94">
        <v>8856.7800000000007</v>
      </c>
      <c r="F134" s="94">
        <v>0.8</v>
      </c>
      <c r="G134" s="94">
        <v>3.45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73394.399999999994</v>
      </c>
      <c r="D135" s="94">
        <v>58616.82</v>
      </c>
      <c r="E135" s="94">
        <v>14777.58</v>
      </c>
      <c r="F135" s="94">
        <v>0.8</v>
      </c>
      <c r="G135" s="94">
        <v>4.18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29739.4</v>
      </c>
      <c r="D136" s="94">
        <v>23751.52</v>
      </c>
      <c r="E136" s="94">
        <v>5987.87</v>
      </c>
      <c r="F136" s="94">
        <v>0.8</v>
      </c>
      <c r="G136" s="94">
        <v>3.73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29644.94</v>
      </c>
      <c r="D137" s="94">
        <v>23676.09</v>
      </c>
      <c r="E137" s="94">
        <v>5968.85</v>
      </c>
      <c r="F137" s="94">
        <v>0.8</v>
      </c>
      <c r="G137" s="94">
        <v>3.73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29641.05</v>
      </c>
      <c r="D138" s="94">
        <v>23672.98</v>
      </c>
      <c r="E138" s="94">
        <v>5968.07</v>
      </c>
      <c r="F138" s="94">
        <v>0.8</v>
      </c>
      <c r="G138" s="94">
        <v>3.73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29657.65</v>
      </c>
      <c r="D139" s="94">
        <v>23686.240000000002</v>
      </c>
      <c r="E139" s="94">
        <v>5971.41</v>
      </c>
      <c r="F139" s="94">
        <v>0.8</v>
      </c>
      <c r="G139" s="94">
        <v>3.73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58983.27</v>
      </c>
      <c r="D140" s="94">
        <v>47107.3</v>
      </c>
      <c r="E140" s="94">
        <v>11875.97</v>
      </c>
      <c r="F140" s="94">
        <v>0.8</v>
      </c>
      <c r="G140" s="94">
        <v>4.32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29658.03</v>
      </c>
      <c r="D141" s="94">
        <v>23686.54</v>
      </c>
      <c r="E141" s="94">
        <v>5971.49</v>
      </c>
      <c r="F141" s="94">
        <v>0.8</v>
      </c>
      <c r="G141" s="94">
        <v>3.73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29648.21</v>
      </c>
      <c r="D142" s="94">
        <v>23678.7</v>
      </c>
      <c r="E142" s="94">
        <v>5969.51</v>
      </c>
      <c r="F142" s="94">
        <v>0.8</v>
      </c>
      <c r="G142" s="94">
        <v>3.73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29783.39</v>
      </c>
      <c r="D143" s="94">
        <v>23786.66</v>
      </c>
      <c r="E143" s="94">
        <v>5996.73</v>
      </c>
      <c r="F143" s="94">
        <v>0.8</v>
      </c>
      <c r="G143" s="94">
        <v>3.73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80185.399999999994</v>
      </c>
      <c r="D146" s="94">
        <v>0.78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140410.70000000001</v>
      </c>
      <c r="D147" s="94">
        <v>0.78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60680.94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60551.8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60546.47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60569.18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120686.12</v>
      </c>
      <c r="D152" s="94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60569.69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60556.27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60741.1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0.56999999999999995</v>
      </c>
      <c r="D158" s="94">
        <v>622</v>
      </c>
      <c r="E158" s="94">
        <v>2.66</v>
      </c>
      <c r="F158" s="94">
        <v>2906.12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0.57999999999999996</v>
      </c>
      <c r="D159" s="94">
        <v>1109.6500000000001</v>
      </c>
      <c r="E159" s="94">
        <v>4.43</v>
      </c>
      <c r="F159" s="94">
        <v>8457.08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0.56999999999999995</v>
      </c>
      <c r="D160" s="94">
        <v>622</v>
      </c>
      <c r="E160" s="94">
        <v>1.8</v>
      </c>
      <c r="F160" s="94">
        <v>1964.76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0.56999999999999995</v>
      </c>
      <c r="D161" s="94">
        <v>622</v>
      </c>
      <c r="E161" s="94">
        <v>1.79</v>
      </c>
      <c r="F161" s="94">
        <v>1958.52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0.56999999999999995</v>
      </c>
      <c r="D162" s="94">
        <v>622</v>
      </c>
      <c r="E162" s="94">
        <v>1.79</v>
      </c>
      <c r="F162" s="94">
        <v>1958.26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0.56999999999999995</v>
      </c>
      <c r="D163" s="94">
        <v>622</v>
      </c>
      <c r="E163" s="94">
        <v>1.79</v>
      </c>
      <c r="F163" s="94">
        <v>1959.36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0.57999999999999996</v>
      </c>
      <c r="D164" s="94">
        <v>1109.6500000000001</v>
      </c>
      <c r="E164" s="94">
        <v>3.56</v>
      </c>
      <c r="F164" s="94">
        <v>6796.52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0.56999999999999995</v>
      </c>
      <c r="D165" s="94">
        <v>622</v>
      </c>
      <c r="E165" s="94">
        <v>1.79</v>
      </c>
      <c r="F165" s="94">
        <v>1959.39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0.56999999999999995</v>
      </c>
      <c r="D166" s="94">
        <v>622</v>
      </c>
      <c r="E166" s="94">
        <v>1.79</v>
      </c>
      <c r="F166" s="94">
        <v>1958.74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0.56999999999999995</v>
      </c>
      <c r="D167" s="94">
        <v>622</v>
      </c>
      <c r="E167" s="94">
        <v>1.8</v>
      </c>
      <c r="F167" s="94">
        <v>1967.67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80279.000899999999</v>
      </c>
      <c r="C176" s="94">
        <v>84.686800000000005</v>
      </c>
      <c r="D176" s="94">
        <v>247.36490000000001</v>
      </c>
      <c r="E176" s="94">
        <v>0</v>
      </c>
      <c r="F176" s="94">
        <v>8.9999999999999998E-4</v>
      </c>
      <c r="G176" s="94">
        <v>49600.359700000001</v>
      </c>
      <c r="H176" s="94">
        <v>29602.427599999999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69532.898100000006</v>
      </c>
      <c r="C177" s="94">
        <v>73.694299999999998</v>
      </c>
      <c r="D177" s="94">
        <v>221.44210000000001</v>
      </c>
      <c r="E177" s="94">
        <v>0</v>
      </c>
      <c r="F177" s="94">
        <v>8.0000000000000004E-4</v>
      </c>
      <c r="G177" s="94">
        <v>44404.864500000003</v>
      </c>
      <c r="H177" s="94">
        <v>25692.744600000002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63402.561999999998</v>
      </c>
      <c r="C178" s="94">
        <v>69.149500000000003</v>
      </c>
      <c r="D178" s="94">
        <v>242.7653</v>
      </c>
      <c r="E178" s="94">
        <v>0</v>
      </c>
      <c r="F178" s="94">
        <v>8.9999999999999998E-4</v>
      </c>
      <c r="G178" s="94">
        <v>48693.9807</v>
      </c>
      <c r="H178" s="94">
        <v>23728.0052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46017.085500000001</v>
      </c>
      <c r="C179" s="94">
        <v>52.404200000000003</v>
      </c>
      <c r="D179" s="94">
        <v>222.5592</v>
      </c>
      <c r="E179" s="94">
        <v>0</v>
      </c>
      <c r="F179" s="94">
        <v>8.0000000000000004E-4</v>
      </c>
      <c r="G179" s="94">
        <v>44653.542200000004</v>
      </c>
      <c r="H179" s="94">
        <v>17562.620200000001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35212.770100000002</v>
      </c>
      <c r="C180" s="94">
        <v>42.707599999999999</v>
      </c>
      <c r="D180" s="94">
        <v>224.8537</v>
      </c>
      <c r="E180" s="94">
        <v>0</v>
      </c>
      <c r="F180" s="94">
        <v>8.0000000000000004E-4</v>
      </c>
      <c r="G180" s="94">
        <v>45125.540200000003</v>
      </c>
      <c r="H180" s="94">
        <v>13840.3444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32397.528600000001</v>
      </c>
      <c r="C181" s="94">
        <v>40.1462</v>
      </c>
      <c r="D181" s="94">
        <v>224.72219999999999</v>
      </c>
      <c r="E181" s="94">
        <v>0</v>
      </c>
      <c r="F181" s="94">
        <v>8.0000000000000004E-4</v>
      </c>
      <c r="G181" s="94">
        <v>45102.044300000001</v>
      </c>
      <c r="H181" s="94">
        <v>12865.079900000001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32939.385399999999</v>
      </c>
      <c r="C182" s="94">
        <v>40.981499999999997</v>
      </c>
      <c r="D182" s="94">
        <v>231.90950000000001</v>
      </c>
      <c r="E182" s="94">
        <v>0</v>
      </c>
      <c r="F182" s="94">
        <v>8.0000000000000004E-4</v>
      </c>
      <c r="G182" s="94">
        <v>46545.050999999999</v>
      </c>
      <c r="H182" s="94">
        <v>13105.4719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34167.337099999997</v>
      </c>
      <c r="C183" s="94">
        <v>42.146999999999998</v>
      </c>
      <c r="D183" s="94">
        <v>232.97499999999999</v>
      </c>
      <c r="E183" s="94">
        <v>0</v>
      </c>
      <c r="F183" s="94">
        <v>8.0000000000000004E-4</v>
      </c>
      <c r="G183" s="94">
        <v>46757.787600000003</v>
      </c>
      <c r="H183" s="94">
        <v>13538.278200000001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36564.411099999998</v>
      </c>
      <c r="C184" s="94">
        <v>43.755099999999999</v>
      </c>
      <c r="D184" s="94">
        <v>221.1011</v>
      </c>
      <c r="E184" s="94">
        <v>0</v>
      </c>
      <c r="F184" s="94">
        <v>8.0000000000000004E-4</v>
      </c>
      <c r="G184" s="94">
        <v>44370.4447</v>
      </c>
      <c r="H184" s="94">
        <v>14280.517599999999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49913.7209</v>
      </c>
      <c r="C185" s="94">
        <v>56.445500000000003</v>
      </c>
      <c r="D185" s="94">
        <v>233.1157</v>
      </c>
      <c r="E185" s="94">
        <v>0</v>
      </c>
      <c r="F185" s="94">
        <v>8.0000000000000004E-4</v>
      </c>
      <c r="G185" s="94">
        <v>46769.775300000001</v>
      </c>
      <c r="H185" s="94">
        <v>18988.814299999998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66027.325200000007</v>
      </c>
      <c r="C186" s="94">
        <v>71.123599999999996</v>
      </c>
      <c r="D186" s="94">
        <v>234.22540000000001</v>
      </c>
      <c r="E186" s="94">
        <v>0</v>
      </c>
      <c r="F186" s="94">
        <v>8.9999999999999998E-4</v>
      </c>
      <c r="G186" s="94">
        <v>46976.009899999997</v>
      </c>
      <c r="H186" s="94">
        <v>24573.565600000002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75252.0092</v>
      </c>
      <c r="C187" s="94">
        <v>80.066100000000006</v>
      </c>
      <c r="D187" s="94">
        <v>246.149</v>
      </c>
      <c r="E187" s="94">
        <v>0</v>
      </c>
      <c r="F187" s="94">
        <v>8.9999999999999998E-4</v>
      </c>
      <c r="G187" s="94">
        <v>49361.347699999998</v>
      </c>
      <c r="H187" s="94">
        <v>27853.745200000001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621706.03410000005</v>
      </c>
      <c r="C189" s="94">
        <v>697.3075</v>
      </c>
      <c r="D189" s="94">
        <v>2783.183</v>
      </c>
      <c r="E189" s="94">
        <v>0</v>
      </c>
      <c r="F189" s="94">
        <v>9.9000000000000008E-3</v>
      </c>
      <c r="G189" s="94">
        <v>558360.74780000001</v>
      </c>
      <c r="H189" s="94">
        <v>235631.61480000001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32397.528600000001</v>
      </c>
      <c r="C190" s="94">
        <v>40.1462</v>
      </c>
      <c r="D190" s="94">
        <v>221.1011</v>
      </c>
      <c r="E190" s="94">
        <v>0</v>
      </c>
      <c r="F190" s="94">
        <v>8.0000000000000004E-4</v>
      </c>
      <c r="G190" s="94">
        <v>44370.4447</v>
      </c>
      <c r="H190" s="94">
        <v>12865.079900000001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80279.000899999999</v>
      </c>
      <c r="C191" s="94">
        <v>84.686800000000005</v>
      </c>
      <c r="D191" s="94">
        <v>247.36490000000001</v>
      </c>
      <c r="E191" s="94">
        <v>0</v>
      </c>
      <c r="F191" s="94">
        <v>8.9999999999999998E-4</v>
      </c>
      <c r="G191" s="94">
        <v>49600.359700000001</v>
      </c>
      <c r="H191" s="94">
        <v>29602.427599999999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174772000000</v>
      </c>
      <c r="C194" s="94">
        <v>118217.345</v>
      </c>
      <c r="D194" s="94" t="s">
        <v>635</v>
      </c>
      <c r="E194" s="94">
        <v>72368.391000000003</v>
      </c>
      <c r="F194" s="94">
        <v>8089.5320000000002</v>
      </c>
      <c r="G194" s="94">
        <v>31886.421999999999</v>
      </c>
      <c r="H194" s="94">
        <v>0</v>
      </c>
      <c r="I194" s="94">
        <v>0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156465000000</v>
      </c>
      <c r="C195" s="94">
        <v>118217.345</v>
      </c>
      <c r="D195" s="94" t="s">
        <v>636</v>
      </c>
      <c r="E195" s="94">
        <v>72368.391000000003</v>
      </c>
      <c r="F195" s="94">
        <v>8089.5320000000002</v>
      </c>
      <c r="G195" s="94">
        <v>31886.421999999999</v>
      </c>
      <c r="H195" s="94">
        <v>0</v>
      </c>
      <c r="I195" s="94">
        <v>0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171579000000</v>
      </c>
      <c r="C196" s="94">
        <v>118217.345</v>
      </c>
      <c r="D196" s="94" t="s">
        <v>565</v>
      </c>
      <c r="E196" s="94">
        <v>72368.391000000003</v>
      </c>
      <c r="F196" s="94">
        <v>8089.5320000000002</v>
      </c>
      <c r="G196" s="94">
        <v>31886.421999999999</v>
      </c>
      <c r="H196" s="94">
        <v>0</v>
      </c>
      <c r="I196" s="94">
        <v>0</v>
      </c>
      <c r="J196" s="94">
        <v>5873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157342000000</v>
      </c>
      <c r="C197" s="94">
        <v>112344.345</v>
      </c>
      <c r="D197" s="94" t="s">
        <v>715</v>
      </c>
      <c r="E197" s="94">
        <v>72368.391000000003</v>
      </c>
      <c r="F197" s="94">
        <v>8089.5320000000002</v>
      </c>
      <c r="G197" s="94">
        <v>31886.421999999999</v>
      </c>
      <c r="H197" s="94">
        <v>0</v>
      </c>
      <c r="I197" s="94">
        <v>0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159005000000</v>
      </c>
      <c r="C198" s="94">
        <v>119335.027</v>
      </c>
      <c r="D198" s="94" t="s">
        <v>533</v>
      </c>
      <c r="E198" s="94">
        <v>72368.391000000003</v>
      </c>
      <c r="F198" s="94">
        <v>8089.5320000000002</v>
      </c>
      <c r="G198" s="94">
        <v>31886.421999999999</v>
      </c>
      <c r="H198" s="94">
        <v>0</v>
      </c>
      <c r="I198" s="94">
        <v>6990.6819999999998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158922000000</v>
      </c>
      <c r="C199" s="94">
        <v>141588.96599999999</v>
      </c>
      <c r="D199" s="94" t="s">
        <v>700</v>
      </c>
      <c r="E199" s="94">
        <v>72368.391000000003</v>
      </c>
      <c r="F199" s="94">
        <v>8089.5320000000002</v>
      </c>
      <c r="G199" s="94">
        <v>31886.421999999999</v>
      </c>
      <c r="H199" s="94">
        <v>0</v>
      </c>
      <c r="I199" s="94">
        <v>29244.620999999999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164007000000</v>
      </c>
      <c r="C200" s="94">
        <v>149040.69399999999</v>
      </c>
      <c r="D200" s="94" t="s">
        <v>701</v>
      </c>
      <c r="E200" s="94">
        <v>72368.391000000003</v>
      </c>
      <c r="F200" s="94">
        <v>8089.5320000000002</v>
      </c>
      <c r="G200" s="94">
        <v>31886.421999999999</v>
      </c>
      <c r="H200" s="94">
        <v>0</v>
      </c>
      <c r="I200" s="94">
        <v>36696.349000000002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164756000000</v>
      </c>
      <c r="C201" s="94">
        <v>140639.41699999999</v>
      </c>
      <c r="D201" s="94" t="s">
        <v>702</v>
      </c>
      <c r="E201" s="94">
        <v>72368.391000000003</v>
      </c>
      <c r="F201" s="94">
        <v>8089.5320000000002</v>
      </c>
      <c r="G201" s="94">
        <v>31886.421999999999</v>
      </c>
      <c r="H201" s="94">
        <v>0</v>
      </c>
      <c r="I201" s="94">
        <v>28295.072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156344000000</v>
      </c>
      <c r="C202" s="94">
        <v>113702.88</v>
      </c>
      <c r="D202" s="94" t="s">
        <v>580</v>
      </c>
      <c r="E202" s="94">
        <v>72368.391000000003</v>
      </c>
      <c r="F202" s="94">
        <v>8089.5320000000002</v>
      </c>
      <c r="G202" s="94">
        <v>31886.421999999999</v>
      </c>
      <c r="H202" s="94">
        <v>0</v>
      </c>
      <c r="I202" s="94">
        <v>1358.5350000000001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164798000000</v>
      </c>
      <c r="C203" s="94">
        <v>118217.345</v>
      </c>
      <c r="D203" s="94" t="s">
        <v>637</v>
      </c>
      <c r="E203" s="94">
        <v>72368.391000000003</v>
      </c>
      <c r="F203" s="94">
        <v>8089.5320000000002</v>
      </c>
      <c r="G203" s="94">
        <v>31886.421999999999</v>
      </c>
      <c r="H203" s="94">
        <v>0</v>
      </c>
      <c r="I203" s="94">
        <v>0</v>
      </c>
      <c r="J203" s="94">
        <v>5873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165525000000</v>
      </c>
      <c r="C204" s="94">
        <v>118217.345</v>
      </c>
      <c r="D204" s="94" t="s">
        <v>638</v>
      </c>
      <c r="E204" s="94">
        <v>72368.391000000003</v>
      </c>
      <c r="F204" s="94">
        <v>8089.5320000000002</v>
      </c>
      <c r="G204" s="94">
        <v>31886.421999999999</v>
      </c>
      <c r="H204" s="94">
        <v>0</v>
      </c>
      <c r="I204" s="94">
        <v>0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173930000000</v>
      </c>
      <c r="C205" s="94">
        <v>118217.345</v>
      </c>
      <c r="D205" s="94" t="s">
        <v>639</v>
      </c>
      <c r="E205" s="94">
        <v>72368.391000000003</v>
      </c>
      <c r="F205" s="94">
        <v>8089.5320000000002</v>
      </c>
      <c r="G205" s="94">
        <v>31886.421999999999</v>
      </c>
      <c r="H205" s="94">
        <v>0</v>
      </c>
      <c r="I205" s="94">
        <v>0</v>
      </c>
      <c r="J205" s="94">
        <v>5873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1967440000000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156344000000</v>
      </c>
      <c r="C208" s="94">
        <v>112344.345</v>
      </c>
      <c r="D208" s="94"/>
      <c r="E208" s="94">
        <v>72368.391000000003</v>
      </c>
      <c r="F208" s="94">
        <v>8089.5320000000002</v>
      </c>
      <c r="G208" s="94">
        <v>31886.421999999999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174772000000</v>
      </c>
      <c r="C209" s="94">
        <v>149040.69399999999</v>
      </c>
      <c r="D209" s="94"/>
      <c r="E209" s="94">
        <v>72368.391000000003</v>
      </c>
      <c r="F209" s="94">
        <v>8089.5320000000002</v>
      </c>
      <c r="G209" s="94">
        <v>31886.421999999999</v>
      </c>
      <c r="H209" s="94">
        <v>0</v>
      </c>
      <c r="I209" s="94">
        <v>36696.349000000002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52215.46</v>
      </c>
      <c r="C212" s="94">
        <v>18712.509999999998</v>
      </c>
      <c r="D212" s="94">
        <v>0</v>
      </c>
      <c r="E212" s="94">
        <v>70927.97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24.98</v>
      </c>
      <c r="C213" s="94">
        <v>8.9499999999999993</v>
      </c>
      <c r="D213" s="94">
        <v>0</v>
      </c>
      <c r="E213" s="94">
        <v>33.93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24.98</v>
      </c>
      <c r="C214" s="94">
        <v>8.9499999999999993</v>
      </c>
      <c r="D214" s="94">
        <v>0</v>
      </c>
      <c r="E214" s="94">
        <v>33.93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F16" sqref="F16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5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52.5">
      <c r="A2" s="11" t="s">
        <v>4</v>
      </c>
      <c r="B2" s="12" t="s">
        <v>2</v>
      </c>
      <c r="C2" s="12" t="s">
        <v>92</v>
      </c>
      <c r="D2" s="13" t="s">
        <v>282</v>
      </c>
      <c r="E2" s="13" t="s">
        <v>283</v>
      </c>
      <c r="F2" s="12" t="s">
        <v>284</v>
      </c>
      <c r="G2" s="12" t="s">
        <v>285</v>
      </c>
      <c r="H2" s="12" t="s">
        <v>286</v>
      </c>
      <c r="I2" s="14" t="s">
        <v>287</v>
      </c>
      <c r="J2" s="14" t="s">
        <v>6</v>
      </c>
      <c r="K2" s="14" t="s">
        <v>288</v>
      </c>
      <c r="L2" s="14" t="s">
        <v>289</v>
      </c>
      <c r="M2" s="14" t="s">
        <v>290</v>
      </c>
      <c r="N2" s="83" t="s">
        <v>291</v>
      </c>
      <c r="O2" s="14" t="s">
        <v>292</v>
      </c>
      <c r="P2" s="14" t="s">
        <v>293</v>
      </c>
      <c r="Q2" s="14" t="s">
        <v>294</v>
      </c>
      <c r="R2" s="14" t="s">
        <v>295</v>
      </c>
      <c r="S2" s="14" t="s">
        <v>54</v>
      </c>
    </row>
    <row r="3" spans="1:19">
      <c r="A3" s="32" t="s">
        <v>193</v>
      </c>
      <c r="B3" s="2" t="s">
        <v>3</v>
      </c>
      <c r="C3" s="2">
        <v>1</v>
      </c>
      <c r="D3" s="33">
        <v>348.38673714917456</v>
      </c>
      <c r="E3" s="3">
        <v>1805.1988026505699</v>
      </c>
      <c r="F3" s="4">
        <v>5.1815945044934582</v>
      </c>
      <c r="G3" s="3">
        <v>276.3002566913479</v>
      </c>
      <c r="H3" s="3">
        <v>20.750019277399453</v>
      </c>
      <c r="I3" s="4">
        <v>6.1938516708627915</v>
      </c>
      <c r="J3" s="4">
        <v>56.247187640617966</v>
      </c>
      <c r="K3" s="4">
        <v>60.277839999999991</v>
      </c>
      <c r="L3" s="4">
        <v>4.3055599999999998</v>
      </c>
      <c r="M3" s="4"/>
      <c r="N3" s="5"/>
      <c r="O3" s="4"/>
      <c r="P3" s="4">
        <v>1.5</v>
      </c>
      <c r="Q3" s="4">
        <v>522.5801057237619</v>
      </c>
      <c r="R3" s="4"/>
      <c r="S3" s="4">
        <v>1.4123541545165426</v>
      </c>
    </row>
    <row r="4" spans="1:19">
      <c r="A4" s="32" t="s">
        <v>194</v>
      </c>
      <c r="B4" s="2" t="s">
        <v>3</v>
      </c>
      <c r="C4" s="2">
        <v>1</v>
      </c>
      <c r="D4" s="33">
        <v>174.19336857458728</v>
      </c>
      <c r="E4" s="3">
        <v>902.59940132528493</v>
      </c>
      <c r="F4" s="4">
        <v>5.1815945044934582</v>
      </c>
      <c r="G4" s="3">
        <v>78.940073337730738</v>
      </c>
      <c r="H4" s="3">
        <v>10.37000963405457</v>
      </c>
      <c r="I4" s="4">
        <v>6.1938516708627915</v>
      </c>
      <c r="J4" s="4">
        <v>28.123593820308983</v>
      </c>
      <c r="K4" s="4">
        <v>60.277839999999991</v>
      </c>
      <c r="L4" s="4">
        <v>4.3055599999999998</v>
      </c>
      <c r="M4" s="4"/>
      <c r="N4" s="5"/>
      <c r="O4" s="4"/>
      <c r="P4" s="4">
        <v>1.5</v>
      </c>
      <c r="Q4" s="4">
        <v>261.29005286188095</v>
      </c>
      <c r="R4" s="4"/>
      <c r="S4" s="4">
        <v>1.1446182547645765</v>
      </c>
    </row>
    <row r="5" spans="1:19">
      <c r="A5" s="32" t="s">
        <v>196</v>
      </c>
      <c r="B5" s="2" t="s">
        <v>3</v>
      </c>
      <c r="C5" s="2">
        <v>1</v>
      </c>
      <c r="D5" s="33">
        <v>174.19336857458728</v>
      </c>
      <c r="E5" s="3">
        <v>902.59940132528493</v>
      </c>
      <c r="F5" s="4">
        <v>5.1815945044934582</v>
      </c>
      <c r="G5" s="3">
        <v>78.940073337730738</v>
      </c>
      <c r="H5" s="3">
        <v>10.37000963405457</v>
      </c>
      <c r="I5" s="4">
        <v>6.1938516708627915</v>
      </c>
      <c r="J5" s="4">
        <v>28.123593820308983</v>
      </c>
      <c r="K5" s="4">
        <v>35.520869999999995</v>
      </c>
      <c r="L5" s="4">
        <v>4.3055599999999998</v>
      </c>
      <c r="M5" s="4"/>
      <c r="N5" s="5"/>
      <c r="O5" s="4"/>
      <c r="P5" s="4">
        <v>1.5</v>
      </c>
      <c r="Q5" s="4">
        <v>261.29005286188095</v>
      </c>
      <c r="R5" s="4"/>
      <c r="S5" s="4">
        <v>1.1446182547645765</v>
      </c>
    </row>
    <row r="6" spans="1:19">
      <c r="A6" s="32" t="s">
        <v>197</v>
      </c>
      <c r="B6" s="2" t="s">
        <v>3</v>
      </c>
      <c r="C6" s="2">
        <v>1</v>
      </c>
      <c r="D6" s="33">
        <v>174.19336857458728</v>
      </c>
      <c r="E6" s="3">
        <v>902.59940132528493</v>
      </c>
      <c r="F6" s="4">
        <v>5.1815945044934582</v>
      </c>
      <c r="G6" s="3">
        <v>78.940073337730738</v>
      </c>
      <c r="H6" s="3">
        <v>10.37000963405457</v>
      </c>
      <c r="I6" s="4">
        <v>6.1938516708627915</v>
      </c>
      <c r="J6" s="4">
        <v>28.123593820308983</v>
      </c>
      <c r="K6" s="4">
        <v>35.520869999999995</v>
      </c>
      <c r="L6" s="4">
        <v>4.3055599999999998</v>
      </c>
      <c r="M6" s="4"/>
      <c r="N6" s="5"/>
      <c r="O6" s="4"/>
      <c r="P6" s="4">
        <v>1.5</v>
      </c>
      <c r="Q6" s="4">
        <v>261.29005286188095</v>
      </c>
      <c r="R6" s="4"/>
      <c r="S6" s="4">
        <v>1.1446182547645765</v>
      </c>
    </row>
    <row r="7" spans="1:19">
      <c r="A7" s="32" t="s">
        <v>198</v>
      </c>
      <c r="B7" s="2" t="s">
        <v>3</v>
      </c>
      <c r="C7" s="2">
        <v>1</v>
      </c>
      <c r="D7" s="33">
        <v>174.19336857458728</v>
      </c>
      <c r="E7" s="3">
        <v>902.59940132528493</v>
      </c>
      <c r="F7" s="4">
        <v>5.1815945044934582</v>
      </c>
      <c r="G7" s="3">
        <v>78.940073337730738</v>
      </c>
      <c r="H7" s="3">
        <v>10.37000963405457</v>
      </c>
      <c r="I7" s="4">
        <v>6.1938516708627915</v>
      </c>
      <c r="J7" s="4">
        <v>28.123593820308983</v>
      </c>
      <c r="K7" s="4">
        <v>35.520869999999995</v>
      </c>
      <c r="L7" s="4">
        <v>4.3055599999999998</v>
      </c>
      <c r="M7" s="4"/>
      <c r="N7" s="5"/>
      <c r="O7" s="4"/>
      <c r="P7" s="4">
        <v>1.5</v>
      </c>
      <c r="Q7" s="4">
        <v>261.29005286188095</v>
      </c>
      <c r="R7" s="4"/>
      <c r="S7" s="4">
        <v>1.1446182547645765</v>
      </c>
    </row>
    <row r="8" spans="1:19">
      <c r="A8" s="32" t="s">
        <v>195</v>
      </c>
      <c r="B8" s="2" t="s">
        <v>3</v>
      </c>
      <c r="C8" s="2">
        <v>1</v>
      </c>
      <c r="D8" s="33">
        <v>348.38673714917456</v>
      </c>
      <c r="E8" s="3">
        <v>1805.1988026505699</v>
      </c>
      <c r="F8" s="4">
        <v>5.1815945044934582</v>
      </c>
      <c r="G8" s="3">
        <v>157.89014668475178</v>
      </c>
      <c r="H8" s="3">
        <v>20.750019277399453</v>
      </c>
      <c r="I8" s="4">
        <v>6.1938516708627915</v>
      </c>
      <c r="J8" s="4">
        <v>56.247187640617966</v>
      </c>
      <c r="K8" s="4">
        <v>29.062530000000002</v>
      </c>
      <c r="L8" s="4">
        <v>4.3055599999999998</v>
      </c>
      <c r="M8" s="4"/>
      <c r="N8" s="5"/>
      <c r="O8" s="4"/>
      <c r="P8" s="4">
        <v>1.5</v>
      </c>
      <c r="Q8" s="4">
        <v>522.5801057237619</v>
      </c>
      <c r="R8" s="4"/>
      <c r="S8" s="4">
        <v>1.1446408637748577</v>
      </c>
    </row>
    <row r="9" spans="1:19">
      <c r="A9" s="32" t="s">
        <v>199</v>
      </c>
      <c r="B9" s="2" t="s">
        <v>3</v>
      </c>
      <c r="C9" s="2">
        <v>1</v>
      </c>
      <c r="D9" s="33">
        <v>174.19336857458728</v>
      </c>
      <c r="E9" s="3">
        <v>902.59940132528493</v>
      </c>
      <c r="F9" s="4">
        <v>5.1815945044934582</v>
      </c>
      <c r="G9" s="3">
        <v>78.940073337730738</v>
      </c>
      <c r="H9" s="3">
        <v>10.37000963405457</v>
      </c>
      <c r="I9" s="4">
        <v>6.1938516708627915</v>
      </c>
      <c r="J9" s="4">
        <v>28.123593820308983</v>
      </c>
      <c r="K9" s="4">
        <v>29.062530000000002</v>
      </c>
      <c r="L9" s="4">
        <v>4.3055599999999998</v>
      </c>
      <c r="M9" s="4"/>
      <c r="N9" s="5"/>
      <c r="O9" s="4"/>
      <c r="P9" s="4">
        <v>1.5</v>
      </c>
      <c r="Q9" s="4">
        <v>261.29005286188095</v>
      </c>
      <c r="R9" s="4"/>
      <c r="S9" s="4">
        <v>1.1446182547645765</v>
      </c>
    </row>
    <row r="10" spans="1:19">
      <c r="A10" s="32" t="s">
        <v>200</v>
      </c>
      <c r="B10" s="2" t="s">
        <v>3</v>
      </c>
      <c r="C10" s="2">
        <v>1</v>
      </c>
      <c r="D10" s="33">
        <v>174.19336857458728</v>
      </c>
      <c r="E10" s="3">
        <v>902.59940132528493</v>
      </c>
      <c r="F10" s="4">
        <v>5.1815945044934582</v>
      </c>
      <c r="G10" s="3">
        <v>78.940073337730738</v>
      </c>
      <c r="H10" s="3">
        <v>10.37000963405457</v>
      </c>
      <c r="I10" s="4">
        <v>6.1938516708627915</v>
      </c>
      <c r="J10" s="4">
        <v>28.123593820308983</v>
      </c>
      <c r="K10" s="4">
        <v>29.062530000000002</v>
      </c>
      <c r="L10" s="4">
        <v>4.3055599999999998</v>
      </c>
      <c r="M10" s="4"/>
      <c r="N10" s="5"/>
      <c r="O10" s="4"/>
      <c r="P10" s="4">
        <v>1.5</v>
      </c>
      <c r="Q10" s="4">
        <v>261.29005286188095</v>
      </c>
      <c r="R10" s="4"/>
      <c r="S10" s="4">
        <v>1.1446182547645765</v>
      </c>
    </row>
    <row r="11" spans="1:19">
      <c r="A11" s="32" t="s">
        <v>201</v>
      </c>
      <c r="B11" s="2" t="s">
        <v>3</v>
      </c>
      <c r="C11" s="2">
        <v>1</v>
      </c>
      <c r="D11" s="33">
        <v>174.19336857458728</v>
      </c>
      <c r="E11" s="3">
        <v>902.59940132528493</v>
      </c>
      <c r="F11" s="4">
        <v>5.1815945044934582</v>
      </c>
      <c r="G11" s="3">
        <v>78.940073337730738</v>
      </c>
      <c r="H11" s="3">
        <v>10.37000963405457</v>
      </c>
      <c r="I11" s="4">
        <v>6.1938516708627915</v>
      </c>
      <c r="J11" s="4">
        <v>28.123593820308983</v>
      </c>
      <c r="K11" s="4">
        <v>29.062530000000002</v>
      </c>
      <c r="L11" s="4">
        <v>4.3055599999999998</v>
      </c>
      <c r="M11" s="4"/>
      <c r="N11" s="5"/>
      <c r="O11" s="4"/>
      <c r="P11" s="4">
        <v>1.5</v>
      </c>
      <c r="Q11" s="4">
        <v>261.29005286188095</v>
      </c>
      <c r="R11" s="4"/>
      <c r="S11" s="4">
        <v>1.1446182547645765</v>
      </c>
    </row>
    <row r="12" spans="1:19">
      <c r="A12" s="32" t="s">
        <v>202</v>
      </c>
      <c r="B12" s="2" t="s">
        <v>3</v>
      </c>
      <c r="C12" s="2">
        <v>1</v>
      </c>
      <c r="D12" s="33">
        <v>174.19336857458728</v>
      </c>
      <c r="E12" s="3">
        <v>902.59940132528493</v>
      </c>
      <c r="F12" s="4">
        <v>5.1815945044934582</v>
      </c>
      <c r="G12" s="3">
        <v>197.36018335361717</v>
      </c>
      <c r="H12" s="3">
        <v>10.37000963405457</v>
      </c>
      <c r="I12" s="4">
        <v>6.1938516708627915</v>
      </c>
      <c r="J12" s="4">
        <v>28.123593820308983</v>
      </c>
      <c r="K12" s="4">
        <v>29.062530000000002</v>
      </c>
      <c r="L12" s="4">
        <v>4.3055599999999998</v>
      </c>
      <c r="M12" s="4"/>
      <c r="N12" s="5"/>
      <c r="O12" s="4"/>
      <c r="P12" s="4">
        <v>1.5</v>
      </c>
      <c r="Q12" s="4">
        <v>261.29005286188095</v>
      </c>
      <c r="R12" s="4"/>
      <c r="S12" s="4">
        <v>1.6800900542685089</v>
      </c>
    </row>
    <row r="13" spans="1:19">
      <c r="A13" s="26" t="s">
        <v>162</v>
      </c>
      <c r="B13" s="27"/>
      <c r="C13" s="27"/>
      <c r="D13" s="34">
        <f>SUMIF($B3:$B12,"yes",D3:D12)</f>
        <v>2090.3204228950476</v>
      </c>
      <c r="E13" s="34">
        <f>SUMIF($B3:$B12,"yes",E3:E12)</f>
        <v>10831.192815903421</v>
      </c>
      <c r="F13" s="27"/>
      <c r="G13" s="34">
        <f>SUMIF($B3:$B12,"yes",G3:G12)</f>
        <v>1184.1311000938319</v>
      </c>
      <c r="H13" s="34">
        <f>SUMIF($B3:$B12,"yes",H3:H12)</f>
        <v>124.46011562723545</v>
      </c>
      <c r="I13" s="27"/>
      <c r="J13" s="34">
        <f>SUMIF($B3:$B12,"yes",J3:J12)</f>
        <v>337.48312584370785</v>
      </c>
    </row>
    <row r="14" spans="1:19">
      <c r="G14" s="24"/>
    </row>
    <row r="15" spans="1:19">
      <c r="A15" s="26" t="s">
        <v>154</v>
      </c>
      <c r="I15" s="1">
        <v>1</v>
      </c>
      <c r="K15" s="1">
        <v>2</v>
      </c>
      <c r="L15" s="1">
        <v>4</v>
      </c>
      <c r="M15" s="1">
        <v>4</v>
      </c>
      <c r="N15" s="1">
        <v>4</v>
      </c>
      <c r="O15" s="1">
        <v>3</v>
      </c>
      <c r="P15" s="1">
        <v>3</v>
      </c>
      <c r="Q15" s="1">
        <v>3</v>
      </c>
      <c r="R15" s="1">
        <v>4</v>
      </c>
      <c r="S15" s="1">
        <v>4</v>
      </c>
    </row>
    <row r="17" spans="1:7">
      <c r="A17" s="26" t="s">
        <v>158</v>
      </c>
    </row>
    <row r="18" spans="1:7">
      <c r="A18" s="28" t="s">
        <v>163</v>
      </c>
    </row>
    <row r="19" spans="1:7">
      <c r="A19" s="28" t="s">
        <v>717</v>
      </c>
    </row>
    <row r="20" spans="1:7">
      <c r="A20" s="28" t="s">
        <v>203</v>
      </c>
    </row>
    <row r="21" spans="1:7">
      <c r="A21" s="28" t="s">
        <v>204</v>
      </c>
    </row>
    <row r="22" spans="1:7">
      <c r="A22" s="28"/>
    </row>
    <row r="23" spans="1:7">
      <c r="A23" s="28"/>
    </row>
    <row r="24" spans="1:7">
      <c r="A24" s="28"/>
    </row>
    <row r="25" spans="1:7">
      <c r="A25" s="28"/>
      <c r="B25" s="24"/>
      <c r="D25" s="2"/>
      <c r="E25" s="2"/>
      <c r="F25" s="2"/>
      <c r="G25" s="2"/>
    </row>
    <row r="26" spans="1:7">
      <c r="A26" s="28"/>
      <c r="B26" s="24"/>
      <c r="D26" s="2"/>
      <c r="E26" s="2"/>
      <c r="F26" s="2"/>
      <c r="G26" s="2"/>
    </row>
    <row r="27" spans="1:7">
      <c r="A27" s="28"/>
      <c r="B27" s="24"/>
      <c r="D27" s="2"/>
      <c r="E27" s="2"/>
      <c r="F27" s="2"/>
      <c r="G27" s="2"/>
    </row>
    <row r="28" spans="1:7">
      <c r="A28" s="28"/>
      <c r="B28" s="24"/>
      <c r="D28" s="2"/>
      <c r="E28" s="2"/>
      <c r="F28" s="2"/>
      <c r="G28" s="2"/>
    </row>
    <row r="29" spans="1:7">
      <c r="A29" s="28"/>
      <c r="B29" s="24"/>
      <c r="D29" s="2"/>
      <c r="E29" s="2"/>
      <c r="F29" s="2"/>
      <c r="G29" s="2"/>
    </row>
    <row r="30" spans="1:7">
      <c r="A30" s="28"/>
      <c r="B30" s="24"/>
      <c r="D30" s="2"/>
      <c r="E30" s="2"/>
      <c r="F30" s="2"/>
      <c r="G30" s="2"/>
    </row>
    <row r="31" spans="1:7">
      <c r="A31" s="28"/>
      <c r="B31" s="24"/>
      <c r="D31" s="2"/>
      <c r="E31" s="2"/>
      <c r="F31" s="2"/>
      <c r="G31" s="2"/>
    </row>
    <row r="32" spans="1:7">
      <c r="A32" s="28"/>
      <c r="B32" s="24"/>
      <c r="D32" s="2"/>
      <c r="E32" s="2"/>
      <c r="F32" s="2"/>
      <c r="G32" s="2"/>
    </row>
    <row r="33" spans="1:7">
      <c r="A33" s="28"/>
      <c r="B33" s="24"/>
      <c r="D33" s="2"/>
      <c r="E33" s="2"/>
      <c r="F33" s="2"/>
      <c r="G33" s="2"/>
    </row>
    <row r="34" spans="1:7">
      <c r="A34" s="28"/>
      <c r="B34" s="24"/>
      <c r="D34" s="2"/>
      <c r="E34" s="2"/>
      <c r="F34" s="2"/>
      <c r="G34" s="2"/>
    </row>
    <row r="35" spans="1:7">
      <c r="A35" s="28"/>
    </row>
    <row r="36" spans="1:7">
      <c r="A36" s="28"/>
    </row>
    <row r="37" spans="1:7">
      <c r="A37" s="28"/>
    </row>
    <row r="38" spans="1:7">
      <c r="A38" s="28"/>
    </row>
    <row r="39" spans="1:7">
      <c r="A39" s="28"/>
    </row>
    <row r="40" spans="1:7">
      <c r="A40" s="28"/>
    </row>
    <row r="41" spans="1:7">
      <c r="A41" s="28"/>
    </row>
    <row r="42" spans="1:7">
      <c r="A42" s="28"/>
    </row>
    <row r="43" spans="1:7">
      <c r="A43" s="28"/>
    </row>
    <row r="44" spans="1:7">
      <c r="A44" s="28"/>
    </row>
    <row r="45" spans="1:7">
      <c r="A45" s="28"/>
    </row>
    <row r="46" spans="1:7">
      <c r="A46" s="28"/>
    </row>
    <row r="47" spans="1:7">
      <c r="A47" s="28"/>
    </row>
    <row r="48" spans="1:7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0" sqref="P20"/>
    </sheetView>
  </sheetViews>
  <sheetFormatPr defaultRowHeight="10.5"/>
  <sheetData>
    <row r="2" spans="1:16" ht="15.75">
      <c r="A2" s="97" t="s">
        <v>192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23"/>
      <c r="N2" s="23"/>
      <c r="O2" s="23"/>
      <c r="P2" s="23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7" activePane="bottomLeft" state="frozen"/>
      <selection pane="bottomLeft" activeCell="A2" sqref="A2:AE75"/>
    </sheetView>
  </sheetViews>
  <sheetFormatPr defaultColWidth="10.6640625" defaultRowHeight="12.75"/>
  <cols>
    <col min="1" max="1" width="30.6640625" style="39" customWidth="1"/>
    <col min="2" max="2" width="13.5" style="39" customWidth="1"/>
    <col min="3" max="3" width="14.33203125" style="39" customWidth="1"/>
    <col min="4" max="4" width="20.83203125" style="39" customWidth="1"/>
    <col min="5" max="28" width="5" style="39" customWidth="1"/>
    <col min="29" max="16384" width="10.6640625" style="39"/>
  </cols>
  <sheetData>
    <row r="1" spans="1:31" s="29" customFormat="1" ht="25.5">
      <c r="A1" s="29" t="s">
        <v>72</v>
      </c>
      <c r="B1" s="29" t="s">
        <v>115</v>
      </c>
      <c r="C1" s="29" t="s">
        <v>116</v>
      </c>
      <c r="D1" s="29" t="s">
        <v>117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29">
        <v>15</v>
      </c>
      <c r="T1" s="29">
        <v>16</v>
      </c>
      <c r="U1" s="29">
        <v>17</v>
      </c>
      <c r="V1" s="29">
        <v>18</v>
      </c>
      <c r="W1" s="29">
        <v>19</v>
      </c>
      <c r="X1" s="29">
        <v>20</v>
      </c>
      <c r="Y1" s="29">
        <v>21</v>
      </c>
      <c r="Z1" s="29">
        <v>22</v>
      </c>
      <c r="AA1" s="29">
        <v>23</v>
      </c>
      <c r="AB1" s="29">
        <v>24</v>
      </c>
      <c r="AC1" s="30" t="s">
        <v>159</v>
      </c>
      <c r="AD1" s="30" t="s">
        <v>160</v>
      </c>
      <c r="AE1" s="30" t="s">
        <v>161</v>
      </c>
    </row>
    <row r="2" spans="1:31">
      <c r="A2" s="40" t="s">
        <v>93</v>
      </c>
      <c r="B2" s="40" t="s">
        <v>118</v>
      </c>
      <c r="C2" s="40" t="s">
        <v>119</v>
      </c>
      <c r="D2" s="40" t="s">
        <v>140</v>
      </c>
      <c r="E2" s="67">
        <v>0.05</v>
      </c>
      <c r="F2" s="67">
        <v>0.05</v>
      </c>
      <c r="G2" s="67">
        <v>0.05</v>
      </c>
      <c r="H2" s="67">
        <v>0.05</v>
      </c>
      <c r="I2" s="67">
        <v>0.05</v>
      </c>
      <c r="J2" s="67">
        <v>0.05</v>
      </c>
      <c r="K2" s="67">
        <v>0.05</v>
      </c>
      <c r="L2" s="67">
        <v>0.2</v>
      </c>
      <c r="M2" s="67">
        <v>0.5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0.6</v>
      </c>
      <c r="X2" s="67">
        <v>0.6</v>
      </c>
      <c r="Y2" s="67">
        <v>0.5</v>
      </c>
      <c r="Z2" s="67">
        <v>0.2</v>
      </c>
      <c r="AA2" s="67">
        <v>0.05</v>
      </c>
      <c r="AB2" s="67">
        <v>0.05</v>
      </c>
      <c r="AC2" s="40">
        <v>11.15</v>
      </c>
      <c r="AD2" s="40">
        <v>70.849999999999994</v>
      </c>
      <c r="AE2" s="40">
        <v>3694.32</v>
      </c>
    </row>
    <row r="3" spans="1:31">
      <c r="A3" s="40"/>
      <c r="B3" s="40"/>
      <c r="C3" s="40"/>
      <c r="D3" s="40" t="s">
        <v>148</v>
      </c>
      <c r="E3" s="67">
        <v>0.05</v>
      </c>
      <c r="F3" s="67">
        <v>0.05</v>
      </c>
      <c r="G3" s="67">
        <v>0.05</v>
      </c>
      <c r="H3" s="67">
        <v>0.05</v>
      </c>
      <c r="I3" s="67">
        <v>0.05</v>
      </c>
      <c r="J3" s="67">
        <v>0.05</v>
      </c>
      <c r="K3" s="67">
        <v>0.05</v>
      </c>
      <c r="L3" s="67">
        <v>0.1</v>
      </c>
      <c r="M3" s="67">
        <v>0.3</v>
      </c>
      <c r="N3" s="67">
        <v>0.6</v>
      </c>
      <c r="O3" s="67">
        <v>0.9</v>
      </c>
      <c r="P3" s="67">
        <v>0.9</v>
      </c>
      <c r="Q3" s="67">
        <v>0.9</v>
      </c>
      <c r="R3" s="67">
        <v>0.9</v>
      </c>
      <c r="S3" s="67">
        <v>0.9</v>
      </c>
      <c r="T3" s="67">
        <v>0.9</v>
      </c>
      <c r="U3" s="67">
        <v>0.9</v>
      </c>
      <c r="V3" s="67">
        <v>0.9</v>
      </c>
      <c r="W3" s="67">
        <v>0.5</v>
      </c>
      <c r="X3" s="67">
        <v>0.3</v>
      </c>
      <c r="Y3" s="67">
        <v>0.3</v>
      </c>
      <c r="Z3" s="67">
        <v>0.1</v>
      </c>
      <c r="AA3" s="67">
        <v>0.05</v>
      </c>
      <c r="AB3" s="67">
        <v>0.05</v>
      </c>
      <c r="AC3" s="40">
        <v>9.85</v>
      </c>
      <c r="AD3" s="40"/>
      <c r="AE3" s="40"/>
    </row>
    <row r="4" spans="1:31">
      <c r="A4" s="40"/>
      <c r="B4" s="40"/>
      <c r="C4" s="40"/>
      <c r="D4" s="40" t="s">
        <v>138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40">
        <v>24</v>
      </c>
      <c r="AD4" s="40"/>
      <c r="AE4" s="40"/>
    </row>
    <row r="5" spans="1:31">
      <c r="A5" s="40"/>
      <c r="B5" s="40"/>
      <c r="C5" s="40"/>
      <c r="D5" s="40" t="s">
        <v>139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40">
        <v>0</v>
      </c>
      <c r="AD5" s="40"/>
      <c r="AE5" s="40"/>
    </row>
    <row r="6" spans="1:31">
      <c r="A6" s="40"/>
      <c r="B6" s="40"/>
      <c r="C6" s="40"/>
      <c r="D6" s="40" t="s">
        <v>145</v>
      </c>
      <c r="E6" s="67">
        <v>0.05</v>
      </c>
      <c r="F6" s="67">
        <v>0.05</v>
      </c>
      <c r="G6" s="67">
        <v>0.05</v>
      </c>
      <c r="H6" s="67">
        <v>0.05</v>
      </c>
      <c r="I6" s="67">
        <v>0.05</v>
      </c>
      <c r="J6" s="67">
        <v>0.05</v>
      </c>
      <c r="K6" s="67">
        <v>0.05</v>
      </c>
      <c r="L6" s="67">
        <v>0.05</v>
      </c>
      <c r="M6" s="67">
        <v>0.1</v>
      </c>
      <c r="N6" s="67">
        <v>0.1</v>
      </c>
      <c r="O6" s="67">
        <v>0.4</v>
      </c>
      <c r="P6" s="67">
        <v>0.4</v>
      </c>
      <c r="Q6" s="67">
        <v>0.6</v>
      </c>
      <c r="R6" s="67">
        <v>0.6</v>
      </c>
      <c r="S6" s="67">
        <v>0.6</v>
      </c>
      <c r="T6" s="67">
        <v>0.6</v>
      </c>
      <c r="U6" s="67">
        <v>0.6</v>
      </c>
      <c r="V6" s="67">
        <v>0.4</v>
      </c>
      <c r="W6" s="67">
        <v>0.2</v>
      </c>
      <c r="X6" s="67">
        <v>0.05</v>
      </c>
      <c r="Y6" s="67">
        <v>0.05</v>
      </c>
      <c r="Z6" s="67">
        <v>0.05</v>
      </c>
      <c r="AA6" s="67">
        <v>0.05</v>
      </c>
      <c r="AB6" s="67">
        <v>0.05</v>
      </c>
      <c r="AC6" s="40">
        <v>5.25</v>
      </c>
      <c r="AD6" s="40"/>
      <c r="AE6" s="40"/>
    </row>
    <row r="7" spans="1:31">
      <c r="A7" s="40" t="s">
        <v>94</v>
      </c>
      <c r="B7" s="40" t="s">
        <v>118</v>
      </c>
      <c r="C7" s="40" t="s">
        <v>119</v>
      </c>
      <c r="D7" s="40" t="s">
        <v>140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0.1</v>
      </c>
      <c r="M7" s="67">
        <v>0.2</v>
      </c>
      <c r="N7" s="67">
        <v>0.5</v>
      </c>
      <c r="O7" s="67">
        <v>0.5</v>
      </c>
      <c r="P7" s="67">
        <v>0.7</v>
      </c>
      <c r="Q7" s="67">
        <v>0.7</v>
      </c>
      <c r="R7" s="67">
        <v>0.7</v>
      </c>
      <c r="S7" s="67">
        <v>0.7</v>
      </c>
      <c r="T7" s="67">
        <v>0.8</v>
      </c>
      <c r="U7" s="67">
        <v>0.7</v>
      </c>
      <c r="V7" s="67">
        <v>0.5</v>
      </c>
      <c r="W7" s="67">
        <v>0.5</v>
      </c>
      <c r="X7" s="67">
        <v>0.3</v>
      </c>
      <c r="Y7" s="67">
        <v>0.3</v>
      </c>
      <c r="Z7" s="67">
        <v>0</v>
      </c>
      <c r="AA7" s="67">
        <v>0</v>
      </c>
      <c r="AB7" s="67">
        <v>0</v>
      </c>
      <c r="AC7" s="40">
        <v>7.2</v>
      </c>
      <c r="AD7" s="40">
        <v>46.3</v>
      </c>
      <c r="AE7" s="40">
        <v>2414.21</v>
      </c>
    </row>
    <row r="8" spans="1:31">
      <c r="A8" s="40"/>
      <c r="B8" s="40"/>
      <c r="C8" s="40"/>
      <c r="D8" s="40" t="s">
        <v>138</v>
      </c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40">
        <v>24</v>
      </c>
      <c r="AD8" s="40"/>
      <c r="AE8" s="40"/>
    </row>
    <row r="9" spans="1:31">
      <c r="A9" s="40"/>
      <c r="B9" s="40"/>
      <c r="C9" s="40"/>
      <c r="D9" s="40" t="s">
        <v>148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0.1</v>
      </c>
      <c r="M9" s="67">
        <v>0.2</v>
      </c>
      <c r="N9" s="67">
        <v>0.5</v>
      </c>
      <c r="O9" s="67">
        <v>0.6</v>
      </c>
      <c r="P9" s="67">
        <v>0.8</v>
      </c>
      <c r="Q9" s="67">
        <v>0.8</v>
      </c>
      <c r="R9" s="67">
        <v>0.8</v>
      </c>
      <c r="S9" s="67">
        <v>0.8</v>
      </c>
      <c r="T9" s="67">
        <v>0.8</v>
      </c>
      <c r="U9" s="67">
        <v>0.8</v>
      </c>
      <c r="V9" s="67">
        <v>0.6</v>
      </c>
      <c r="W9" s="67">
        <v>0.2</v>
      </c>
      <c r="X9" s="67">
        <v>0.2</v>
      </c>
      <c r="Y9" s="67">
        <v>0.2</v>
      </c>
      <c r="Z9" s="67">
        <v>0.1</v>
      </c>
      <c r="AA9" s="67">
        <v>0</v>
      </c>
      <c r="AB9" s="67">
        <v>0</v>
      </c>
      <c r="AC9" s="40">
        <v>7.5</v>
      </c>
      <c r="AD9" s="40"/>
      <c r="AE9" s="40"/>
    </row>
    <row r="10" spans="1:31">
      <c r="A10" s="40"/>
      <c r="B10" s="40"/>
      <c r="C10" s="40"/>
      <c r="D10" s="40" t="s">
        <v>139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40">
        <v>0</v>
      </c>
      <c r="AD10" s="40"/>
      <c r="AE10" s="40"/>
    </row>
    <row r="11" spans="1:31">
      <c r="A11" s="40"/>
      <c r="B11" s="40"/>
      <c r="C11" s="40"/>
      <c r="D11" s="40" t="s">
        <v>145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0.1</v>
      </c>
      <c r="O11" s="67">
        <v>0.2</v>
      </c>
      <c r="P11" s="67">
        <v>0.2</v>
      </c>
      <c r="Q11" s="67">
        <v>0.4</v>
      </c>
      <c r="R11" s="67">
        <v>0.4</v>
      </c>
      <c r="S11" s="67">
        <v>0.4</v>
      </c>
      <c r="T11" s="67">
        <v>0.4</v>
      </c>
      <c r="U11" s="67">
        <v>0.4</v>
      </c>
      <c r="V11" s="67">
        <v>0.2</v>
      </c>
      <c r="W11" s="67">
        <v>0.1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40">
        <v>2.8</v>
      </c>
      <c r="AD11" s="40"/>
      <c r="AE11" s="40"/>
    </row>
    <row r="12" spans="1:31">
      <c r="A12" s="40" t="s">
        <v>95</v>
      </c>
      <c r="B12" s="40" t="s">
        <v>118</v>
      </c>
      <c r="C12" s="40" t="s">
        <v>119</v>
      </c>
      <c r="D12" s="40" t="s">
        <v>140</v>
      </c>
      <c r="E12" s="67">
        <v>0.2</v>
      </c>
      <c r="F12" s="67">
        <v>0.2</v>
      </c>
      <c r="G12" s="67">
        <v>0.2</v>
      </c>
      <c r="H12" s="67">
        <v>0.2</v>
      </c>
      <c r="I12" s="67">
        <v>0.2</v>
      </c>
      <c r="J12" s="67">
        <v>0.2</v>
      </c>
      <c r="K12" s="67">
        <v>0.2</v>
      </c>
      <c r="L12" s="67">
        <v>0.4</v>
      </c>
      <c r="M12" s="67">
        <v>0.7</v>
      </c>
      <c r="N12" s="67">
        <v>0.9</v>
      </c>
      <c r="O12" s="67">
        <v>0.9</v>
      </c>
      <c r="P12" s="67">
        <v>0.9</v>
      </c>
      <c r="Q12" s="67">
        <v>0.9</v>
      </c>
      <c r="R12" s="67">
        <v>0.9</v>
      </c>
      <c r="S12" s="67">
        <v>0.9</v>
      </c>
      <c r="T12" s="67">
        <v>0.9</v>
      </c>
      <c r="U12" s="67">
        <v>0.9</v>
      </c>
      <c r="V12" s="67">
        <v>0.9</v>
      </c>
      <c r="W12" s="67">
        <v>0.8</v>
      </c>
      <c r="X12" s="67">
        <v>0.8</v>
      </c>
      <c r="Y12" s="67">
        <v>0.7</v>
      </c>
      <c r="Z12" s="67">
        <v>0.4</v>
      </c>
      <c r="AA12" s="67">
        <v>0.2</v>
      </c>
      <c r="AB12" s="67">
        <v>0.2</v>
      </c>
      <c r="AC12" s="40">
        <v>13.7</v>
      </c>
      <c r="AD12" s="40">
        <v>89.4</v>
      </c>
      <c r="AE12" s="40">
        <v>4661.57</v>
      </c>
    </row>
    <row r="13" spans="1:31">
      <c r="A13" s="40"/>
      <c r="B13" s="40"/>
      <c r="C13" s="40"/>
      <c r="D13" s="40" t="s">
        <v>148</v>
      </c>
      <c r="E13" s="67">
        <v>0.15</v>
      </c>
      <c r="F13" s="67">
        <v>0.15</v>
      </c>
      <c r="G13" s="67">
        <v>0.15</v>
      </c>
      <c r="H13" s="67">
        <v>0.15</v>
      </c>
      <c r="I13" s="67">
        <v>0.15</v>
      </c>
      <c r="J13" s="67">
        <v>0.15</v>
      </c>
      <c r="K13" s="67">
        <v>0.15</v>
      </c>
      <c r="L13" s="67">
        <v>0.3</v>
      </c>
      <c r="M13" s="67">
        <v>0.5</v>
      </c>
      <c r="N13" s="67">
        <v>0.8</v>
      </c>
      <c r="O13" s="67">
        <v>0.9</v>
      </c>
      <c r="P13" s="67">
        <v>0.9</v>
      </c>
      <c r="Q13" s="67">
        <v>0.9</v>
      </c>
      <c r="R13" s="67">
        <v>0.9</v>
      </c>
      <c r="S13" s="67">
        <v>0.9</v>
      </c>
      <c r="T13" s="67">
        <v>0.9</v>
      </c>
      <c r="U13" s="67">
        <v>0.9</v>
      </c>
      <c r="V13" s="67">
        <v>0.9</v>
      </c>
      <c r="W13" s="67">
        <v>0.7</v>
      </c>
      <c r="X13" s="67">
        <v>0.5</v>
      </c>
      <c r="Y13" s="67">
        <v>0.5</v>
      </c>
      <c r="Z13" s="67">
        <v>0.3</v>
      </c>
      <c r="AA13" s="67">
        <v>0.15</v>
      </c>
      <c r="AB13" s="67">
        <v>0.15</v>
      </c>
      <c r="AC13" s="40">
        <v>12.15</v>
      </c>
      <c r="AD13" s="40"/>
      <c r="AE13" s="40"/>
    </row>
    <row r="14" spans="1:31">
      <c r="A14" s="40"/>
      <c r="B14" s="40"/>
      <c r="C14" s="40"/>
      <c r="D14" s="40" t="s">
        <v>138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1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67">
        <v>1</v>
      </c>
      <c r="Z14" s="67">
        <v>1</v>
      </c>
      <c r="AA14" s="67">
        <v>1</v>
      </c>
      <c r="AB14" s="67">
        <v>1</v>
      </c>
      <c r="AC14" s="40">
        <v>24</v>
      </c>
      <c r="AD14" s="40"/>
      <c r="AE14" s="40"/>
    </row>
    <row r="15" spans="1:31">
      <c r="A15" s="40"/>
      <c r="B15" s="40"/>
      <c r="C15" s="40"/>
      <c r="D15" s="40" t="s">
        <v>139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40">
        <v>0</v>
      </c>
      <c r="AD15" s="40"/>
      <c r="AE15" s="40"/>
    </row>
    <row r="16" spans="1:31">
      <c r="A16" s="40"/>
      <c r="B16" s="40"/>
      <c r="C16" s="40"/>
      <c r="D16" s="40" t="s">
        <v>145</v>
      </c>
      <c r="E16" s="67">
        <v>0.15</v>
      </c>
      <c r="F16" s="67">
        <v>0.15</v>
      </c>
      <c r="G16" s="67">
        <v>0.15</v>
      </c>
      <c r="H16" s="67">
        <v>0.15</v>
      </c>
      <c r="I16" s="67">
        <v>0.15</v>
      </c>
      <c r="J16" s="67">
        <v>0.15</v>
      </c>
      <c r="K16" s="67">
        <v>0.15</v>
      </c>
      <c r="L16" s="67">
        <v>0.15</v>
      </c>
      <c r="M16" s="67">
        <v>0.3</v>
      </c>
      <c r="N16" s="67">
        <v>0.3</v>
      </c>
      <c r="O16" s="67">
        <v>0.6</v>
      </c>
      <c r="P16" s="67">
        <v>0.6</v>
      </c>
      <c r="Q16" s="67">
        <v>0.8</v>
      </c>
      <c r="R16" s="67">
        <v>0.8</v>
      </c>
      <c r="S16" s="67">
        <v>0.8</v>
      </c>
      <c r="T16" s="67">
        <v>0.8</v>
      </c>
      <c r="U16" s="67">
        <v>0.8</v>
      </c>
      <c r="V16" s="67">
        <v>0.6</v>
      </c>
      <c r="W16" s="67">
        <v>0.4</v>
      </c>
      <c r="X16" s="67">
        <v>0.15</v>
      </c>
      <c r="Y16" s="67">
        <v>0.15</v>
      </c>
      <c r="Z16" s="67">
        <v>0.15</v>
      </c>
      <c r="AA16" s="67">
        <v>0.15</v>
      </c>
      <c r="AB16" s="67">
        <v>0.15</v>
      </c>
      <c r="AC16" s="40">
        <v>8.75</v>
      </c>
      <c r="AD16" s="40"/>
      <c r="AE16" s="40"/>
    </row>
    <row r="17" spans="1:31">
      <c r="A17" s="40" t="s">
        <v>209</v>
      </c>
      <c r="B17" s="40" t="s">
        <v>118</v>
      </c>
      <c r="C17" s="40" t="s">
        <v>119</v>
      </c>
      <c r="D17" s="40" t="s">
        <v>136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0.12</v>
      </c>
      <c r="M17" s="67">
        <v>0.22</v>
      </c>
      <c r="N17" s="67">
        <v>0.64</v>
      </c>
      <c r="O17" s="67">
        <v>0.74</v>
      </c>
      <c r="P17" s="67">
        <v>0.68</v>
      </c>
      <c r="Q17" s="67">
        <v>0.68</v>
      </c>
      <c r="R17" s="67">
        <v>0.71</v>
      </c>
      <c r="S17" s="67">
        <v>0.72</v>
      </c>
      <c r="T17" s="67">
        <v>0.72</v>
      </c>
      <c r="U17" s="67">
        <v>0.73</v>
      </c>
      <c r="V17" s="67">
        <v>0.68</v>
      </c>
      <c r="W17" s="67">
        <v>0.68</v>
      </c>
      <c r="X17" s="67">
        <v>0.57999999999999996</v>
      </c>
      <c r="Y17" s="67">
        <v>0.54</v>
      </c>
      <c r="Z17" s="67">
        <v>0</v>
      </c>
      <c r="AA17" s="67">
        <v>0</v>
      </c>
      <c r="AB17" s="67">
        <v>0</v>
      </c>
      <c r="AC17" s="40">
        <v>8.44</v>
      </c>
      <c r="AD17" s="40">
        <v>52.69</v>
      </c>
      <c r="AE17" s="40">
        <v>2747.41</v>
      </c>
    </row>
    <row r="18" spans="1:31">
      <c r="A18" s="40"/>
      <c r="B18" s="40"/>
      <c r="C18" s="40"/>
      <c r="D18" s="40" t="s">
        <v>144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0.09</v>
      </c>
      <c r="M18" s="67">
        <v>0.21</v>
      </c>
      <c r="N18" s="67">
        <v>0.56000000000000005</v>
      </c>
      <c r="O18" s="67">
        <v>0.66</v>
      </c>
      <c r="P18" s="67">
        <v>0.68</v>
      </c>
      <c r="Q18" s="67">
        <v>0.68</v>
      </c>
      <c r="R18" s="67">
        <v>0.69</v>
      </c>
      <c r="S18" s="67">
        <v>0.7</v>
      </c>
      <c r="T18" s="67">
        <v>0.69</v>
      </c>
      <c r="U18" s="67">
        <v>0.66</v>
      </c>
      <c r="V18" s="67">
        <v>0.57999999999999996</v>
      </c>
      <c r="W18" s="67">
        <v>0.47</v>
      </c>
      <c r="X18" s="67">
        <v>0.43</v>
      </c>
      <c r="Y18" s="67">
        <v>0.43</v>
      </c>
      <c r="Z18" s="67">
        <v>0.08</v>
      </c>
      <c r="AA18" s="67">
        <v>0</v>
      </c>
      <c r="AB18" s="67">
        <v>0</v>
      </c>
      <c r="AC18" s="40">
        <v>7.61</v>
      </c>
      <c r="AD18" s="40"/>
      <c r="AE18" s="40"/>
    </row>
    <row r="19" spans="1:31">
      <c r="A19" s="40"/>
      <c r="B19" s="40"/>
      <c r="C19" s="40"/>
      <c r="D19" s="40" t="s">
        <v>145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0.11</v>
      </c>
      <c r="O19" s="67">
        <v>0.13</v>
      </c>
      <c r="P19" s="67">
        <v>0.35</v>
      </c>
      <c r="Q19" s="67">
        <v>0.37</v>
      </c>
      <c r="R19" s="67">
        <v>0.37</v>
      </c>
      <c r="S19" s="67">
        <v>0.39</v>
      </c>
      <c r="T19" s="67">
        <v>0.41</v>
      </c>
      <c r="U19" s="67">
        <v>0.38</v>
      </c>
      <c r="V19" s="67">
        <v>0.34</v>
      </c>
      <c r="W19" s="67">
        <v>0.03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40">
        <v>2.88</v>
      </c>
      <c r="AD19" s="40"/>
      <c r="AE19" s="40"/>
    </row>
    <row r="20" spans="1:31">
      <c r="A20" s="40" t="s">
        <v>113</v>
      </c>
      <c r="B20" s="40" t="s">
        <v>118</v>
      </c>
      <c r="C20" s="40" t="s">
        <v>119</v>
      </c>
      <c r="D20" s="40" t="s">
        <v>136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1</v>
      </c>
      <c r="AA20" s="67">
        <v>1</v>
      </c>
      <c r="AB20" s="67">
        <v>1</v>
      </c>
      <c r="AC20" s="40">
        <v>9</v>
      </c>
      <c r="AD20" s="40">
        <v>68</v>
      </c>
      <c r="AE20" s="40">
        <v>3545.71</v>
      </c>
    </row>
    <row r="21" spans="1:31">
      <c r="A21" s="40"/>
      <c r="B21" s="40"/>
      <c r="C21" s="40"/>
      <c r="D21" s="40" t="s">
        <v>148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1</v>
      </c>
      <c r="AB21" s="67">
        <v>1</v>
      </c>
      <c r="AC21" s="40">
        <v>8</v>
      </c>
      <c r="AD21" s="40"/>
      <c r="AE21" s="40"/>
    </row>
    <row r="22" spans="1:31">
      <c r="A22" s="40"/>
      <c r="B22" s="40"/>
      <c r="C22" s="40"/>
      <c r="D22" s="40" t="s">
        <v>139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40">
        <v>24</v>
      </c>
      <c r="AD22" s="40"/>
      <c r="AE22" s="40"/>
    </row>
    <row r="23" spans="1:31">
      <c r="A23" s="40"/>
      <c r="B23" s="40"/>
      <c r="C23" s="40"/>
      <c r="D23" s="40" t="s">
        <v>145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40">
        <v>15</v>
      </c>
      <c r="AD23" s="40"/>
      <c r="AE23" s="40"/>
    </row>
    <row r="24" spans="1:31">
      <c r="A24" s="40" t="s">
        <v>147</v>
      </c>
      <c r="B24" s="40" t="s">
        <v>118</v>
      </c>
      <c r="C24" s="40" t="s">
        <v>119</v>
      </c>
      <c r="D24" s="40" t="s">
        <v>136</v>
      </c>
      <c r="E24" s="67">
        <v>1</v>
      </c>
      <c r="F24" s="67">
        <v>1</v>
      </c>
      <c r="G24" s="67">
        <v>1</v>
      </c>
      <c r="H24" s="67">
        <v>1</v>
      </c>
      <c r="I24" s="67">
        <v>1</v>
      </c>
      <c r="J24" s="67">
        <v>1</v>
      </c>
      <c r="K24" s="67">
        <v>0.5</v>
      </c>
      <c r="L24" s="67">
        <v>0.5</v>
      </c>
      <c r="M24" s="67">
        <v>0.5</v>
      </c>
      <c r="N24" s="67">
        <v>0.5</v>
      </c>
      <c r="O24" s="67">
        <v>0.5</v>
      </c>
      <c r="P24" s="67">
        <v>0.5</v>
      </c>
      <c r="Q24" s="67">
        <v>0.5</v>
      </c>
      <c r="R24" s="67">
        <v>0.5</v>
      </c>
      <c r="S24" s="67">
        <v>0.5</v>
      </c>
      <c r="T24" s="67">
        <v>0.5</v>
      </c>
      <c r="U24" s="67">
        <v>0.5</v>
      </c>
      <c r="V24" s="67">
        <v>0.5</v>
      </c>
      <c r="W24" s="67">
        <v>0.5</v>
      </c>
      <c r="X24" s="67">
        <v>0.5</v>
      </c>
      <c r="Y24" s="67">
        <v>0.5</v>
      </c>
      <c r="Z24" s="67">
        <v>1</v>
      </c>
      <c r="AA24" s="67">
        <v>1</v>
      </c>
      <c r="AB24" s="67">
        <v>1</v>
      </c>
      <c r="AC24" s="40">
        <v>16.5</v>
      </c>
      <c r="AD24" s="40">
        <v>118</v>
      </c>
      <c r="AE24" s="40">
        <v>6152.86</v>
      </c>
    </row>
    <row r="25" spans="1:31">
      <c r="A25" s="40"/>
      <c r="B25" s="40"/>
      <c r="C25" s="40"/>
      <c r="D25" s="40" t="s">
        <v>148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>
        <v>0.5</v>
      </c>
      <c r="Z25" s="67">
        <v>0.5</v>
      </c>
      <c r="AA25" s="67">
        <v>1</v>
      </c>
      <c r="AB25" s="67">
        <v>1</v>
      </c>
      <c r="AC25" s="40">
        <v>16</v>
      </c>
      <c r="AD25" s="40"/>
      <c r="AE25" s="40"/>
    </row>
    <row r="26" spans="1:31">
      <c r="A26" s="40"/>
      <c r="B26" s="40"/>
      <c r="C26" s="40"/>
      <c r="D26" s="40" t="s">
        <v>139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67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40">
        <v>24</v>
      </c>
      <c r="AD26" s="40"/>
      <c r="AE26" s="40"/>
    </row>
    <row r="27" spans="1:31">
      <c r="A27" s="40"/>
      <c r="B27" s="40"/>
      <c r="C27" s="40"/>
      <c r="D27" s="40" t="s">
        <v>145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1</v>
      </c>
      <c r="K27" s="67">
        <v>1</v>
      </c>
      <c r="L27" s="67">
        <v>1</v>
      </c>
      <c r="M27" s="67">
        <v>0.5</v>
      </c>
      <c r="N27" s="67">
        <v>0.5</v>
      </c>
      <c r="O27" s="67">
        <v>0.5</v>
      </c>
      <c r="P27" s="67">
        <v>0.5</v>
      </c>
      <c r="Q27" s="67">
        <v>0.5</v>
      </c>
      <c r="R27" s="67">
        <v>0.5</v>
      </c>
      <c r="S27" s="67">
        <v>0.5</v>
      </c>
      <c r="T27" s="67">
        <v>0.5</v>
      </c>
      <c r="U27" s="67">
        <v>0.5</v>
      </c>
      <c r="V27" s="67">
        <v>1</v>
      </c>
      <c r="W27" s="67">
        <v>1</v>
      </c>
      <c r="X27" s="67">
        <v>1</v>
      </c>
      <c r="Y27" s="67">
        <v>1</v>
      </c>
      <c r="Z27" s="67">
        <v>1</v>
      </c>
      <c r="AA27" s="67">
        <v>1</v>
      </c>
      <c r="AB27" s="67">
        <v>1</v>
      </c>
      <c r="AC27" s="40">
        <v>19.5</v>
      </c>
      <c r="AD27" s="40"/>
      <c r="AE27" s="40"/>
    </row>
    <row r="28" spans="1:31">
      <c r="A28" s="40" t="s">
        <v>114</v>
      </c>
      <c r="B28" s="40" t="s">
        <v>118</v>
      </c>
      <c r="C28" s="40" t="s">
        <v>119</v>
      </c>
      <c r="D28" s="40" t="s">
        <v>136</v>
      </c>
      <c r="E28" s="67">
        <v>0.04</v>
      </c>
      <c r="F28" s="67">
        <v>0.05</v>
      </c>
      <c r="G28" s="67">
        <v>0.05</v>
      </c>
      <c r="H28" s="67">
        <v>0.04</v>
      </c>
      <c r="I28" s="67">
        <v>0.04</v>
      </c>
      <c r="J28" s="67">
        <v>0.04</v>
      </c>
      <c r="K28" s="67">
        <v>0.04</v>
      </c>
      <c r="L28" s="67">
        <v>0.15</v>
      </c>
      <c r="M28" s="67">
        <v>0.23</v>
      </c>
      <c r="N28" s="67">
        <v>0.32</v>
      </c>
      <c r="O28" s="67">
        <v>0.41</v>
      </c>
      <c r="P28" s="67">
        <v>0.56999999999999995</v>
      </c>
      <c r="Q28" s="67">
        <v>0.62</v>
      </c>
      <c r="R28" s="67">
        <v>0.61</v>
      </c>
      <c r="S28" s="67">
        <v>0.5</v>
      </c>
      <c r="T28" s="67">
        <v>0.45</v>
      </c>
      <c r="U28" s="67">
        <v>0.46</v>
      </c>
      <c r="V28" s="67">
        <v>0.47</v>
      </c>
      <c r="W28" s="67">
        <v>0.42</v>
      </c>
      <c r="X28" s="67">
        <v>0.34</v>
      </c>
      <c r="Y28" s="67">
        <v>0.33</v>
      </c>
      <c r="Z28" s="67">
        <v>0.23</v>
      </c>
      <c r="AA28" s="67">
        <v>0.13</v>
      </c>
      <c r="AB28" s="67">
        <v>0.08</v>
      </c>
      <c r="AC28" s="40">
        <v>6.62</v>
      </c>
      <c r="AD28" s="40">
        <v>44.59</v>
      </c>
      <c r="AE28" s="40">
        <v>2325.0500000000002</v>
      </c>
    </row>
    <row r="29" spans="1:31">
      <c r="A29" s="40"/>
      <c r="B29" s="40"/>
      <c r="C29" s="40"/>
      <c r="D29" s="40" t="s">
        <v>144</v>
      </c>
      <c r="E29" s="67">
        <v>0.11</v>
      </c>
      <c r="F29" s="67">
        <v>0.1</v>
      </c>
      <c r="G29" s="67">
        <v>0.08</v>
      </c>
      <c r="H29" s="67">
        <v>0.06</v>
      </c>
      <c r="I29" s="67">
        <v>0.06</v>
      </c>
      <c r="J29" s="67">
        <v>0.06</v>
      </c>
      <c r="K29" s="67">
        <v>7.0000000000000007E-2</v>
      </c>
      <c r="L29" s="67">
        <v>0.2</v>
      </c>
      <c r="M29" s="67">
        <v>0.24</v>
      </c>
      <c r="N29" s="67">
        <v>0.27</v>
      </c>
      <c r="O29" s="67">
        <v>0.42</v>
      </c>
      <c r="P29" s="67">
        <v>0.54</v>
      </c>
      <c r="Q29" s="67">
        <v>0.59</v>
      </c>
      <c r="R29" s="67">
        <v>0.6</v>
      </c>
      <c r="S29" s="67">
        <v>0.49</v>
      </c>
      <c r="T29" s="67">
        <v>0.48</v>
      </c>
      <c r="U29" s="67">
        <v>0.47</v>
      </c>
      <c r="V29" s="67">
        <v>0.46</v>
      </c>
      <c r="W29" s="67">
        <v>0.44</v>
      </c>
      <c r="X29" s="67">
        <v>0.36</v>
      </c>
      <c r="Y29" s="67">
        <v>0.28999999999999998</v>
      </c>
      <c r="Z29" s="67">
        <v>0.22</v>
      </c>
      <c r="AA29" s="67">
        <v>0.16</v>
      </c>
      <c r="AB29" s="67">
        <v>0.13</v>
      </c>
      <c r="AC29" s="40">
        <v>6.9</v>
      </c>
      <c r="AD29" s="40"/>
      <c r="AE29" s="40"/>
    </row>
    <row r="30" spans="1:31">
      <c r="A30" s="40"/>
      <c r="B30" s="40"/>
      <c r="C30" s="40"/>
      <c r="D30" s="40" t="s">
        <v>145</v>
      </c>
      <c r="E30" s="67">
        <v>7.0000000000000007E-2</v>
      </c>
      <c r="F30" s="67">
        <v>7.0000000000000007E-2</v>
      </c>
      <c r="G30" s="67">
        <v>7.0000000000000007E-2</v>
      </c>
      <c r="H30" s="67">
        <v>0.06</v>
      </c>
      <c r="I30" s="67">
        <v>0.06</v>
      </c>
      <c r="J30" s="67">
        <v>0.06</v>
      </c>
      <c r="K30" s="67">
        <v>7.0000000000000007E-2</v>
      </c>
      <c r="L30" s="67">
        <v>0.1</v>
      </c>
      <c r="M30" s="67">
        <v>0.12</v>
      </c>
      <c r="N30" s="67">
        <v>0.14000000000000001</v>
      </c>
      <c r="O30" s="67">
        <v>0.28999999999999998</v>
      </c>
      <c r="P30" s="67">
        <v>0.31</v>
      </c>
      <c r="Q30" s="67">
        <v>0.36</v>
      </c>
      <c r="R30" s="67">
        <v>0.36</v>
      </c>
      <c r="S30" s="67">
        <v>0.34</v>
      </c>
      <c r="T30" s="67">
        <v>0.35</v>
      </c>
      <c r="U30" s="67">
        <v>0.37</v>
      </c>
      <c r="V30" s="67">
        <v>0.34</v>
      </c>
      <c r="W30" s="67">
        <v>0.25</v>
      </c>
      <c r="X30" s="67">
        <v>0.27</v>
      </c>
      <c r="Y30" s="67">
        <v>0.21</v>
      </c>
      <c r="Z30" s="67">
        <v>0.16</v>
      </c>
      <c r="AA30" s="67">
        <v>0.1</v>
      </c>
      <c r="AB30" s="67">
        <v>0.06</v>
      </c>
      <c r="AC30" s="40">
        <v>4.59</v>
      </c>
      <c r="AD30" s="40"/>
      <c r="AE30" s="40"/>
    </row>
    <row r="31" spans="1:31">
      <c r="A31" s="40" t="s">
        <v>135</v>
      </c>
      <c r="B31" s="40" t="s">
        <v>123</v>
      </c>
      <c r="C31" s="40" t="s">
        <v>119</v>
      </c>
      <c r="D31" s="40" t="s">
        <v>136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67">
        <v>1</v>
      </c>
      <c r="X31" s="67">
        <v>1</v>
      </c>
      <c r="Y31" s="67">
        <v>1</v>
      </c>
      <c r="Z31" s="67">
        <v>0</v>
      </c>
      <c r="AA31" s="67">
        <v>0</v>
      </c>
      <c r="AB31" s="67">
        <v>0</v>
      </c>
      <c r="AC31" s="40">
        <v>15</v>
      </c>
      <c r="AD31" s="40">
        <v>102</v>
      </c>
      <c r="AE31" s="40">
        <v>5318.57</v>
      </c>
    </row>
    <row r="32" spans="1:31">
      <c r="A32" s="40"/>
      <c r="B32" s="40"/>
      <c r="C32" s="40"/>
      <c r="D32" s="40" t="s">
        <v>144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1</v>
      </c>
      <c r="L32" s="67">
        <v>1</v>
      </c>
      <c r="M32" s="67">
        <v>1</v>
      </c>
      <c r="N32" s="67">
        <v>1</v>
      </c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67">
        <v>1</v>
      </c>
      <c r="X32" s="67">
        <v>1</v>
      </c>
      <c r="Y32" s="67">
        <v>1</v>
      </c>
      <c r="Z32" s="67">
        <v>1</v>
      </c>
      <c r="AA32" s="67">
        <v>0</v>
      </c>
      <c r="AB32" s="67">
        <v>0</v>
      </c>
      <c r="AC32" s="40">
        <v>16</v>
      </c>
      <c r="AD32" s="40"/>
      <c r="AE32" s="40"/>
    </row>
    <row r="33" spans="1:31">
      <c r="A33" s="40"/>
      <c r="B33" s="40"/>
      <c r="C33" s="40"/>
      <c r="D33" s="40" t="s">
        <v>145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1</v>
      </c>
      <c r="N33" s="67">
        <v>1</v>
      </c>
      <c r="O33" s="67">
        <v>1</v>
      </c>
      <c r="P33" s="67">
        <v>1</v>
      </c>
      <c r="Q33" s="67">
        <v>1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67">
        <v>1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40">
        <v>11</v>
      </c>
      <c r="AD33" s="40"/>
      <c r="AE33" s="40"/>
    </row>
    <row r="34" spans="1:31">
      <c r="A34" s="40" t="s">
        <v>122</v>
      </c>
      <c r="B34" s="40" t="s">
        <v>118</v>
      </c>
      <c r="C34" s="40" t="s">
        <v>119</v>
      </c>
      <c r="D34" s="40" t="s">
        <v>120</v>
      </c>
      <c r="E34" s="67">
        <v>1</v>
      </c>
      <c r="F34" s="67">
        <v>1</v>
      </c>
      <c r="G34" s="67">
        <v>1</v>
      </c>
      <c r="H34" s="67">
        <v>1</v>
      </c>
      <c r="I34" s="67">
        <v>1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40">
        <v>24</v>
      </c>
      <c r="AD34" s="40">
        <v>168</v>
      </c>
      <c r="AE34" s="40">
        <v>8760</v>
      </c>
    </row>
    <row r="35" spans="1:31">
      <c r="A35" s="40" t="s">
        <v>124</v>
      </c>
      <c r="B35" s="40" t="s">
        <v>118</v>
      </c>
      <c r="C35" s="40" t="s">
        <v>119</v>
      </c>
      <c r="D35" s="40" t="s">
        <v>120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40">
        <v>0</v>
      </c>
      <c r="AD35" s="40">
        <v>0</v>
      </c>
      <c r="AE35" s="40">
        <v>0</v>
      </c>
    </row>
    <row r="36" spans="1:31">
      <c r="A36" s="40" t="s">
        <v>137</v>
      </c>
      <c r="B36" s="40" t="s">
        <v>123</v>
      </c>
      <c r="C36" s="40" t="s">
        <v>119</v>
      </c>
      <c r="D36" s="40" t="s">
        <v>136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0</v>
      </c>
      <c r="AA36" s="67">
        <v>0</v>
      </c>
      <c r="AB36" s="67">
        <v>0</v>
      </c>
      <c r="AC36" s="40">
        <v>15</v>
      </c>
      <c r="AD36" s="40">
        <v>102</v>
      </c>
      <c r="AE36" s="40">
        <v>5318.57</v>
      </c>
    </row>
    <row r="37" spans="1:31">
      <c r="A37" s="40"/>
      <c r="B37" s="40"/>
      <c r="C37" s="40"/>
      <c r="D37" s="40" t="s">
        <v>144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67">
        <v>1</v>
      </c>
      <c r="X37" s="67">
        <v>1</v>
      </c>
      <c r="Y37" s="67">
        <v>1</v>
      </c>
      <c r="Z37" s="67">
        <v>1</v>
      </c>
      <c r="AA37" s="67">
        <v>0</v>
      </c>
      <c r="AB37" s="67">
        <v>0</v>
      </c>
      <c r="AC37" s="40">
        <v>16</v>
      </c>
      <c r="AD37" s="40"/>
      <c r="AE37" s="40"/>
    </row>
    <row r="38" spans="1:31">
      <c r="A38" s="40"/>
      <c r="B38" s="40"/>
      <c r="C38" s="40"/>
      <c r="D38" s="40" t="s">
        <v>145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1</v>
      </c>
      <c r="N38" s="67">
        <v>1</v>
      </c>
      <c r="O38" s="67">
        <v>1</v>
      </c>
      <c r="P38" s="67">
        <v>1</v>
      </c>
      <c r="Q38" s="67">
        <v>1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67">
        <v>1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40">
        <v>11</v>
      </c>
      <c r="AD38" s="40"/>
      <c r="AE38" s="40"/>
    </row>
    <row r="39" spans="1:31">
      <c r="A39" s="40" t="s">
        <v>131</v>
      </c>
      <c r="B39" s="40" t="s">
        <v>123</v>
      </c>
      <c r="C39" s="40" t="s">
        <v>119</v>
      </c>
      <c r="D39" s="40" t="s">
        <v>120</v>
      </c>
      <c r="E39" s="67">
        <v>1</v>
      </c>
      <c r="F39" s="67">
        <v>1</v>
      </c>
      <c r="G39" s="67">
        <v>1</v>
      </c>
      <c r="H39" s="67">
        <v>1</v>
      </c>
      <c r="I39" s="67">
        <v>1</v>
      </c>
      <c r="J39" s="67">
        <v>1</v>
      </c>
      <c r="K39" s="67">
        <v>1</v>
      </c>
      <c r="L39" s="67">
        <v>1</v>
      </c>
      <c r="M39" s="67">
        <v>1</v>
      </c>
      <c r="N39" s="67">
        <v>1</v>
      </c>
      <c r="O39" s="67">
        <v>1</v>
      </c>
      <c r="P39" s="67">
        <v>1</v>
      </c>
      <c r="Q39" s="67">
        <v>1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67">
        <v>1</v>
      </c>
      <c r="X39" s="67">
        <v>1</v>
      </c>
      <c r="Y39" s="67">
        <v>1</v>
      </c>
      <c r="Z39" s="67">
        <v>1</v>
      </c>
      <c r="AA39" s="67">
        <v>1</v>
      </c>
      <c r="AB39" s="67">
        <v>1</v>
      </c>
      <c r="AC39" s="40">
        <v>24</v>
      </c>
      <c r="AD39" s="40">
        <v>168</v>
      </c>
      <c r="AE39" s="40">
        <v>8760</v>
      </c>
    </row>
    <row r="40" spans="1:31">
      <c r="A40" s="40" t="s">
        <v>132</v>
      </c>
      <c r="B40" s="40" t="s">
        <v>118</v>
      </c>
      <c r="C40" s="40" t="s">
        <v>119</v>
      </c>
      <c r="D40" s="40" t="s">
        <v>120</v>
      </c>
      <c r="E40" s="67">
        <v>1</v>
      </c>
      <c r="F40" s="67">
        <v>1</v>
      </c>
      <c r="G40" s="67">
        <v>1</v>
      </c>
      <c r="H40" s="67">
        <v>1</v>
      </c>
      <c r="I40" s="67">
        <v>1</v>
      </c>
      <c r="J40" s="67">
        <v>1</v>
      </c>
      <c r="K40" s="67">
        <v>1</v>
      </c>
      <c r="L40" s="67">
        <v>1</v>
      </c>
      <c r="M40" s="67">
        <v>1</v>
      </c>
      <c r="N40" s="67">
        <v>1</v>
      </c>
      <c r="O40" s="67">
        <v>1</v>
      </c>
      <c r="P40" s="67">
        <v>1</v>
      </c>
      <c r="Q40" s="67">
        <v>1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67">
        <v>1</v>
      </c>
      <c r="X40" s="67">
        <v>1</v>
      </c>
      <c r="Y40" s="67">
        <v>1</v>
      </c>
      <c r="Z40" s="67">
        <v>1</v>
      </c>
      <c r="AA40" s="67">
        <v>1</v>
      </c>
      <c r="AB40" s="67">
        <v>1</v>
      </c>
      <c r="AC40" s="40">
        <v>24</v>
      </c>
      <c r="AD40" s="40">
        <v>168</v>
      </c>
      <c r="AE40" s="40">
        <v>8760</v>
      </c>
    </row>
    <row r="41" spans="1:31">
      <c r="A41" s="40" t="s">
        <v>210</v>
      </c>
      <c r="B41" s="40" t="s">
        <v>118</v>
      </c>
      <c r="C41" s="40" t="s">
        <v>119</v>
      </c>
      <c r="D41" s="40" t="s">
        <v>120</v>
      </c>
      <c r="E41" s="67">
        <v>1</v>
      </c>
      <c r="F41" s="67">
        <v>1</v>
      </c>
      <c r="G41" s="67">
        <v>1</v>
      </c>
      <c r="H41" s="67">
        <v>1</v>
      </c>
      <c r="I41" s="67">
        <v>1</v>
      </c>
      <c r="J41" s="67">
        <v>1</v>
      </c>
      <c r="K41" s="67">
        <v>1</v>
      </c>
      <c r="L41" s="67">
        <v>1</v>
      </c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67">
        <v>1</v>
      </c>
      <c r="X41" s="67">
        <v>1</v>
      </c>
      <c r="Y41" s="67">
        <v>1</v>
      </c>
      <c r="Z41" s="67">
        <v>1</v>
      </c>
      <c r="AA41" s="67">
        <v>1</v>
      </c>
      <c r="AB41" s="67">
        <v>1</v>
      </c>
      <c r="AC41" s="40">
        <v>24</v>
      </c>
      <c r="AD41" s="40">
        <v>168</v>
      </c>
      <c r="AE41" s="40">
        <v>8760</v>
      </c>
    </row>
    <row r="42" spans="1:31">
      <c r="A42" s="40" t="s">
        <v>211</v>
      </c>
      <c r="B42" s="40" t="s">
        <v>118</v>
      </c>
      <c r="C42" s="40" t="s">
        <v>119</v>
      </c>
      <c r="D42" s="40" t="s">
        <v>120</v>
      </c>
      <c r="E42" s="67">
        <v>1</v>
      </c>
      <c r="F42" s="67">
        <v>1</v>
      </c>
      <c r="G42" s="67">
        <v>1</v>
      </c>
      <c r="H42" s="67">
        <v>1</v>
      </c>
      <c r="I42" s="67">
        <v>1</v>
      </c>
      <c r="J42" s="67">
        <v>1</v>
      </c>
      <c r="K42" s="67">
        <v>1</v>
      </c>
      <c r="L42" s="67">
        <v>1</v>
      </c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67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40">
        <v>24</v>
      </c>
      <c r="AD42" s="40">
        <v>168</v>
      </c>
      <c r="AE42" s="40">
        <v>8760</v>
      </c>
    </row>
    <row r="43" spans="1:31">
      <c r="A43" s="40" t="s">
        <v>96</v>
      </c>
      <c r="B43" s="40" t="s">
        <v>121</v>
      </c>
      <c r="C43" s="40" t="s">
        <v>119</v>
      </c>
      <c r="D43" s="40" t="s">
        <v>140</v>
      </c>
      <c r="E43" s="67">
        <v>15.6</v>
      </c>
      <c r="F43" s="67">
        <v>15.6</v>
      </c>
      <c r="G43" s="67">
        <v>15.6</v>
      </c>
      <c r="H43" s="67">
        <v>15.6</v>
      </c>
      <c r="I43" s="67">
        <v>15.6</v>
      </c>
      <c r="J43" s="67">
        <v>15.6</v>
      </c>
      <c r="K43" s="67">
        <v>21</v>
      </c>
      <c r="L43" s="67">
        <v>21</v>
      </c>
      <c r="M43" s="67">
        <v>21</v>
      </c>
      <c r="N43" s="67">
        <v>21</v>
      </c>
      <c r="O43" s="67">
        <v>21</v>
      </c>
      <c r="P43" s="67">
        <v>21</v>
      </c>
      <c r="Q43" s="67">
        <v>21</v>
      </c>
      <c r="R43" s="67">
        <v>21</v>
      </c>
      <c r="S43" s="67">
        <v>21</v>
      </c>
      <c r="T43" s="67">
        <v>21</v>
      </c>
      <c r="U43" s="67">
        <v>21</v>
      </c>
      <c r="V43" s="67">
        <v>21</v>
      </c>
      <c r="W43" s="67">
        <v>21</v>
      </c>
      <c r="X43" s="67">
        <v>21</v>
      </c>
      <c r="Y43" s="67">
        <v>21</v>
      </c>
      <c r="Z43" s="67">
        <v>15.6</v>
      </c>
      <c r="AA43" s="67">
        <v>15.6</v>
      </c>
      <c r="AB43" s="67">
        <v>15.6</v>
      </c>
      <c r="AC43" s="40">
        <v>455.4</v>
      </c>
      <c r="AD43" s="40">
        <v>3171.6</v>
      </c>
      <c r="AE43" s="40">
        <v>165376.29</v>
      </c>
    </row>
    <row r="44" spans="1:31">
      <c r="A44" s="40"/>
      <c r="B44" s="40"/>
      <c r="C44" s="40"/>
      <c r="D44" s="40" t="s">
        <v>138</v>
      </c>
      <c r="E44" s="67">
        <v>15.6</v>
      </c>
      <c r="F44" s="67">
        <v>15.6</v>
      </c>
      <c r="G44" s="67">
        <v>15.6</v>
      </c>
      <c r="H44" s="67">
        <v>15.6</v>
      </c>
      <c r="I44" s="67">
        <v>15.6</v>
      </c>
      <c r="J44" s="67">
        <v>15.6</v>
      </c>
      <c r="K44" s="67">
        <v>15.6</v>
      </c>
      <c r="L44" s="67">
        <v>15.6</v>
      </c>
      <c r="M44" s="67">
        <v>15.6</v>
      </c>
      <c r="N44" s="67">
        <v>15.6</v>
      </c>
      <c r="O44" s="67">
        <v>15.6</v>
      </c>
      <c r="P44" s="67">
        <v>15.6</v>
      </c>
      <c r="Q44" s="67">
        <v>15.6</v>
      </c>
      <c r="R44" s="67">
        <v>15.6</v>
      </c>
      <c r="S44" s="67">
        <v>15.6</v>
      </c>
      <c r="T44" s="67">
        <v>15.6</v>
      </c>
      <c r="U44" s="67">
        <v>15.6</v>
      </c>
      <c r="V44" s="67">
        <v>15.6</v>
      </c>
      <c r="W44" s="67">
        <v>15.6</v>
      </c>
      <c r="X44" s="67">
        <v>15.6</v>
      </c>
      <c r="Y44" s="67">
        <v>15.6</v>
      </c>
      <c r="Z44" s="67">
        <v>15.6</v>
      </c>
      <c r="AA44" s="67">
        <v>15.6</v>
      </c>
      <c r="AB44" s="67">
        <v>15.6</v>
      </c>
      <c r="AC44" s="40">
        <v>374.4</v>
      </c>
      <c r="AD44" s="40"/>
      <c r="AE44" s="40"/>
    </row>
    <row r="45" spans="1:31">
      <c r="A45" s="40"/>
      <c r="B45" s="40"/>
      <c r="C45" s="40"/>
      <c r="D45" s="40" t="s">
        <v>139</v>
      </c>
      <c r="E45" s="67">
        <v>21</v>
      </c>
      <c r="F45" s="67">
        <v>21</v>
      </c>
      <c r="G45" s="67">
        <v>21</v>
      </c>
      <c r="H45" s="67">
        <v>21</v>
      </c>
      <c r="I45" s="67">
        <v>21</v>
      </c>
      <c r="J45" s="67">
        <v>21</v>
      </c>
      <c r="K45" s="67">
        <v>21</v>
      </c>
      <c r="L45" s="67">
        <v>21</v>
      </c>
      <c r="M45" s="67">
        <v>21</v>
      </c>
      <c r="N45" s="67">
        <v>21</v>
      </c>
      <c r="O45" s="67">
        <v>21</v>
      </c>
      <c r="P45" s="67">
        <v>21</v>
      </c>
      <c r="Q45" s="67">
        <v>21</v>
      </c>
      <c r="R45" s="67">
        <v>21</v>
      </c>
      <c r="S45" s="67">
        <v>21</v>
      </c>
      <c r="T45" s="67">
        <v>21</v>
      </c>
      <c r="U45" s="67">
        <v>21</v>
      </c>
      <c r="V45" s="67">
        <v>21</v>
      </c>
      <c r="W45" s="67">
        <v>21</v>
      </c>
      <c r="X45" s="67">
        <v>21</v>
      </c>
      <c r="Y45" s="67">
        <v>21</v>
      </c>
      <c r="Z45" s="67">
        <v>21</v>
      </c>
      <c r="AA45" s="67">
        <v>21</v>
      </c>
      <c r="AB45" s="67">
        <v>21</v>
      </c>
      <c r="AC45" s="40">
        <v>504</v>
      </c>
      <c r="AD45" s="40"/>
      <c r="AE45" s="40"/>
    </row>
    <row r="46" spans="1:31">
      <c r="A46" s="40"/>
      <c r="B46" s="40"/>
      <c r="C46" s="40"/>
      <c r="D46" s="40" t="s">
        <v>148</v>
      </c>
      <c r="E46" s="67">
        <v>15.6</v>
      </c>
      <c r="F46" s="67">
        <v>15.6</v>
      </c>
      <c r="G46" s="67">
        <v>15.6</v>
      </c>
      <c r="H46" s="67">
        <v>15.6</v>
      </c>
      <c r="I46" s="67">
        <v>15.6</v>
      </c>
      <c r="J46" s="67">
        <v>15.6</v>
      </c>
      <c r="K46" s="67">
        <v>21</v>
      </c>
      <c r="L46" s="67">
        <v>21</v>
      </c>
      <c r="M46" s="67">
        <v>21</v>
      </c>
      <c r="N46" s="67">
        <v>21</v>
      </c>
      <c r="O46" s="67">
        <v>21</v>
      </c>
      <c r="P46" s="67">
        <v>21</v>
      </c>
      <c r="Q46" s="67">
        <v>21</v>
      </c>
      <c r="R46" s="67">
        <v>21</v>
      </c>
      <c r="S46" s="67">
        <v>21</v>
      </c>
      <c r="T46" s="67">
        <v>21</v>
      </c>
      <c r="U46" s="67">
        <v>21</v>
      </c>
      <c r="V46" s="67">
        <v>21</v>
      </c>
      <c r="W46" s="67">
        <v>21</v>
      </c>
      <c r="X46" s="67">
        <v>21</v>
      </c>
      <c r="Y46" s="67">
        <v>21</v>
      </c>
      <c r="Z46" s="67">
        <v>21</v>
      </c>
      <c r="AA46" s="67">
        <v>15.6</v>
      </c>
      <c r="AB46" s="67">
        <v>15.6</v>
      </c>
      <c r="AC46" s="40">
        <v>460.8</v>
      </c>
      <c r="AD46" s="40"/>
      <c r="AE46" s="40"/>
    </row>
    <row r="47" spans="1:31">
      <c r="A47" s="40"/>
      <c r="B47" s="40"/>
      <c r="C47" s="40"/>
      <c r="D47" s="40" t="s">
        <v>145</v>
      </c>
      <c r="E47" s="67">
        <v>15.6</v>
      </c>
      <c r="F47" s="67">
        <v>15.6</v>
      </c>
      <c r="G47" s="67">
        <v>15.6</v>
      </c>
      <c r="H47" s="67">
        <v>15.6</v>
      </c>
      <c r="I47" s="67">
        <v>15.6</v>
      </c>
      <c r="J47" s="67">
        <v>15.6</v>
      </c>
      <c r="K47" s="67">
        <v>15.6</v>
      </c>
      <c r="L47" s="67">
        <v>15.6</v>
      </c>
      <c r="M47" s="67">
        <v>21</v>
      </c>
      <c r="N47" s="67">
        <v>21</v>
      </c>
      <c r="O47" s="67">
        <v>21</v>
      </c>
      <c r="P47" s="67">
        <v>21</v>
      </c>
      <c r="Q47" s="67">
        <v>21</v>
      </c>
      <c r="R47" s="67">
        <v>21</v>
      </c>
      <c r="S47" s="67">
        <v>21</v>
      </c>
      <c r="T47" s="67">
        <v>21</v>
      </c>
      <c r="U47" s="67">
        <v>21</v>
      </c>
      <c r="V47" s="67">
        <v>21</v>
      </c>
      <c r="W47" s="67">
        <v>21</v>
      </c>
      <c r="X47" s="67">
        <v>15.6</v>
      </c>
      <c r="Y47" s="67">
        <v>15.6</v>
      </c>
      <c r="Z47" s="67">
        <v>15.6</v>
      </c>
      <c r="AA47" s="67">
        <v>15.6</v>
      </c>
      <c r="AB47" s="67">
        <v>15.6</v>
      </c>
      <c r="AC47" s="40">
        <v>433.8</v>
      </c>
      <c r="AD47" s="40"/>
      <c r="AE47" s="40"/>
    </row>
    <row r="48" spans="1:31">
      <c r="A48" s="40" t="s">
        <v>97</v>
      </c>
      <c r="B48" s="40" t="s">
        <v>121</v>
      </c>
      <c r="C48" s="40" t="s">
        <v>119</v>
      </c>
      <c r="D48" s="40" t="s">
        <v>136</v>
      </c>
      <c r="E48" s="67">
        <v>30</v>
      </c>
      <c r="F48" s="67">
        <v>30</v>
      </c>
      <c r="G48" s="67">
        <v>30</v>
      </c>
      <c r="H48" s="67">
        <v>30</v>
      </c>
      <c r="I48" s="67">
        <v>30</v>
      </c>
      <c r="J48" s="67">
        <v>30</v>
      </c>
      <c r="K48" s="67">
        <v>24</v>
      </c>
      <c r="L48" s="67">
        <v>24</v>
      </c>
      <c r="M48" s="67">
        <v>24</v>
      </c>
      <c r="N48" s="67">
        <v>24</v>
      </c>
      <c r="O48" s="67">
        <v>24</v>
      </c>
      <c r="P48" s="67">
        <v>24</v>
      </c>
      <c r="Q48" s="67">
        <v>24</v>
      </c>
      <c r="R48" s="67">
        <v>24</v>
      </c>
      <c r="S48" s="67">
        <v>24</v>
      </c>
      <c r="T48" s="67">
        <v>24</v>
      </c>
      <c r="U48" s="67">
        <v>24</v>
      </c>
      <c r="V48" s="67">
        <v>24</v>
      </c>
      <c r="W48" s="67">
        <v>24</v>
      </c>
      <c r="X48" s="67">
        <v>24</v>
      </c>
      <c r="Y48" s="67">
        <v>24</v>
      </c>
      <c r="Z48" s="67">
        <v>30</v>
      </c>
      <c r="AA48" s="67">
        <v>30</v>
      </c>
      <c r="AB48" s="67">
        <v>30</v>
      </c>
      <c r="AC48" s="40">
        <v>630</v>
      </c>
      <c r="AD48" s="40">
        <v>4428</v>
      </c>
      <c r="AE48" s="40">
        <v>230888.57</v>
      </c>
    </row>
    <row r="49" spans="1:31">
      <c r="A49" s="40"/>
      <c r="B49" s="40"/>
      <c r="C49" s="40"/>
      <c r="D49" s="40" t="s">
        <v>148</v>
      </c>
      <c r="E49" s="67">
        <v>30</v>
      </c>
      <c r="F49" s="67">
        <v>30</v>
      </c>
      <c r="G49" s="67">
        <v>30</v>
      </c>
      <c r="H49" s="67">
        <v>30</v>
      </c>
      <c r="I49" s="67">
        <v>30</v>
      </c>
      <c r="J49" s="67">
        <v>30</v>
      </c>
      <c r="K49" s="67">
        <v>24</v>
      </c>
      <c r="L49" s="67">
        <v>24</v>
      </c>
      <c r="M49" s="67">
        <v>24</v>
      </c>
      <c r="N49" s="67">
        <v>24</v>
      </c>
      <c r="O49" s="67">
        <v>24</v>
      </c>
      <c r="P49" s="67">
        <v>24</v>
      </c>
      <c r="Q49" s="67">
        <v>24</v>
      </c>
      <c r="R49" s="67">
        <v>24</v>
      </c>
      <c r="S49" s="67">
        <v>24</v>
      </c>
      <c r="T49" s="67">
        <v>24</v>
      </c>
      <c r="U49" s="67">
        <v>24</v>
      </c>
      <c r="V49" s="67">
        <v>24</v>
      </c>
      <c r="W49" s="67">
        <v>24</v>
      </c>
      <c r="X49" s="67">
        <v>24</v>
      </c>
      <c r="Y49" s="67">
        <v>24</v>
      </c>
      <c r="Z49" s="67">
        <v>24</v>
      </c>
      <c r="AA49" s="67">
        <v>30</v>
      </c>
      <c r="AB49" s="67">
        <v>30</v>
      </c>
      <c r="AC49" s="40">
        <v>624</v>
      </c>
      <c r="AD49" s="40"/>
      <c r="AE49" s="40"/>
    </row>
    <row r="50" spans="1:31">
      <c r="A50" s="40"/>
      <c r="B50" s="40"/>
      <c r="C50" s="40"/>
      <c r="D50" s="40" t="s">
        <v>139</v>
      </c>
      <c r="E50" s="67">
        <v>30</v>
      </c>
      <c r="F50" s="67">
        <v>30</v>
      </c>
      <c r="G50" s="67">
        <v>30</v>
      </c>
      <c r="H50" s="67">
        <v>30</v>
      </c>
      <c r="I50" s="67">
        <v>30</v>
      </c>
      <c r="J50" s="67">
        <v>30</v>
      </c>
      <c r="K50" s="67">
        <v>30</v>
      </c>
      <c r="L50" s="67">
        <v>30</v>
      </c>
      <c r="M50" s="67">
        <v>30</v>
      </c>
      <c r="N50" s="67">
        <v>30</v>
      </c>
      <c r="O50" s="67">
        <v>30</v>
      </c>
      <c r="P50" s="67">
        <v>30</v>
      </c>
      <c r="Q50" s="67">
        <v>30</v>
      </c>
      <c r="R50" s="67">
        <v>30</v>
      </c>
      <c r="S50" s="67">
        <v>30</v>
      </c>
      <c r="T50" s="67">
        <v>30</v>
      </c>
      <c r="U50" s="67">
        <v>30</v>
      </c>
      <c r="V50" s="67">
        <v>30</v>
      </c>
      <c r="W50" s="67">
        <v>30</v>
      </c>
      <c r="X50" s="67">
        <v>30</v>
      </c>
      <c r="Y50" s="67">
        <v>30</v>
      </c>
      <c r="Z50" s="67">
        <v>30</v>
      </c>
      <c r="AA50" s="67">
        <v>30</v>
      </c>
      <c r="AB50" s="67">
        <v>30</v>
      </c>
      <c r="AC50" s="40">
        <v>720</v>
      </c>
      <c r="AD50" s="40"/>
      <c r="AE50" s="40"/>
    </row>
    <row r="51" spans="1:31">
      <c r="A51" s="40"/>
      <c r="B51" s="40"/>
      <c r="C51" s="40"/>
      <c r="D51" s="40" t="s">
        <v>145</v>
      </c>
      <c r="E51" s="67">
        <v>30</v>
      </c>
      <c r="F51" s="67">
        <v>30</v>
      </c>
      <c r="G51" s="67">
        <v>30</v>
      </c>
      <c r="H51" s="67">
        <v>30</v>
      </c>
      <c r="I51" s="67">
        <v>30</v>
      </c>
      <c r="J51" s="67">
        <v>30</v>
      </c>
      <c r="K51" s="67">
        <v>30</v>
      </c>
      <c r="L51" s="67">
        <v>30</v>
      </c>
      <c r="M51" s="67">
        <v>24</v>
      </c>
      <c r="N51" s="67">
        <v>24</v>
      </c>
      <c r="O51" s="67">
        <v>24</v>
      </c>
      <c r="P51" s="67">
        <v>24</v>
      </c>
      <c r="Q51" s="67">
        <v>24</v>
      </c>
      <c r="R51" s="67">
        <v>24</v>
      </c>
      <c r="S51" s="67">
        <v>24</v>
      </c>
      <c r="T51" s="67">
        <v>24</v>
      </c>
      <c r="U51" s="67">
        <v>24</v>
      </c>
      <c r="V51" s="67">
        <v>24</v>
      </c>
      <c r="W51" s="67">
        <v>24</v>
      </c>
      <c r="X51" s="67">
        <v>30</v>
      </c>
      <c r="Y51" s="67">
        <v>30</v>
      </c>
      <c r="Z51" s="67">
        <v>30</v>
      </c>
      <c r="AA51" s="67">
        <v>30</v>
      </c>
      <c r="AB51" s="67">
        <v>30</v>
      </c>
      <c r="AC51" s="40">
        <v>654</v>
      </c>
      <c r="AD51" s="40"/>
      <c r="AE51" s="40"/>
    </row>
    <row r="52" spans="1:31">
      <c r="A52" s="40" t="s">
        <v>212</v>
      </c>
      <c r="B52" s="40" t="s">
        <v>213</v>
      </c>
      <c r="C52" s="40" t="s">
        <v>119</v>
      </c>
      <c r="D52" s="40" t="s">
        <v>136</v>
      </c>
      <c r="E52" s="67">
        <v>50</v>
      </c>
      <c r="F52" s="67">
        <v>50</v>
      </c>
      <c r="G52" s="67">
        <v>50</v>
      </c>
      <c r="H52" s="67">
        <v>50</v>
      </c>
      <c r="I52" s="67">
        <v>50</v>
      </c>
      <c r="J52" s="67">
        <v>50</v>
      </c>
      <c r="K52" s="67">
        <v>50</v>
      </c>
      <c r="L52" s="67">
        <v>50</v>
      </c>
      <c r="M52" s="67">
        <v>50</v>
      </c>
      <c r="N52" s="67">
        <v>50</v>
      </c>
      <c r="O52" s="67">
        <v>50</v>
      </c>
      <c r="P52" s="67">
        <v>50</v>
      </c>
      <c r="Q52" s="67">
        <v>50</v>
      </c>
      <c r="R52" s="67">
        <v>50</v>
      </c>
      <c r="S52" s="67">
        <v>50</v>
      </c>
      <c r="T52" s="67">
        <v>50</v>
      </c>
      <c r="U52" s="67">
        <v>50</v>
      </c>
      <c r="V52" s="67">
        <v>50</v>
      </c>
      <c r="W52" s="67">
        <v>50</v>
      </c>
      <c r="X52" s="67">
        <v>50</v>
      </c>
      <c r="Y52" s="67">
        <v>50</v>
      </c>
      <c r="Z52" s="67">
        <v>50</v>
      </c>
      <c r="AA52" s="67">
        <v>50</v>
      </c>
      <c r="AB52" s="67">
        <v>50</v>
      </c>
      <c r="AC52" s="40">
        <v>1200</v>
      </c>
      <c r="AD52" s="40">
        <v>8400</v>
      </c>
      <c r="AE52" s="40">
        <v>438000</v>
      </c>
    </row>
    <row r="53" spans="1:31">
      <c r="A53" s="40"/>
      <c r="B53" s="40"/>
      <c r="C53" s="40"/>
      <c r="D53" s="40" t="s">
        <v>144</v>
      </c>
      <c r="E53" s="67">
        <v>50</v>
      </c>
      <c r="F53" s="67">
        <v>50</v>
      </c>
      <c r="G53" s="67">
        <v>50</v>
      </c>
      <c r="H53" s="67">
        <v>50</v>
      </c>
      <c r="I53" s="67">
        <v>50</v>
      </c>
      <c r="J53" s="67">
        <v>50</v>
      </c>
      <c r="K53" s="67">
        <v>50</v>
      </c>
      <c r="L53" s="67">
        <v>50</v>
      </c>
      <c r="M53" s="67">
        <v>50</v>
      </c>
      <c r="N53" s="67">
        <v>50</v>
      </c>
      <c r="O53" s="67">
        <v>50</v>
      </c>
      <c r="P53" s="67">
        <v>50</v>
      </c>
      <c r="Q53" s="67">
        <v>50</v>
      </c>
      <c r="R53" s="67">
        <v>50</v>
      </c>
      <c r="S53" s="67">
        <v>50</v>
      </c>
      <c r="T53" s="67">
        <v>50</v>
      </c>
      <c r="U53" s="67">
        <v>50</v>
      </c>
      <c r="V53" s="67">
        <v>50</v>
      </c>
      <c r="W53" s="67">
        <v>50</v>
      </c>
      <c r="X53" s="67">
        <v>50</v>
      </c>
      <c r="Y53" s="67">
        <v>50</v>
      </c>
      <c r="Z53" s="67">
        <v>50</v>
      </c>
      <c r="AA53" s="67">
        <v>50</v>
      </c>
      <c r="AB53" s="67">
        <v>50</v>
      </c>
      <c r="AC53" s="40">
        <v>1200</v>
      </c>
      <c r="AD53" s="40"/>
      <c r="AE53" s="40"/>
    </row>
    <row r="54" spans="1:31">
      <c r="A54" s="40"/>
      <c r="B54" s="40"/>
      <c r="C54" s="40"/>
      <c r="D54" s="40" t="s">
        <v>145</v>
      </c>
      <c r="E54" s="67">
        <v>50</v>
      </c>
      <c r="F54" s="67">
        <v>50</v>
      </c>
      <c r="G54" s="67">
        <v>50</v>
      </c>
      <c r="H54" s="67">
        <v>50</v>
      </c>
      <c r="I54" s="67">
        <v>50</v>
      </c>
      <c r="J54" s="67">
        <v>50</v>
      </c>
      <c r="K54" s="67">
        <v>50</v>
      </c>
      <c r="L54" s="67">
        <v>50</v>
      </c>
      <c r="M54" s="67">
        <v>50</v>
      </c>
      <c r="N54" s="67">
        <v>50</v>
      </c>
      <c r="O54" s="67">
        <v>50</v>
      </c>
      <c r="P54" s="67">
        <v>50</v>
      </c>
      <c r="Q54" s="67">
        <v>50</v>
      </c>
      <c r="R54" s="67">
        <v>50</v>
      </c>
      <c r="S54" s="67">
        <v>50</v>
      </c>
      <c r="T54" s="67">
        <v>50</v>
      </c>
      <c r="U54" s="67">
        <v>50</v>
      </c>
      <c r="V54" s="67">
        <v>50</v>
      </c>
      <c r="W54" s="67">
        <v>50</v>
      </c>
      <c r="X54" s="67">
        <v>50</v>
      </c>
      <c r="Y54" s="67">
        <v>50</v>
      </c>
      <c r="Z54" s="67">
        <v>50</v>
      </c>
      <c r="AA54" s="67">
        <v>50</v>
      </c>
      <c r="AB54" s="67">
        <v>50</v>
      </c>
      <c r="AC54" s="40">
        <v>1200</v>
      </c>
      <c r="AD54" s="40"/>
      <c r="AE54" s="40"/>
    </row>
    <row r="55" spans="1:31">
      <c r="A55" s="40" t="s">
        <v>270</v>
      </c>
      <c r="B55" s="40" t="s">
        <v>213</v>
      </c>
      <c r="C55" s="40" t="s">
        <v>119</v>
      </c>
      <c r="D55" s="40" t="s">
        <v>120</v>
      </c>
      <c r="E55" s="67">
        <v>30</v>
      </c>
      <c r="F55" s="67">
        <v>30</v>
      </c>
      <c r="G55" s="67">
        <v>30</v>
      </c>
      <c r="H55" s="67">
        <v>30</v>
      </c>
      <c r="I55" s="67">
        <v>30</v>
      </c>
      <c r="J55" s="67">
        <v>30</v>
      </c>
      <c r="K55" s="67">
        <v>30</v>
      </c>
      <c r="L55" s="67">
        <v>30</v>
      </c>
      <c r="M55" s="67">
        <v>30</v>
      </c>
      <c r="N55" s="67">
        <v>30</v>
      </c>
      <c r="O55" s="67">
        <v>30</v>
      </c>
      <c r="P55" s="67">
        <v>30</v>
      </c>
      <c r="Q55" s="67">
        <v>30</v>
      </c>
      <c r="R55" s="67">
        <v>30</v>
      </c>
      <c r="S55" s="67">
        <v>30</v>
      </c>
      <c r="T55" s="67">
        <v>30</v>
      </c>
      <c r="U55" s="67">
        <v>30</v>
      </c>
      <c r="V55" s="67">
        <v>30</v>
      </c>
      <c r="W55" s="67">
        <v>30</v>
      </c>
      <c r="X55" s="67">
        <v>30</v>
      </c>
      <c r="Y55" s="67">
        <v>30</v>
      </c>
      <c r="Z55" s="67">
        <v>30</v>
      </c>
      <c r="AA55" s="67">
        <v>30</v>
      </c>
      <c r="AB55" s="67">
        <v>30</v>
      </c>
      <c r="AC55" s="40">
        <v>720</v>
      </c>
      <c r="AD55" s="40">
        <v>5040</v>
      </c>
      <c r="AE55" s="40">
        <v>262800</v>
      </c>
    </row>
    <row r="56" spans="1:31">
      <c r="A56" s="40" t="s">
        <v>271</v>
      </c>
      <c r="B56" s="40" t="s">
        <v>213</v>
      </c>
      <c r="C56" s="40" t="s">
        <v>119</v>
      </c>
      <c r="D56" s="40" t="s">
        <v>120</v>
      </c>
      <c r="E56" s="67">
        <v>60</v>
      </c>
      <c r="F56" s="67">
        <v>60</v>
      </c>
      <c r="G56" s="67">
        <v>60</v>
      </c>
      <c r="H56" s="67">
        <v>60</v>
      </c>
      <c r="I56" s="67">
        <v>60</v>
      </c>
      <c r="J56" s="67">
        <v>60</v>
      </c>
      <c r="K56" s="67">
        <v>60</v>
      </c>
      <c r="L56" s="67">
        <v>60</v>
      </c>
      <c r="M56" s="67">
        <v>60</v>
      </c>
      <c r="N56" s="67">
        <v>60</v>
      </c>
      <c r="O56" s="67">
        <v>60</v>
      </c>
      <c r="P56" s="67">
        <v>60</v>
      </c>
      <c r="Q56" s="67">
        <v>60</v>
      </c>
      <c r="R56" s="67">
        <v>60</v>
      </c>
      <c r="S56" s="67">
        <v>60</v>
      </c>
      <c r="T56" s="67">
        <v>60</v>
      </c>
      <c r="U56" s="67">
        <v>60</v>
      </c>
      <c r="V56" s="67">
        <v>60</v>
      </c>
      <c r="W56" s="67">
        <v>60</v>
      </c>
      <c r="X56" s="67">
        <v>60</v>
      </c>
      <c r="Y56" s="67">
        <v>60</v>
      </c>
      <c r="Z56" s="67">
        <v>60</v>
      </c>
      <c r="AA56" s="67">
        <v>60</v>
      </c>
      <c r="AB56" s="67">
        <v>60</v>
      </c>
      <c r="AC56" s="40">
        <v>1440</v>
      </c>
      <c r="AD56" s="40">
        <v>10080</v>
      </c>
      <c r="AE56" s="40">
        <v>525600</v>
      </c>
    </row>
    <row r="57" spans="1:31">
      <c r="A57" s="40" t="s">
        <v>142</v>
      </c>
      <c r="B57" s="40" t="s">
        <v>118</v>
      </c>
      <c r="C57" s="40" t="s">
        <v>119</v>
      </c>
      <c r="D57" s="40" t="s">
        <v>136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>
        <v>1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67">
        <v>1</v>
      </c>
      <c r="X57" s="67">
        <v>1</v>
      </c>
      <c r="Y57" s="67">
        <v>1</v>
      </c>
      <c r="Z57" s="67">
        <v>0</v>
      </c>
      <c r="AA57" s="67">
        <v>0</v>
      </c>
      <c r="AB57" s="67">
        <v>0</v>
      </c>
      <c r="AC57" s="40">
        <v>15</v>
      </c>
      <c r="AD57" s="40">
        <v>102</v>
      </c>
      <c r="AE57" s="40">
        <v>5318.57</v>
      </c>
    </row>
    <row r="58" spans="1:31">
      <c r="A58" s="40"/>
      <c r="B58" s="40"/>
      <c r="C58" s="40"/>
      <c r="D58" s="40" t="s">
        <v>148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1</v>
      </c>
      <c r="L58" s="67">
        <v>1</v>
      </c>
      <c r="M58" s="67">
        <v>1</v>
      </c>
      <c r="N58" s="67">
        <v>1</v>
      </c>
      <c r="O58" s="67">
        <v>1</v>
      </c>
      <c r="P58" s="67">
        <v>1</v>
      </c>
      <c r="Q58" s="67">
        <v>1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67">
        <v>1</v>
      </c>
      <c r="X58" s="67">
        <v>1</v>
      </c>
      <c r="Y58" s="67">
        <v>1</v>
      </c>
      <c r="Z58" s="67">
        <v>1</v>
      </c>
      <c r="AA58" s="67">
        <v>0</v>
      </c>
      <c r="AB58" s="67">
        <v>0</v>
      </c>
      <c r="AC58" s="40">
        <v>16</v>
      </c>
      <c r="AD58" s="40"/>
      <c r="AE58" s="40"/>
    </row>
    <row r="59" spans="1:31">
      <c r="A59" s="40"/>
      <c r="B59" s="40"/>
      <c r="C59" s="40"/>
      <c r="D59" s="40" t="s">
        <v>139</v>
      </c>
      <c r="E59" s="67">
        <v>1</v>
      </c>
      <c r="F59" s="67">
        <v>1</v>
      </c>
      <c r="G59" s="67">
        <v>1</v>
      </c>
      <c r="H59" s="67">
        <v>1</v>
      </c>
      <c r="I59" s="67">
        <v>1</v>
      </c>
      <c r="J59" s="67">
        <v>1</v>
      </c>
      <c r="K59" s="67">
        <v>1</v>
      </c>
      <c r="L59" s="67">
        <v>1</v>
      </c>
      <c r="M59" s="67">
        <v>1</v>
      </c>
      <c r="N59" s="67">
        <v>1</v>
      </c>
      <c r="O59" s="67">
        <v>1</v>
      </c>
      <c r="P59" s="67">
        <v>1</v>
      </c>
      <c r="Q59" s="67">
        <v>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1</v>
      </c>
      <c r="Y59" s="67">
        <v>1</v>
      </c>
      <c r="Z59" s="67">
        <v>1</v>
      </c>
      <c r="AA59" s="67">
        <v>1</v>
      </c>
      <c r="AB59" s="67">
        <v>1</v>
      </c>
      <c r="AC59" s="40">
        <v>24</v>
      </c>
      <c r="AD59" s="40"/>
      <c r="AE59" s="40"/>
    </row>
    <row r="60" spans="1:31">
      <c r="A60" s="40"/>
      <c r="B60" s="40"/>
      <c r="C60" s="40"/>
      <c r="D60" s="40" t="s">
        <v>145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67">
        <v>1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40">
        <v>11</v>
      </c>
      <c r="AD60" s="40"/>
      <c r="AE60" s="40"/>
    </row>
    <row r="61" spans="1:31">
      <c r="A61" s="40" t="s">
        <v>141</v>
      </c>
      <c r="B61" s="40" t="s">
        <v>118</v>
      </c>
      <c r="C61" s="40" t="s">
        <v>119</v>
      </c>
      <c r="D61" s="40" t="s">
        <v>120</v>
      </c>
      <c r="E61" s="67">
        <v>1</v>
      </c>
      <c r="F61" s="67">
        <v>1</v>
      </c>
      <c r="G61" s="67">
        <v>1</v>
      </c>
      <c r="H61" s="67">
        <v>1</v>
      </c>
      <c r="I61" s="67">
        <v>1</v>
      </c>
      <c r="J61" s="67">
        <v>1</v>
      </c>
      <c r="K61" s="67">
        <v>1</v>
      </c>
      <c r="L61" s="67">
        <v>1</v>
      </c>
      <c r="M61" s="67">
        <v>1</v>
      </c>
      <c r="N61" s="67">
        <v>1</v>
      </c>
      <c r="O61" s="67">
        <v>1</v>
      </c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67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40">
        <v>24</v>
      </c>
      <c r="AD61" s="40">
        <v>168</v>
      </c>
      <c r="AE61" s="40">
        <v>8760</v>
      </c>
    </row>
    <row r="62" spans="1:31">
      <c r="A62" s="40" t="s">
        <v>133</v>
      </c>
      <c r="B62" s="40" t="s">
        <v>134</v>
      </c>
      <c r="C62" s="40" t="s">
        <v>119</v>
      </c>
      <c r="D62" s="40" t="s">
        <v>120</v>
      </c>
      <c r="E62" s="67">
        <v>4</v>
      </c>
      <c r="F62" s="67">
        <v>4</v>
      </c>
      <c r="G62" s="67">
        <v>4</v>
      </c>
      <c r="H62" s="67">
        <v>4</v>
      </c>
      <c r="I62" s="67">
        <v>4</v>
      </c>
      <c r="J62" s="67">
        <v>4</v>
      </c>
      <c r="K62" s="67">
        <v>4</v>
      </c>
      <c r="L62" s="67">
        <v>4</v>
      </c>
      <c r="M62" s="67">
        <v>4</v>
      </c>
      <c r="N62" s="67">
        <v>4</v>
      </c>
      <c r="O62" s="67">
        <v>4</v>
      </c>
      <c r="P62" s="67">
        <v>4</v>
      </c>
      <c r="Q62" s="67">
        <v>4</v>
      </c>
      <c r="R62" s="67">
        <v>4</v>
      </c>
      <c r="S62" s="67">
        <v>4</v>
      </c>
      <c r="T62" s="67">
        <v>4</v>
      </c>
      <c r="U62" s="67">
        <v>4</v>
      </c>
      <c r="V62" s="67">
        <v>4</v>
      </c>
      <c r="W62" s="67">
        <v>4</v>
      </c>
      <c r="X62" s="67">
        <v>4</v>
      </c>
      <c r="Y62" s="67">
        <v>4</v>
      </c>
      <c r="Z62" s="67">
        <v>4</v>
      </c>
      <c r="AA62" s="67">
        <v>4</v>
      </c>
      <c r="AB62" s="67">
        <v>4</v>
      </c>
      <c r="AC62" s="40">
        <v>96</v>
      </c>
      <c r="AD62" s="40">
        <v>672</v>
      </c>
      <c r="AE62" s="40">
        <v>35040</v>
      </c>
    </row>
    <row r="63" spans="1:31">
      <c r="A63" s="40" t="s">
        <v>214</v>
      </c>
      <c r="B63" s="40" t="s">
        <v>121</v>
      </c>
      <c r="C63" s="40" t="s">
        <v>215</v>
      </c>
      <c r="D63" s="40" t="s">
        <v>120</v>
      </c>
      <c r="E63" s="67">
        <v>13</v>
      </c>
      <c r="F63" s="67">
        <v>13</v>
      </c>
      <c r="G63" s="67">
        <v>13</v>
      </c>
      <c r="H63" s="67">
        <v>13</v>
      </c>
      <c r="I63" s="67">
        <v>13</v>
      </c>
      <c r="J63" s="67">
        <v>13</v>
      </c>
      <c r="K63" s="67">
        <v>13</v>
      </c>
      <c r="L63" s="67">
        <v>13</v>
      </c>
      <c r="M63" s="67">
        <v>13</v>
      </c>
      <c r="N63" s="67">
        <v>13</v>
      </c>
      <c r="O63" s="67">
        <v>13</v>
      </c>
      <c r="P63" s="67">
        <v>13</v>
      </c>
      <c r="Q63" s="67">
        <v>13</v>
      </c>
      <c r="R63" s="67">
        <v>13</v>
      </c>
      <c r="S63" s="67">
        <v>13</v>
      </c>
      <c r="T63" s="67">
        <v>13</v>
      </c>
      <c r="U63" s="67">
        <v>13</v>
      </c>
      <c r="V63" s="67">
        <v>13</v>
      </c>
      <c r="W63" s="67">
        <v>13</v>
      </c>
      <c r="X63" s="67">
        <v>13</v>
      </c>
      <c r="Y63" s="67">
        <v>13</v>
      </c>
      <c r="Z63" s="67">
        <v>13</v>
      </c>
      <c r="AA63" s="67">
        <v>13</v>
      </c>
      <c r="AB63" s="67">
        <v>13</v>
      </c>
      <c r="AC63" s="40">
        <v>312</v>
      </c>
      <c r="AD63" s="40">
        <v>2184</v>
      </c>
      <c r="AE63" s="40">
        <v>113880</v>
      </c>
    </row>
    <row r="64" spans="1:31">
      <c r="A64" s="40"/>
      <c r="B64" s="40"/>
      <c r="C64" s="40" t="s">
        <v>216</v>
      </c>
      <c r="D64" s="40" t="s">
        <v>120</v>
      </c>
      <c r="E64" s="67">
        <v>13</v>
      </c>
      <c r="F64" s="67">
        <v>13</v>
      </c>
      <c r="G64" s="67">
        <v>13</v>
      </c>
      <c r="H64" s="67">
        <v>13</v>
      </c>
      <c r="I64" s="67">
        <v>13</v>
      </c>
      <c r="J64" s="67">
        <v>13</v>
      </c>
      <c r="K64" s="67">
        <v>13</v>
      </c>
      <c r="L64" s="67">
        <v>13</v>
      </c>
      <c r="M64" s="67">
        <v>13</v>
      </c>
      <c r="N64" s="67">
        <v>13</v>
      </c>
      <c r="O64" s="67">
        <v>13</v>
      </c>
      <c r="P64" s="67">
        <v>13</v>
      </c>
      <c r="Q64" s="67">
        <v>13</v>
      </c>
      <c r="R64" s="67">
        <v>13</v>
      </c>
      <c r="S64" s="67">
        <v>13</v>
      </c>
      <c r="T64" s="67">
        <v>13</v>
      </c>
      <c r="U64" s="67">
        <v>13</v>
      </c>
      <c r="V64" s="67">
        <v>13</v>
      </c>
      <c r="W64" s="67">
        <v>13</v>
      </c>
      <c r="X64" s="67">
        <v>13</v>
      </c>
      <c r="Y64" s="67">
        <v>13</v>
      </c>
      <c r="Z64" s="67">
        <v>13</v>
      </c>
      <c r="AA64" s="67">
        <v>13</v>
      </c>
      <c r="AB64" s="67">
        <v>13</v>
      </c>
      <c r="AC64" s="40">
        <v>312</v>
      </c>
      <c r="AD64" s="40">
        <v>2184</v>
      </c>
      <c r="AE64" s="40"/>
    </row>
    <row r="65" spans="1:31">
      <c r="A65" s="40"/>
      <c r="B65" s="40"/>
      <c r="C65" s="40" t="s">
        <v>119</v>
      </c>
      <c r="D65" s="40" t="s">
        <v>120</v>
      </c>
      <c r="E65" s="67">
        <v>13</v>
      </c>
      <c r="F65" s="67">
        <v>13</v>
      </c>
      <c r="G65" s="67">
        <v>13</v>
      </c>
      <c r="H65" s="67">
        <v>13</v>
      </c>
      <c r="I65" s="67">
        <v>13</v>
      </c>
      <c r="J65" s="67">
        <v>13</v>
      </c>
      <c r="K65" s="67">
        <v>13</v>
      </c>
      <c r="L65" s="67">
        <v>13</v>
      </c>
      <c r="M65" s="67">
        <v>13</v>
      </c>
      <c r="N65" s="67">
        <v>13</v>
      </c>
      <c r="O65" s="67">
        <v>13</v>
      </c>
      <c r="P65" s="67">
        <v>13</v>
      </c>
      <c r="Q65" s="67">
        <v>13</v>
      </c>
      <c r="R65" s="67">
        <v>13</v>
      </c>
      <c r="S65" s="67">
        <v>13</v>
      </c>
      <c r="T65" s="67">
        <v>13</v>
      </c>
      <c r="U65" s="67">
        <v>13</v>
      </c>
      <c r="V65" s="67">
        <v>13</v>
      </c>
      <c r="W65" s="67">
        <v>13</v>
      </c>
      <c r="X65" s="67">
        <v>13</v>
      </c>
      <c r="Y65" s="67">
        <v>13</v>
      </c>
      <c r="Z65" s="67">
        <v>13</v>
      </c>
      <c r="AA65" s="67">
        <v>13</v>
      </c>
      <c r="AB65" s="67">
        <v>13</v>
      </c>
      <c r="AC65" s="40">
        <v>312</v>
      </c>
      <c r="AD65" s="40">
        <v>2184</v>
      </c>
      <c r="AE65" s="40"/>
    </row>
    <row r="66" spans="1:31">
      <c r="A66" s="40" t="s">
        <v>217</v>
      </c>
      <c r="B66" s="40" t="s">
        <v>121</v>
      </c>
      <c r="C66" s="40" t="s">
        <v>119</v>
      </c>
      <c r="D66" s="40" t="s">
        <v>120</v>
      </c>
      <c r="E66" s="67">
        <v>6.7</v>
      </c>
      <c r="F66" s="67">
        <v>6.7</v>
      </c>
      <c r="G66" s="67">
        <v>6.7</v>
      </c>
      <c r="H66" s="67">
        <v>6.7</v>
      </c>
      <c r="I66" s="67">
        <v>6.7</v>
      </c>
      <c r="J66" s="67">
        <v>6.7</v>
      </c>
      <c r="K66" s="67">
        <v>6.7</v>
      </c>
      <c r="L66" s="67">
        <v>6.7</v>
      </c>
      <c r="M66" s="67">
        <v>6.7</v>
      </c>
      <c r="N66" s="67">
        <v>6.7</v>
      </c>
      <c r="O66" s="67">
        <v>6.7</v>
      </c>
      <c r="P66" s="67">
        <v>6.7</v>
      </c>
      <c r="Q66" s="67">
        <v>6.7</v>
      </c>
      <c r="R66" s="67">
        <v>6.7</v>
      </c>
      <c r="S66" s="67">
        <v>6.7</v>
      </c>
      <c r="T66" s="67">
        <v>6.7</v>
      </c>
      <c r="U66" s="67">
        <v>6.7</v>
      </c>
      <c r="V66" s="67">
        <v>6.7</v>
      </c>
      <c r="W66" s="67">
        <v>6.7</v>
      </c>
      <c r="X66" s="67">
        <v>6.7</v>
      </c>
      <c r="Y66" s="67">
        <v>6.7</v>
      </c>
      <c r="Z66" s="67">
        <v>6.7</v>
      </c>
      <c r="AA66" s="67">
        <v>6.7</v>
      </c>
      <c r="AB66" s="67">
        <v>6.7</v>
      </c>
      <c r="AC66" s="40">
        <v>160.80000000000001</v>
      </c>
      <c r="AD66" s="40">
        <v>1125.5999999999999</v>
      </c>
      <c r="AE66" s="40">
        <v>58692</v>
      </c>
    </row>
    <row r="67" spans="1:31">
      <c r="A67" s="40" t="s">
        <v>218</v>
      </c>
      <c r="B67" s="40" t="s">
        <v>121</v>
      </c>
      <c r="C67" s="40" t="s">
        <v>119</v>
      </c>
      <c r="D67" s="40" t="s">
        <v>120</v>
      </c>
      <c r="E67" s="67">
        <v>60</v>
      </c>
      <c r="F67" s="67">
        <v>60</v>
      </c>
      <c r="G67" s="67">
        <v>60</v>
      </c>
      <c r="H67" s="67">
        <v>60</v>
      </c>
      <c r="I67" s="67">
        <v>60</v>
      </c>
      <c r="J67" s="67">
        <v>60</v>
      </c>
      <c r="K67" s="67">
        <v>60</v>
      </c>
      <c r="L67" s="67">
        <v>60</v>
      </c>
      <c r="M67" s="67">
        <v>60</v>
      </c>
      <c r="N67" s="67">
        <v>60</v>
      </c>
      <c r="O67" s="67">
        <v>60</v>
      </c>
      <c r="P67" s="67">
        <v>60</v>
      </c>
      <c r="Q67" s="67">
        <v>60</v>
      </c>
      <c r="R67" s="67">
        <v>60</v>
      </c>
      <c r="S67" s="67">
        <v>60</v>
      </c>
      <c r="T67" s="67">
        <v>60</v>
      </c>
      <c r="U67" s="67">
        <v>60</v>
      </c>
      <c r="V67" s="67">
        <v>60</v>
      </c>
      <c r="W67" s="67">
        <v>60</v>
      </c>
      <c r="X67" s="67">
        <v>60</v>
      </c>
      <c r="Y67" s="67">
        <v>60</v>
      </c>
      <c r="Z67" s="67">
        <v>60</v>
      </c>
      <c r="AA67" s="67">
        <v>60</v>
      </c>
      <c r="AB67" s="67">
        <v>60</v>
      </c>
      <c r="AC67" s="40">
        <v>1440</v>
      </c>
      <c r="AD67" s="40">
        <v>10080</v>
      </c>
      <c r="AE67" s="40">
        <v>525600</v>
      </c>
    </row>
    <row r="68" spans="1:31">
      <c r="A68" s="40" t="s">
        <v>219</v>
      </c>
      <c r="B68" s="40" t="s">
        <v>121</v>
      </c>
      <c r="C68" s="40" t="s">
        <v>119</v>
      </c>
      <c r="D68" s="40" t="s">
        <v>120</v>
      </c>
      <c r="E68" s="67">
        <v>16</v>
      </c>
      <c r="F68" s="67">
        <v>16</v>
      </c>
      <c r="G68" s="67">
        <v>16</v>
      </c>
      <c r="H68" s="67">
        <v>16</v>
      </c>
      <c r="I68" s="67">
        <v>16</v>
      </c>
      <c r="J68" s="67">
        <v>16</v>
      </c>
      <c r="K68" s="67">
        <v>16</v>
      </c>
      <c r="L68" s="67">
        <v>16</v>
      </c>
      <c r="M68" s="67">
        <v>16</v>
      </c>
      <c r="N68" s="67">
        <v>16</v>
      </c>
      <c r="O68" s="67">
        <v>16</v>
      </c>
      <c r="P68" s="67">
        <v>16</v>
      </c>
      <c r="Q68" s="67">
        <v>16</v>
      </c>
      <c r="R68" s="67">
        <v>16</v>
      </c>
      <c r="S68" s="67">
        <v>16</v>
      </c>
      <c r="T68" s="67">
        <v>16</v>
      </c>
      <c r="U68" s="67">
        <v>16</v>
      </c>
      <c r="V68" s="67">
        <v>16</v>
      </c>
      <c r="W68" s="67">
        <v>16</v>
      </c>
      <c r="X68" s="67">
        <v>16</v>
      </c>
      <c r="Y68" s="67">
        <v>16</v>
      </c>
      <c r="Z68" s="67">
        <v>16</v>
      </c>
      <c r="AA68" s="67">
        <v>16</v>
      </c>
      <c r="AB68" s="67">
        <v>16</v>
      </c>
      <c r="AC68" s="40">
        <v>384</v>
      </c>
      <c r="AD68" s="40">
        <v>2688</v>
      </c>
      <c r="AE68" s="40">
        <v>140160</v>
      </c>
    </row>
    <row r="69" spans="1:31">
      <c r="A69" s="40" t="s">
        <v>143</v>
      </c>
      <c r="B69" s="40" t="s">
        <v>127</v>
      </c>
      <c r="C69" s="40" t="s">
        <v>119</v>
      </c>
      <c r="D69" s="40" t="s">
        <v>120</v>
      </c>
      <c r="E69" s="67">
        <v>120</v>
      </c>
      <c r="F69" s="67">
        <v>120</v>
      </c>
      <c r="G69" s="67">
        <v>120</v>
      </c>
      <c r="H69" s="67">
        <v>120</v>
      </c>
      <c r="I69" s="67">
        <v>120</v>
      </c>
      <c r="J69" s="67">
        <v>120</v>
      </c>
      <c r="K69" s="67">
        <v>120</v>
      </c>
      <c r="L69" s="67">
        <v>120</v>
      </c>
      <c r="M69" s="67">
        <v>120</v>
      </c>
      <c r="N69" s="67">
        <v>120</v>
      </c>
      <c r="O69" s="67">
        <v>120</v>
      </c>
      <c r="P69" s="67">
        <v>120</v>
      </c>
      <c r="Q69" s="67">
        <v>120</v>
      </c>
      <c r="R69" s="67">
        <v>120</v>
      </c>
      <c r="S69" s="67">
        <v>120</v>
      </c>
      <c r="T69" s="67">
        <v>120</v>
      </c>
      <c r="U69" s="67">
        <v>120</v>
      </c>
      <c r="V69" s="67">
        <v>120</v>
      </c>
      <c r="W69" s="67">
        <v>120</v>
      </c>
      <c r="X69" s="67">
        <v>120</v>
      </c>
      <c r="Y69" s="67">
        <v>120</v>
      </c>
      <c r="Z69" s="67">
        <v>120</v>
      </c>
      <c r="AA69" s="67">
        <v>120</v>
      </c>
      <c r="AB69" s="67">
        <v>120</v>
      </c>
      <c r="AC69" s="40">
        <v>2880</v>
      </c>
      <c r="AD69" s="40">
        <v>20160</v>
      </c>
      <c r="AE69" s="40">
        <v>1051200</v>
      </c>
    </row>
    <row r="70" spans="1:31">
      <c r="A70" s="40" t="s">
        <v>125</v>
      </c>
      <c r="B70" s="40" t="s">
        <v>118</v>
      </c>
      <c r="C70" s="40" t="s">
        <v>119</v>
      </c>
      <c r="D70" s="40" t="s">
        <v>120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40">
        <v>0</v>
      </c>
      <c r="AD70" s="40">
        <v>0</v>
      </c>
      <c r="AE70" s="40">
        <v>0</v>
      </c>
    </row>
    <row r="71" spans="1:31">
      <c r="A71" s="40" t="s">
        <v>126</v>
      </c>
      <c r="B71" s="40" t="s">
        <v>127</v>
      </c>
      <c r="C71" s="40" t="s">
        <v>119</v>
      </c>
      <c r="D71" s="40" t="s">
        <v>120</v>
      </c>
      <c r="E71" s="67">
        <v>0.2</v>
      </c>
      <c r="F71" s="67">
        <v>0.2</v>
      </c>
      <c r="G71" s="67">
        <v>0.2</v>
      </c>
      <c r="H71" s="67">
        <v>0.2</v>
      </c>
      <c r="I71" s="67">
        <v>0.2</v>
      </c>
      <c r="J71" s="67">
        <v>0.2</v>
      </c>
      <c r="K71" s="67">
        <v>0.2</v>
      </c>
      <c r="L71" s="67">
        <v>0.2</v>
      </c>
      <c r="M71" s="67">
        <v>0.2</v>
      </c>
      <c r="N71" s="67">
        <v>0.2</v>
      </c>
      <c r="O71" s="67">
        <v>0.2</v>
      </c>
      <c r="P71" s="67">
        <v>0.2</v>
      </c>
      <c r="Q71" s="67">
        <v>0.2</v>
      </c>
      <c r="R71" s="67">
        <v>0.2</v>
      </c>
      <c r="S71" s="67">
        <v>0.2</v>
      </c>
      <c r="T71" s="67">
        <v>0.2</v>
      </c>
      <c r="U71" s="67">
        <v>0.2</v>
      </c>
      <c r="V71" s="67">
        <v>0.2</v>
      </c>
      <c r="W71" s="67">
        <v>0.2</v>
      </c>
      <c r="X71" s="67">
        <v>0.2</v>
      </c>
      <c r="Y71" s="67">
        <v>0.2</v>
      </c>
      <c r="Z71" s="67">
        <v>0.2</v>
      </c>
      <c r="AA71" s="67">
        <v>0.2</v>
      </c>
      <c r="AB71" s="67">
        <v>0.2</v>
      </c>
      <c r="AC71" s="40">
        <v>4.8</v>
      </c>
      <c r="AD71" s="40">
        <v>33.6</v>
      </c>
      <c r="AE71" s="40">
        <v>1752</v>
      </c>
    </row>
    <row r="72" spans="1:31">
      <c r="A72" s="40" t="s">
        <v>128</v>
      </c>
      <c r="B72" s="40" t="s">
        <v>127</v>
      </c>
      <c r="C72" s="40" t="s">
        <v>129</v>
      </c>
      <c r="D72" s="40" t="s">
        <v>120</v>
      </c>
      <c r="E72" s="67">
        <v>1</v>
      </c>
      <c r="F72" s="67">
        <v>1</v>
      </c>
      <c r="G72" s="67">
        <v>1</v>
      </c>
      <c r="H72" s="67">
        <v>1</v>
      </c>
      <c r="I72" s="67">
        <v>1</v>
      </c>
      <c r="J72" s="67">
        <v>1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40">
        <v>24</v>
      </c>
      <c r="AD72" s="40">
        <v>168</v>
      </c>
      <c r="AE72" s="40">
        <v>6924</v>
      </c>
    </row>
    <row r="73" spans="1:31">
      <c r="C73" s="39" t="s">
        <v>130</v>
      </c>
      <c r="D73" s="39" t="s">
        <v>120</v>
      </c>
      <c r="E73" s="68">
        <v>0.5</v>
      </c>
      <c r="F73" s="68">
        <v>0.5</v>
      </c>
      <c r="G73" s="68">
        <v>0.5</v>
      </c>
      <c r="H73" s="68">
        <v>0.5</v>
      </c>
      <c r="I73" s="68">
        <v>0.5</v>
      </c>
      <c r="J73" s="68">
        <v>0.5</v>
      </c>
      <c r="K73" s="68">
        <v>0.5</v>
      </c>
      <c r="L73" s="68">
        <v>0.5</v>
      </c>
      <c r="M73" s="68">
        <v>0.5</v>
      </c>
      <c r="N73" s="68">
        <v>0.5</v>
      </c>
      <c r="O73" s="68">
        <v>0.5</v>
      </c>
      <c r="P73" s="68">
        <v>0.5</v>
      </c>
      <c r="Q73" s="68">
        <v>0.5</v>
      </c>
      <c r="R73" s="68">
        <v>0.5</v>
      </c>
      <c r="S73" s="68">
        <v>0.5</v>
      </c>
      <c r="T73" s="68">
        <v>0.5</v>
      </c>
      <c r="U73" s="68">
        <v>0.5</v>
      </c>
      <c r="V73" s="68">
        <v>0.5</v>
      </c>
      <c r="W73" s="68">
        <v>0.5</v>
      </c>
      <c r="X73" s="68">
        <v>0.5</v>
      </c>
      <c r="Y73" s="68">
        <v>0.5</v>
      </c>
      <c r="Z73" s="68">
        <v>0.5</v>
      </c>
      <c r="AA73" s="68">
        <v>0.5</v>
      </c>
      <c r="AB73" s="68">
        <v>0.5</v>
      </c>
      <c r="AC73" s="39">
        <v>12</v>
      </c>
      <c r="AD73" s="39">
        <v>84</v>
      </c>
    </row>
    <row r="74" spans="1:31">
      <c r="C74" s="39" t="s">
        <v>119</v>
      </c>
      <c r="D74" s="39" t="s">
        <v>120</v>
      </c>
      <c r="E74" s="39">
        <v>1</v>
      </c>
      <c r="F74" s="39">
        <v>1</v>
      </c>
      <c r="G74" s="39">
        <v>1</v>
      </c>
      <c r="H74" s="39">
        <v>1</v>
      </c>
      <c r="I74" s="39">
        <v>1</v>
      </c>
      <c r="J74" s="39">
        <v>1</v>
      </c>
      <c r="K74" s="39">
        <v>1</v>
      </c>
      <c r="L74" s="39">
        <v>1</v>
      </c>
      <c r="M74" s="39">
        <v>1</v>
      </c>
      <c r="N74" s="39">
        <v>1</v>
      </c>
      <c r="O74" s="39">
        <v>1</v>
      </c>
      <c r="P74" s="39">
        <v>1</v>
      </c>
      <c r="Q74" s="39">
        <v>1</v>
      </c>
      <c r="R74" s="39">
        <v>1</v>
      </c>
      <c r="S74" s="39">
        <v>1</v>
      </c>
      <c r="T74" s="39">
        <v>1</v>
      </c>
      <c r="U74" s="39">
        <v>1</v>
      </c>
      <c r="V74" s="39">
        <v>1</v>
      </c>
      <c r="W74" s="39">
        <v>1</v>
      </c>
      <c r="X74" s="39">
        <v>1</v>
      </c>
      <c r="Y74" s="39">
        <v>1</v>
      </c>
      <c r="Z74" s="39">
        <v>1</v>
      </c>
      <c r="AA74" s="39">
        <v>1</v>
      </c>
      <c r="AB74" s="39">
        <v>1</v>
      </c>
      <c r="AC74" s="39">
        <v>24</v>
      </c>
      <c r="AD74" s="39">
        <v>168</v>
      </c>
    </row>
    <row r="75" spans="1:31">
      <c r="A75" s="31" t="s">
        <v>220</v>
      </c>
      <c r="B75" s="39" t="s">
        <v>127</v>
      </c>
      <c r="C75" s="39" t="s">
        <v>119</v>
      </c>
      <c r="D75" s="39" t="s">
        <v>120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</row>
    <row r="76" spans="1:31"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1:31"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1:31"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1:31"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1:31"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5:28"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5:28"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5:28"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0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58" customWidth="1"/>
    <col min="2" max="2" width="41.83203125" style="54" bestFit="1" customWidth="1"/>
    <col min="3" max="3" width="17" style="55" customWidth="1"/>
    <col min="4" max="18" width="17" style="53" customWidth="1"/>
    <col min="19" max="16384" width="9.33203125" style="53"/>
  </cols>
  <sheetData>
    <row r="1" spans="1:18" ht="20.25">
      <c r="A1" s="25" t="s">
        <v>155</v>
      </c>
      <c r="B1" s="52"/>
      <c r="C1" s="6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s="54" customFormat="1">
      <c r="A2" s="96"/>
      <c r="B2" s="96"/>
      <c r="C2" s="15" t="s">
        <v>98</v>
      </c>
      <c r="D2" s="15" t="s">
        <v>99</v>
      </c>
      <c r="E2" s="15" t="s">
        <v>100</v>
      </c>
      <c r="F2" s="15" t="s">
        <v>101</v>
      </c>
      <c r="G2" s="15" t="s">
        <v>102</v>
      </c>
      <c r="H2" s="15" t="s">
        <v>103</v>
      </c>
      <c r="I2" s="15" t="s">
        <v>104</v>
      </c>
      <c r="J2" s="15" t="s">
        <v>105</v>
      </c>
      <c r="K2" s="15" t="s">
        <v>106</v>
      </c>
      <c r="L2" s="15" t="s">
        <v>107</v>
      </c>
      <c r="M2" s="15" t="s">
        <v>267</v>
      </c>
      <c r="N2" s="15" t="s">
        <v>108</v>
      </c>
      <c r="O2" s="15" t="s">
        <v>109</v>
      </c>
      <c r="P2" s="15" t="s">
        <v>110</v>
      </c>
      <c r="Q2" s="15" t="s">
        <v>111</v>
      </c>
      <c r="R2" s="15" t="s">
        <v>112</v>
      </c>
    </row>
    <row r="3" spans="1:18">
      <c r="A3" s="46" t="s">
        <v>7</v>
      </c>
      <c r="B3" s="47"/>
    </row>
    <row r="4" spans="1:18">
      <c r="A4" s="48"/>
      <c r="B4" s="49" t="s">
        <v>9</v>
      </c>
      <c r="C4" s="55" t="s">
        <v>10</v>
      </c>
      <c r="D4" s="55" t="s">
        <v>11</v>
      </c>
      <c r="E4" s="55" t="s">
        <v>12</v>
      </c>
      <c r="F4" s="55" t="s">
        <v>13</v>
      </c>
      <c r="G4" s="55" t="s">
        <v>604</v>
      </c>
      <c r="H4" s="55" t="s">
        <v>14</v>
      </c>
      <c r="I4" s="55" t="s">
        <v>15</v>
      </c>
      <c r="J4" s="55" t="s">
        <v>16</v>
      </c>
      <c r="K4" s="55" t="s">
        <v>17</v>
      </c>
      <c r="L4" s="55" t="s">
        <v>18</v>
      </c>
      <c r="M4" s="55" t="s">
        <v>19</v>
      </c>
      <c r="N4" s="55" t="s">
        <v>20</v>
      </c>
      <c r="O4" s="55" t="s">
        <v>21</v>
      </c>
      <c r="P4" s="55" t="s">
        <v>22</v>
      </c>
      <c r="Q4" s="55">
        <v>7</v>
      </c>
      <c r="R4" s="55">
        <v>8</v>
      </c>
    </row>
    <row r="5" spans="1:18">
      <c r="A5" s="48"/>
      <c r="B5" s="49" t="s">
        <v>23</v>
      </c>
      <c r="C5" s="55" t="s">
        <v>24</v>
      </c>
      <c r="D5" s="55" t="s">
        <v>24</v>
      </c>
      <c r="E5" s="55" t="s">
        <v>24</v>
      </c>
      <c r="F5" s="55" t="s">
        <v>24</v>
      </c>
      <c r="G5" s="55" t="s">
        <v>24</v>
      </c>
      <c r="H5" s="55" t="s">
        <v>24</v>
      </c>
      <c r="I5" s="55" t="s">
        <v>24</v>
      </c>
      <c r="J5" s="55" t="s">
        <v>24</v>
      </c>
      <c r="K5" s="55" t="s">
        <v>24</v>
      </c>
      <c r="L5" s="55" t="s">
        <v>24</v>
      </c>
      <c r="M5" s="55" t="s">
        <v>24</v>
      </c>
      <c r="N5" s="55" t="s">
        <v>24</v>
      </c>
      <c r="O5" s="55" t="s">
        <v>24</v>
      </c>
      <c r="P5" s="55" t="s">
        <v>24</v>
      </c>
      <c r="Q5" s="55" t="s">
        <v>24</v>
      </c>
      <c r="R5" s="55" t="s">
        <v>24</v>
      </c>
    </row>
    <row r="6" spans="1:18">
      <c r="A6" s="48"/>
      <c r="B6" s="49"/>
      <c r="C6" s="89"/>
      <c r="D6" s="90"/>
      <c r="E6" s="90"/>
      <c r="F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</row>
    <row r="7" spans="1:18">
      <c r="A7" s="46" t="s">
        <v>36</v>
      </c>
      <c r="B7" s="47"/>
      <c r="C7" s="53"/>
      <c r="H7" s="91"/>
    </row>
    <row r="8" spans="1:18">
      <c r="A8" s="48"/>
      <c r="B8" s="46" t="s">
        <v>37</v>
      </c>
    </row>
    <row r="9" spans="1:18">
      <c r="A9" s="48"/>
      <c r="B9" s="49" t="s">
        <v>38</v>
      </c>
      <c r="C9" s="78" t="str">
        <f>BuildingSummary!$C$21</f>
        <v>Steel-frame</v>
      </c>
      <c r="D9" s="78" t="str">
        <f>BuildingSummary!$C$21</f>
        <v>Steel-frame</v>
      </c>
      <c r="E9" s="78" t="str">
        <f>BuildingSummary!$C$21</f>
        <v>Steel-frame</v>
      </c>
      <c r="F9" s="78" t="str">
        <f>BuildingSummary!$C$21</f>
        <v>Steel-frame</v>
      </c>
      <c r="G9" s="78" t="str">
        <f>BuildingSummary!$C$21</f>
        <v>Steel-frame</v>
      </c>
      <c r="H9" s="78" t="str">
        <f>BuildingSummary!$C$21</f>
        <v>Steel-frame</v>
      </c>
      <c r="I9" s="78" t="str">
        <f>BuildingSummary!$C$21</f>
        <v>Steel-frame</v>
      </c>
      <c r="J9" s="78" t="str">
        <f>BuildingSummary!$C$21</f>
        <v>Steel-frame</v>
      </c>
      <c r="K9" s="78" t="str">
        <f>BuildingSummary!$C$21</f>
        <v>Steel-frame</v>
      </c>
      <c r="L9" s="78" t="str">
        <f>BuildingSummary!$C$21</f>
        <v>Steel-frame</v>
      </c>
      <c r="M9" s="78" t="str">
        <f>BuildingSummary!$C$21</f>
        <v>Steel-frame</v>
      </c>
      <c r="N9" s="78" t="str">
        <f>BuildingSummary!$C$21</f>
        <v>Steel-frame</v>
      </c>
      <c r="O9" s="78" t="str">
        <f>BuildingSummary!$C$21</f>
        <v>Steel-frame</v>
      </c>
      <c r="P9" s="78" t="str">
        <f>BuildingSummary!$C$21</f>
        <v>Steel-frame</v>
      </c>
      <c r="Q9" s="78" t="str">
        <f>BuildingSummary!$C$21</f>
        <v>Steel-frame</v>
      </c>
      <c r="R9" s="78" t="str">
        <f>BuildingSummary!$C$21</f>
        <v>Steel-frame</v>
      </c>
    </row>
    <row r="10" spans="1:18">
      <c r="A10" s="48"/>
      <c r="B10" s="49" t="s">
        <v>224</v>
      </c>
      <c r="C10" s="56">
        <f>1/Miami!$D$46</f>
        <v>0.76569678407350683</v>
      </c>
      <c r="D10" s="56">
        <f>1/Houston!$D$46</f>
        <v>0.76569678407350683</v>
      </c>
      <c r="E10" s="56">
        <f>1/Phoenix!$D$46</f>
        <v>0.76569678407350683</v>
      </c>
      <c r="F10" s="56">
        <f>1/Atlanta!$D$46</f>
        <v>0.78247261345852892</v>
      </c>
      <c r="G10" s="56">
        <f>1/LosAngeles!$D$46</f>
        <v>0.76569678407350683</v>
      </c>
      <c r="H10" s="56">
        <f>1/LasVegas!$D$46</f>
        <v>0.76569678407350683</v>
      </c>
      <c r="I10" s="56">
        <f>1/SanFrancisco!$D$46</f>
        <v>0.78616352201257855</v>
      </c>
      <c r="J10" s="56">
        <f>1/Baltimore!$D$46</f>
        <v>0.98911968348170143</v>
      </c>
      <c r="K10" s="56">
        <f>1/Albuquerque!$D$46</f>
        <v>0.95693779904306231</v>
      </c>
      <c r="L10" s="56">
        <f>1/Seattle!$D$46</f>
        <v>1.0060362173038229</v>
      </c>
      <c r="M10" s="56">
        <f>1/Chicago!$D$46</f>
        <v>1.1286681715575622</v>
      </c>
      <c r="N10" s="56">
        <f>1/Boulder!$D$46</f>
        <v>1.0940919037199124</v>
      </c>
      <c r="O10" s="56">
        <f>1/Minneapolis!$D$46</f>
        <v>1.2150668286755772</v>
      </c>
      <c r="P10" s="56">
        <f>1/Helena!$D$46</f>
        <v>1.2150668286755772</v>
      </c>
      <c r="Q10" s="56">
        <f>1/Duluth!$D$46</f>
        <v>1.2953367875647668</v>
      </c>
      <c r="R10" s="56">
        <f>1/Fairbanks!$D$46</f>
        <v>1.4084507042253522</v>
      </c>
    </row>
    <row r="11" spans="1:18">
      <c r="A11" s="48"/>
      <c r="B11" s="46" t="s">
        <v>40</v>
      </c>
    </row>
    <row r="12" spans="1:18">
      <c r="A12" s="48"/>
      <c r="B12" s="50" t="s">
        <v>38</v>
      </c>
      <c r="C12" s="78" t="str">
        <f>BuildingSummary!$C$26</f>
        <v>IEAD</v>
      </c>
      <c r="D12" s="78" t="str">
        <f>BuildingSummary!$C$26</f>
        <v>IEAD</v>
      </c>
      <c r="E12" s="78" t="str">
        <f>BuildingSummary!$C$26</f>
        <v>IEAD</v>
      </c>
      <c r="F12" s="78" t="str">
        <f>BuildingSummary!$C$26</f>
        <v>IEAD</v>
      </c>
      <c r="G12" s="78" t="str">
        <f>BuildingSummary!$C$26</f>
        <v>IEAD</v>
      </c>
      <c r="H12" s="78" t="str">
        <f>BuildingSummary!$C$26</f>
        <v>IEAD</v>
      </c>
      <c r="I12" s="78" t="str">
        <f>BuildingSummary!$C$26</f>
        <v>IEAD</v>
      </c>
      <c r="J12" s="78" t="str">
        <f>BuildingSummary!$C$26</f>
        <v>IEAD</v>
      </c>
      <c r="K12" s="78" t="str">
        <f>BuildingSummary!$C$26</f>
        <v>IEAD</v>
      </c>
      <c r="L12" s="78" t="str">
        <f>BuildingSummary!$C$26</f>
        <v>IEAD</v>
      </c>
      <c r="M12" s="78" t="str">
        <f>BuildingSummary!$C$26</f>
        <v>IEAD</v>
      </c>
      <c r="N12" s="78" t="str">
        <f>BuildingSummary!$C$26</f>
        <v>IEAD</v>
      </c>
      <c r="O12" s="78" t="str">
        <f>BuildingSummary!$C$26</f>
        <v>IEAD</v>
      </c>
      <c r="P12" s="78" t="str">
        <f>BuildingSummary!$C$26</f>
        <v>IEAD</v>
      </c>
      <c r="Q12" s="78" t="str">
        <f>BuildingSummary!$C$26</f>
        <v>IEAD</v>
      </c>
      <c r="R12" s="78" t="str">
        <f>BuildingSummary!$C$26</f>
        <v>IEAD</v>
      </c>
    </row>
    <row r="13" spans="1:18">
      <c r="A13" s="48"/>
      <c r="B13" s="49" t="s">
        <v>224</v>
      </c>
      <c r="C13" s="56">
        <f>1/Miami!$D$50</f>
        <v>1.7574692442882252</v>
      </c>
      <c r="D13" s="56">
        <f>1/Houston!$D$50</f>
        <v>1.7574692442882252</v>
      </c>
      <c r="E13" s="56">
        <f>1/Phoenix!$D$50</f>
        <v>1.7574692442882252</v>
      </c>
      <c r="F13" s="56">
        <f>1/Atlanta!$D$50</f>
        <v>1.7574692442882252</v>
      </c>
      <c r="G13" s="56">
        <f>1/LosAngeles!$D$50</f>
        <v>1.7574692442882252</v>
      </c>
      <c r="H13" s="56">
        <f>1/LasVegas!$D$50</f>
        <v>1.7574692442882252</v>
      </c>
      <c r="I13" s="56">
        <f>1/SanFrancisco!$D$50</f>
        <v>1.7574692442882252</v>
      </c>
      <c r="J13" s="56">
        <f>1/Baltimore!$D$50</f>
        <v>2.0449897750511248</v>
      </c>
      <c r="K13" s="56">
        <f>1/Albuquerque!$D$50</f>
        <v>1.9762845849802371</v>
      </c>
      <c r="L13" s="56">
        <f>1/Seattle!$D$50</f>
        <v>2.0703933747412009</v>
      </c>
      <c r="M13" s="56">
        <f>1/Chicago!$D$50</f>
        <v>2.5</v>
      </c>
      <c r="N13" s="56">
        <f>1/Boulder!$D$50</f>
        <v>2.3696682464454977</v>
      </c>
      <c r="O13" s="56">
        <f>1/Minneapolis!$D$50</f>
        <v>2.9850746268656714</v>
      </c>
      <c r="P13" s="56">
        <f>1/Helena!$D$50</f>
        <v>2.9850746268656714</v>
      </c>
      <c r="Q13" s="56">
        <f>1/Duluth!$D$50</f>
        <v>2.9325513196480935</v>
      </c>
      <c r="R13" s="56">
        <f>1/Fairbanks!$D$50</f>
        <v>2.9850746268656714</v>
      </c>
    </row>
    <row r="14" spans="1:18">
      <c r="A14" s="48"/>
      <c r="B14" s="46" t="s">
        <v>42</v>
      </c>
    </row>
    <row r="15" spans="1:18">
      <c r="A15" s="48"/>
      <c r="B15" s="49" t="s">
        <v>225</v>
      </c>
      <c r="C15" s="56">
        <f>Miami!$E$90</f>
        <v>5.835</v>
      </c>
      <c r="D15" s="56">
        <f>Houston!$E$90</f>
        <v>5.835</v>
      </c>
      <c r="E15" s="56">
        <f>Phoenix!$E$90</f>
        <v>5.835</v>
      </c>
      <c r="F15" s="56">
        <f>Atlanta!$E$90</f>
        <v>5.835</v>
      </c>
      <c r="G15" s="56">
        <f>LosAngeles!$E$90</f>
        <v>5.835</v>
      </c>
      <c r="H15" s="56">
        <f>LasVegas!$E$90</f>
        <v>5.835</v>
      </c>
      <c r="I15" s="56">
        <f>SanFrancisco!$E$90</f>
        <v>5.835</v>
      </c>
      <c r="J15" s="56">
        <f>Baltimore!$E$90</f>
        <v>5.835</v>
      </c>
      <c r="K15" s="56">
        <f>Albuquerque!$E$90</f>
        <v>5.835</v>
      </c>
      <c r="L15" s="56">
        <f>Seattle!$E$90</f>
        <v>5.835</v>
      </c>
      <c r="M15" s="56">
        <f>Chicago!$E$90</f>
        <v>3.5249999999999999</v>
      </c>
      <c r="N15" s="56">
        <f>Boulder!$E$90</f>
        <v>3.5249999999999999</v>
      </c>
      <c r="O15" s="56">
        <f>Minneapolis!$E$90</f>
        <v>3.5249999999999999</v>
      </c>
      <c r="P15" s="56">
        <f>Helena!$E$90</f>
        <v>3.5249999999999999</v>
      </c>
      <c r="Q15" s="56">
        <f>Duluth!$E$90</f>
        <v>3.5249999999999999</v>
      </c>
      <c r="R15" s="56">
        <f>Fairbanks!$E$90</f>
        <v>3.5249999999999999</v>
      </c>
    </row>
    <row r="16" spans="1:18">
      <c r="A16" s="48"/>
      <c r="B16" s="49" t="s">
        <v>43</v>
      </c>
      <c r="C16" s="56">
        <f>Miami!$F$90</f>
        <v>0.54</v>
      </c>
      <c r="D16" s="56">
        <f>Houston!$F$90</f>
        <v>0.54</v>
      </c>
      <c r="E16" s="56">
        <f>Phoenix!$F$90</f>
        <v>0.54</v>
      </c>
      <c r="F16" s="56">
        <f>Atlanta!$F$90</f>
        <v>0.54</v>
      </c>
      <c r="G16" s="56">
        <f>LosAngeles!$F$90</f>
        <v>0.54</v>
      </c>
      <c r="H16" s="56">
        <f>LasVegas!$F$90</f>
        <v>0.54</v>
      </c>
      <c r="I16" s="56">
        <f>SanFrancisco!$F$90</f>
        <v>0.54</v>
      </c>
      <c r="J16" s="56">
        <f>Baltimore!$F$90</f>
        <v>0.54</v>
      </c>
      <c r="K16" s="56">
        <f>Albuquerque!$F$90</f>
        <v>0.54</v>
      </c>
      <c r="L16" s="56">
        <f>Seattle!$F$90</f>
        <v>0.54</v>
      </c>
      <c r="M16" s="56">
        <f>Chicago!$F$90</f>
        <v>0.40699999999999997</v>
      </c>
      <c r="N16" s="56">
        <f>Boulder!$F$90</f>
        <v>0.40699999999999997</v>
      </c>
      <c r="O16" s="56">
        <f>Minneapolis!$F$90</f>
        <v>0.40699999999999997</v>
      </c>
      <c r="P16" s="56">
        <f>Helena!$F$90</f>
        <v>0.40699999999999997</v>
      </c>
      <c r="Q16" s="56">
        <f>Duluth!$F$90</f>
        <v>0.40699999999999997</v>
      </c>
      <c r="R16" s="56">
        <f>Fairbanks!$F$90</f>
        <v>0.40699999999999997</v>
      </c>
    </row>
    <row r="17" spans="1:18">
      <c r="A17" s="48"/>
      <c r="B17" s="49" t="s">
        <v>44</v>
      </c>
      <c r="C17" s="56">
        <f>Miami!$G$90</f>
        <v>0.38400000000000001</v>
      </c>
      <c r="D17" s="56">
        <f>Houston!$G$90</f>
        <v>0.38400000000000001</v>
      </c>
      <c r="E17" s="56">
        <f>Phoenix!$G$90</f>
        <v>0.38400000000000001</v>
      </c>
      <c r="F17" s="56">
        <f>Atlanta!$G$90</f>
        <v>0.38400000000000001</v>
      </c>
      <c r="G17" s="56">
        <f>LosAngeles!$G$90</f>
        <v>0.38400000000000001</v>
      </c>
      <c r="H17" s="56">
        <f>LasVegas!$G$90</f>
        <v>0.38400000000000001</v>
      </c>
      <c r="I17" s="56">
        <f>SanFrancisco!$G$90</f>
        <v>0.38400000000000001</v>
      </c>
      <c r="J17" s="56">
        <f>Baltimore!$G$90</f>
        <v>0.38400000000000001</v>
      </c>
      <c r="K17" s="56">
        <f>Albuquerque!$G$90</f>
        <v>0.38400000000000001</v>
      </c>
      <c r="L17" s="56">
        <f>Seattle!$G$90</f>
        <v>0.38400000000000001</v>
      </c>
      <c r="M17" s="56">
        <f>Chicago!$G$90</f>
        <v>0.316</v>
      </c>
      <c r="N17" s="56">
        <f>Boulder!$G$90</f>
        <v>0.316</v>
      </c>
      <c r="O17" s="56">
        <f>Minneapolis!$G$90</f>
        <v>0.316</v>
      </c>
      <c r="P17" s="56">
        <f>Helena!$G$90</f>
        <v>0.316</v>
      </c>
      <c r="Q17" s="56">
        <f>Duluth!$G$90</f>
        <v>0.316</v>
      </c>
      <c r="R17" s="56">
        <f>Fairbanks!$G$90</f>
        <v>0.316</v>
      </c>
    </row>
    <row r="18" spans="1:18">
      <c r="A18" s="48"/>
      <c r="B18" s="46" t="s">
        <v>45</v>
      </c>
    </row>
    <row r="19" spans="1:18">
      <c r="A19" s="48"/>
      <c r="B19" s="49" t="s">
        <v>225</v>
      </c>
      <c r="C19" s="55" t="s">
        <v>223</v>
      </c>
      <c r="D19" s="55" t="s">
        <v>223</v>
      </c>
      <c r="E19" s="55" t="s">
        <v>223</v>
      </c>
      <c r="F19" s="55" t="s">
        <v>223</v>
      </c>
      <c r="G19" s="55" t="s">
        <v>223</v>
      </c>
      <c r="H19" s="55" t="s">
        <v>223</v>
      </c>
      <c r="I19" s="55" t="s">
        <v>223</v>
      </c>
      <c r="J19" s="55" t="s">
        <v>223</v>
      </c>
      <c r="K19" s="55" t="s">
        <v>223</v>
      </c>
      <c r="L19" s="55" t="s">
        <v>223</v>
      </c>
      <c r="M19" s="55" t="s">
        <v>223</v>
      </c>
      <c r="N19" s="55" t="s">
        <v>223</v>
      </c>
      <c r="O19" s="55" t="s">
        <v>223</v>
      </c>
      <c r="P19" s="55" t="s">
        <v>223</v>
      </c>
      <c r="Q19" s="55" t="s">
        <v>223</v>
      </c>
      <c r="R19" s="55" t="s">
        <v>223</v>
      </c>
    </row>
    <row r="20" spans="1:18">
      <c r="A20" s="48"/>
      <c r="B20" s="49" t="s">
        <v>43</v>
      </c>
      <c r="C20" s="55" t="s">
        <v>223</v>
      </c>
      <c r="D20" s="55" t="s">
        <v>223</v>
      </c>
      <c r="E20" s="55" t="s">
        <v>223</v>
      </c>
      <c r="F20" s="55" t="s">
        <v>223</v>
      </c>
      <c r="G20" s="55" t="s">
        <v>223</v>
      </c>
      <c r="H20" s="55" t="s">
        <v>223</v>
      </c>
      <c r="I20" s="55" t="s">
        <v>223</v>
      </c>
      <c r="J20" s="55" t="s">
        <v>223</v>
      </c>
      <c r="K20" s="55" t="s">
        <v>223</v>
      </c>
      <c r="L20" s="55" t="s">
        <v>223</v>
      </c>
      <c r="M20" s="55" t="s">
        <v>223</v>
      </c>
      <c r="N20" s="55" t="s">
        <v>223</v>
      </c>
      <c r="O20" s="55" t="s">
        <v>223</v>
      </c>
      <c r="P20" s="55" t="s">
        <v>223</v>
      </c>
      <c r="Q20" s="55" t="s">
        <v>223</v>
      </c>
      <c r="R20" s="55" t="s">
        <v>223</v>
      </c>
    </row>
    <row r="21" spans="1:18">
      <c r="A21" s="48"/>
      <c r="B21" s="49" t="s">
        <v>44</v>
      </c>
      <c r="C21" s="55" t="s">
        <v>223</v>
      </c>
      <c r="D21" s="55" t="s">
        <v>223</v>
      </c>
      <c r="E21" s="55" t="s">
        <v>223</v>
      </c>
      <c r="F21" s="55" t="s">
        <v>223</v>
      </c>
      <c r="G21" s="55" t="s">
        <v>223</v>
      </c>
      <c r="H21" s="55" t="s">
        <v>223</v>
      </c>
      <c r="I21" s="55" t="s">
        <v>223</v>
      </c>
      <c r="J21" s="55" t="s">
        <v>223</v>
      </c>
      <c r="K21" s="55" t="s">
        <v>223</v>
      </c>
      <c r="L21" s="55" t="s">
        <v>223</v>
      </c>
      <c r="M21" s="55" t="s">
        <v>223</v>
      </c>
      <c r="N21" s="55" t="s">
        <v>223</v>
      </c>
      <c r="O21" s="55" t="s">
        <v>223</v>
      </c>
      <c r="P21" s="55" t="s">
        <v>223</v>
      </c>
      <c r="Q21" s="55" t="s">
        <v>223</v>
      </c>
      <c r="R21" s="55" t="s">
        <v>223</v>
      </c>
    </row>
    <row r="22" spans="1:18">
      <c r="A22" s="48"/>
      <c r="B22" s="46" t="s">
        <v>46</v>
      </c>
    </row>
    <row r="23" spans="1:18">
      <c r="A23" s="48"/>
      <c r="B23" s="49" t="s">
        <v>47</v>
      </c>
      <c r="C23" s="78" t="str">
        <f>BuildingSummary!$C$37</f>
        <v>Mass Floor</v>
      </c>
      <c r="D23" s="78" t="str">
        <f>BuildingSummary!$C$37</f>
        <v>Mass Floor</v>
      </c>
      <c r="E23" s="78" t="str">
        <f>BuildingSummary!$C$37</f>
        <v>Mass Floor</v>
      </c>
      <c r="F23" s="78" t="str">
        <f>BuildingSummary!$C$37</f>
        <v>Mass Floor</v>
      </c>
      <c r="G23" s="78" t="str">
        <f>BuildingSummary!$C$37</f>
        <v>Mass Floor</v>
      </c>
      <c r="H23" s="78" t="str">
        <f>BuildingSummary!$C$37</f>
        <v>Mass Floor</v>
      </c>
      <c r="I23" s="78" t="str">
        <f>BuildingSummary!$C$37</f>
        <v>Mass Floor</v>
      </c>
      <c r="J23" s="78" t="str">
        <f>BuildingSummary!$C$37</f>
        <v>Mass Floor</v>
      </c>
      <c r="K23" s="78" t="str">
        <f>BuildingSummary!$C$37</f>
        <v>Mass Floor</v>
      </c>
      <c r="L23" s="78" t="str">
        <f>BuildingSummary!$C$37</f>
        <v>Mass Floor</v>
      </c>
      <c r="M23" s="78" t="str">
        <f>BuildingSummary!$C$37</f>
        <v>Mass Floor</v>
      </c>
      <c r="N23" s="78" t="str">
        <f>BuildingSummary!$C$37</f>
        <v>Mass Floor</v>
      </c>
      <c r="O23" s="78" t="str">
        <f>BuildingSummary!$C$37</f>
        <v>Mass Floor</v>
      </c>
      <c r="P23" s="78" t="str">
        <f>BuildingSummary!$C$37</f>
        <v>Mass Floor</v>
      </c>
      <c r="Q23" s="78" t="str">
        <f>BuildingSummary!$C$37</f>
        <v>Mass Floor</v>
      </c>
      <c r="R23" s="78" t="str">
        <f>BuildingSummary!$C$37</f>
        <v>Mass Floor</v>
      </c>
    </row>
    <row r="24" spans="1:18">
      <c r="A24" s="48"/>
      <c r="B24" s="50" t="s">
        <v>49</v>
      </c>
      <c r="C24" s="45" t="str">
        <f>BuildingSummary!$C$38</f>
        <v>4 in slab-on-grade</v>
      </c>
      <c r="D24" s="45" t="str">
        <f>BuildingSummary!$C$38</f>
        <v>4 in slab-on-grade</v>
      </c>
      <c r="E24" s="45" t="str">
        <f>BuildingSummary!$C$38</f>
        <v>4 in slab-on-grade</v>
      </c>
      <c r="F24" s="45" t="str">
        <f>BuildingSummary!$C$38</f>
        <v>4 in slab-on-grade</v>
      </c>
      <c r="G24" s="45" t="str">
        <f>BuildingSummary!$C$38</f>
        <v>4 in slab-on-grade</v>
      </c>
      <c r="H24" s="45" t="str">
        <f>BuildingSummary!$C$38</f>
        <v>4 in slab-on-grade</v>
      </c>
      <c r="I24" s="45" t="str">
        <f>BuildingSummary!$C$38</f>
        <v>4 in slab-on-grade</v>
      </c>
      <c r="J24" s="45" t="str">
        <f>BuildingSummary!$C$38</f>
        <v>4 in slab-on-grade</v>
      </c>
      <c r="K24" s="45" t="str">
        <f>BuildingSummary!$C$38</f>
        <v>4 in slab-on-grade</v>
      </c>
      <c r="L24" s="45" t="str">
        <f>BuildingSummary!$C$38</f>
        <v>4 in slab-on-grade</v>
      </c>
      <c r="M24" s="45" t="str">
        <f>BuildingSummary!$C$38</f>
        <v>4 in slab-on-grade</v>
      </c>
      <c r="N24" s="45" t="str">
        <f>BuildingSummary!$C$38</f>
        <v>4 in slab-on-grade</v>
      </c>
      <c r="O24" s="45" t="str">
        <f>BuildingSummary!$C$38</f>
        <v>4 in slab-on-grade</v>
      </c>
      <c r="P24" s="45" t="str">
        <f>BuildingSummary!$C$38</f>
        <v>4 in slab-on-grade</v>
      </c>
      <c r="Q24" s="45" t="str">
        <f>BuildingSummary!$C$38</f>
        <v>4 in slab-on-grade</v>
      </c>
      <c r="R24" s="45" t="str">
        <f>BuildingSummary!$C$38</f>
        <v>4 in slab-on-grade</v>
      </c>
    </row>
    <row r="25" spans="1:18">
      <c r="A25" s="48"/>
      <c r="B25" s="49" t="s">
        <v>224</v>
      </c>
      <c r="C25" s="56">
        <f>1/Miami!$D$49</f>
        <v>0.32051282051282048</v>
      </c>
      <c r="D25" s="56">
        <f>1/Houston!$D$49</f>
        <v>0.32051282051282048</v>
      </c>
      <c r="E25" s="56">
        <f>1/Phoenix!$D$49</f>
        <v>0.32051282051282048</v>
      </c>
      <c r="F25" s="56">
        <f>1/Atlanta!$D$49</f>
        <v>0.32051282051282048</v>
      </c>
      <c r="G25" s="56">
        <f>1/LosAngeles!$D$49</f>
        <v>0.32051282051282048</v>
      </c>
      <c r="H25" s="56">
        <f>1/LasVegas!$D$49</f>
        <v>0.32051282051282048</v>
      </c>
      <c r="I25" s="56">
        <f>1/SanFrancisco!$D$49</f>
        <v>0.32051282051282048</v>
      </c>
      <c r="J25" s="56">
        <f>1/Baltimore!$D$49</f>
        <v>0.32051282051282048</v>
      </c>
      <c r="K25" s="56">
        <f>1/Albuquerque!$D$49</f>
        <v>0.32051282051282048</v>
      </c>
      <c r="L25" s="56">
        <f>1/Seattle!$D$49</f>
        <v>0.32051282051282048</v>
      </c>
      <c r="M25" s="56">
        <f>1/Chicago!$D$49</f>
        <v>0.32051282051282048</v>
      </c>
      <c r="N25" s="56">
        <f>1/Boulder!$D$49</f>
        <v>0.32051282051282048</v>
      </c>
      <c r="O25" s="56">
        <f>1/Minneapolis!$D$49</f>
        <v>0.32051282051282048</v>
      </c>
      <c r="P25" s="56">
        <f>1/Helena!$D$49</f>
        <v>0.32051282051282048</v>
      </c>
      <c r="Q25" s="56">
        <f>1/Duluth!$D$49</f>
        <v>0.32051282051282048</v>
      </c>
      <c r="R25" s="56">
        <f>1/Fairbanks!$D$49</f>
        <v>0.32051282051282048</v>
      </c>
    </row>
    <row r="26" spans="1:18">
      <c r="A26" s="46" t="s">
        <v>55</v>
      </c>
      <c r="B26" s="4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1:18">
      <c r="A27" s="48"/>
      <c r="B27" s="46" t="s">
        <v>60</v>
      </c>
    </row>
    <row r="28" spans="1:18">
      <c r="A28" s="48"/>
      <c r="B28" s="49" t="s">
        <v>226</v>
      </c>
    </row>
    <row r="29" spans="1:18">
      <c r="A29" s="48"/>
      <c r="B29" s="49" t="str">
        <f>Miami!A134</f>
        <v>PSZ-AC_10:10_UNITARY_PACKAGE_COOLCOIL</v>
      </c>
      <c r="C29" s="56">
        <f>10^(-3)*Miami!$C134</f>
        <v>30.924240000000001</v>
      </c>
      <c r="D29" s="56">
        <f>10^(-3)*Houston!$C134</f>
        <v>32.260150000000003</v>
      </c>
      <c r="E29" s="56">
        <f>10^(-3)*Phoenix!$C134</f>
        <v>32.399389999999997</v>
      </c>
      <c r="F29" s="56">
        <f>10^(-3)*Atlanta!$C134</f>
        <v>31.397459999999999</v>
      </c>
      <c r="G29" s="56">
        <f>10^(-3)*LosAngeles!$C134</f>
        <v>21.00497</v>
      </c>
      <c r="H29" s="56">
        <f>10^(-3)*LasVegas!$C134</f>
        <v>26.805569999999999</v>
      </c>
      <c r="I29" s="56">
        <f>10^(-3)*SanFrancisco!$C134</f>
        <v>15.20026</v>
      </c>
      <c r="J29" s="56">
        <f>10^(-3)*Baltimore!$C134</f>
        <v>31.53227</v>
      </c>
      <c r="K29" s="56">
        <f>10^(-3)*Albuquerque!$C134</f>
        <v>21.418130000000001</v>
      </c>
      <c r="L29" s="56">
        <f>10^(-3)*Seattle!$C134</f>
        <v>17.646730000000002</v>
      </c>
      <c r="M29" s="56">
        <f>10^(-3)*Chicago!$C134</f>
        <v>40.949690000000004</v>
      </c>
      <c r="N29" s="56">
        <f>10^(-3)*Boulder!$C134</f>
        <v>29.094360000000002</v>
      </c>
      <c r="O29" s="56">
        <f>10^(-3)*Minneapolis!$C134</f>
        <v>46.442790000000002</v>
      </c>
      <c r="P29" s="56">
        <f>10^(-3)*Helena!$C134</f>
        <v>32.900069999999999</v>
      </c>
      <c r="Q29" s="56">
        <f>10^(-3)*Duluth!$C134</f>
        <v>49.323910000000005</v>
      </c>
      <c r="R29" s="56">
        <f>10^(-3)*Fairbanks!$C134</f>
        <v>43.988129999999998</v>
      </c>
    </row>
    <row r="30" spans="1:18">
      <c r="A30" s="48"/>
      <c r="B30" s="49" t="str">
        <f>Miami!A135</f>
        <v>PSZ-AC_1:1_UNITARY_PACKAGE_COOLCOIL</v>
      </c>
      <c r="C30" s="56">
        <f>10^(-3)*Miami!$C135</f>
        <v>74.738550000000004</v>
      </c>
      <c r="D30" s="56">
        <f>10^(-3)*Houston!$C135</f>
        <v>76.697289999999995</v>
      </c>
      <c r="E30" s="56">
        <f>10^(-3)*Phoenix!$C135</f>
        <v>72.28519</v>
      </c>
      <c r="F30" s="56">
        <f>10^(-3)*Atlanta!$C135</f>
        <v>71.397149999999996</v>
      </c>
      <c r="G30" s="56">
        <f>10^(-3)*LosAngeles!$C135</f>
        <v>52.773679999999999</v>
      </c>
      <c r="H30" s="56">
        <f>10^(-3)*LasVegas!$C135</f>
        <v>62.590919999999997</v>
      </c>
      <c r="I30" s="56">
        <f>10^(-3)*SanFrancisco!$C135</f>
        <v>41.903529999999996</v>
      </c>
      <c r="J30" s="56">
        <f>10^(-3)*Baltimore!$C135</f>
        <v>68.654139999999998</v>
      </c>
      <c r="K30" s="56">
        <f>10^(-3)*Albuquerque!$C135</f>
        <v>51.018070000000002</v>
      </c>
      <c r="L30" s="56">
        <f>10^(-3)*Seattle!$C135</f>
        <v>44.540779999999998</v>
      </c>
      <c r="M30" s="56">
        <f>10^(-3)*Chicago!$C135</f>
        <v>64.096649999999997</v>
      </c>
      <c r="N30" s="56">
        <f>10^(-3)*Boulder!$C135</f>
        <v>45.477150000000002</v>
      </c>
      <c r="O30" s="56">
        <f>10^(-3)*Minneapolis!$C135</f>
        <v>71.323650000000001</v>
      </c>
      <c r="P30" s="56">
        <f>10^(-3)*Helena!$C135</f>
        <v>54.422040000000003</v>
      </c>
      <c r="Q30" s="56">
        <f>10^(-3)*Duluth!$C135</f>
        <v>70.065529999999995</v>
      </c>
      <c r="R30" s="56">
        <f>10^(-3)*Fairbanks!$C135</f>
        <v>73.39439999999999</v>
      </c>
    </row>
    <row r="31" spans="1:18">
      <c r="A31" s="48"/>
      <c r="B31" s="49" t="str">
        <f>Miami!A136</f>
        <v>PSZ-AC_2:2_UNITARY_PACKAGE_COOLCOIL</v>
      </c>
      <c r="C31" s="56">
        <f>10^(-3)*Miami!$C136</f>
        <v>34.569400000000002</v>
      </c>
      <c r="D31" s="56">
        <f>10^(-3)*Houston!$C136</f>
        <v>35.651400000000002</v>
      </c>
      <c r="E31" s="56">
        <f>10^(-3)*Phoenix!$C136</f>
        <v>33.461030000000001</v>
      </c>
      <c r="F31" s="56">
        <f>10^(-3)*Atlanta!$C136</f>
        <v>33.460080000000005</v>
      </c>
      <c r="G31" s="56">
        <f>10^(-3)*LosAngeles!$C136</f>
        <v>24.820319999999999</v>
      </c>
      <c r="H31" s="56">
        <f>10^(-3)*LasVegas!$C136</f>
        <v>28.732939999999999</v>
      </c>
      <c r="I31" s="56">
        <f>10^(-3)*SanFrancisco!$C136</f>
        <v>19.664750000000002</v>
      </c>
      <c r="J31" s="56">
        <f>10^(-3)*Baltimore!$C136</f>
        <v>32.504190000000001</v>
      </c>
      <c r="K31" s="56">
        <f>10^(-3)*Albuquerque!$C136</f>
        <v>23.830249999999999</v>
      </c>
      <c r="L31" s="56">
        <f>10^(-3)*Seattle!$C136</f>
        <v>21.388249999999999</v>
      </c>
      <c r="M31" s="56">
        <f>10^(-3)*Chicago!$C136</f>
        <v>29.950759999999999</v>
      </c>
      <c r="N31" s="56">
        <f>10^(-3)*Boulder!$C136</f>
        <v>21.098220000000001</v>
      </c>
      <c r="O31" s="56">
        <f>10^(-3)*Minneapolis!$C136</f>
        <v>29.209250000000001</v>
      </c>
      <c r="P31" s="56">
        <f>10^(-3)*Helena!$C136</f>
        <v>21.854140000000001</v>
      </c>
      <c r="Q31" s="56">
        <f>10^(-3)*Duluth!$C136</f>
        <v>28.6936</v>
      </c>
      <c r="R31" s="56">
        <f>10^(-3)*Fairbanks!$C136</f>
        <v>29.739400000000003</v>
      </c>
    </row>
    <row r="32" spans="1:18">
      <c r="A32" s="48"/>
      <c r="B32" s="49" t="str">
        <f>Miami!A137</f>
        <v>PSZ-AC_3:3_UNITARY_PACKAGE_COOLCOIL</v>
      </c>
      <c r="C32" s="56">
        <f>10^(-3)*Miami!$C137</f>
        <v>28.37302</v>
      </c>
      <c r="D32" s="56">
        <f>10^(-3)*Houston!$C137</f>
        <v>29.948090000000001</v>
      </c>
      <c r="E32" s="56">
        <f>10^(-3)*Phoenix!$C137</f>
        <v>29.179060000000003</v>
      </c>
      <c r="F32" s="56">
        <f>10^(-3)*Atlanta!$C137</f>
        <v>29.148580000000003</v>
      </c>
      <c r="G32" s="56">
        <f>10^(-3)*LosAngeles!$C137</f>
        <v>20.842179999999999</v>
      </c>
      <c r="H32" s="56">
        <f>10^(-3)*LasVegas!$C137</f>
        <v>24.584230000000002</v>
      </c>
      <c r="I32" s="56">
        <f>10^(-3)*SanFrancisco!$C137</f>
        <v>15.69415</v>
      </c>
      <c r="J32" s="56">
        <f>10^(-3)*Baltimore!$C137</f>
        <v>27.851150000000001</v>
      </c>
      <c r="K32" s="56">
        <f>10^(-3)*Albuquerque!$C137</f>
        <v>18.56681</v>
      </c>
      <c r="L32" s="56">
        <f>10^(-3)*Seattle!$C137</f>
        <v>17.579220000000003</v>
      </c>
      <c r="M32" s="56">
        <f>10^(-3)*Chicago!$C137</f>
        <v>27.001080000000002</v>
      </c>
      <c r="N32" s="56">
        <f>10^(-3)*Boulder!$C137</f>
        <v>18.644000000000002</v>
      </c>
      <c r="O32" s="56">
        <f>10^(-3)*Minneapolis!$C137</f>
        <v>30.700810000000001</v>
      </c>
      <c r="P32" s="56">
        <f>10^(-3)*Helena!$C137</f>
        <v>21.759130000000003</v>
      </c>
      <c r="Q32" s="56">
        <f>10^(-3)*Duluth!$C137</f>
        <v>31.410229999999999</v>
      </c>
      <c r="R32" s="56">
        <f>10^(-3)*Fairbanks!$C137</f>
        <v>29.644939999999998</v>
      </c>
    </row>
    <row r="33" spans="1:18">
      <c r="A33" s="48"/>
      <c r="B33" s="49" t="str">
        <f>Miami!A138</f>
        <v>PSZ-AC_4:4_UNITARY_PACKAGE_COOLCOIL</v>
      </c>
      <c r="C33" s="56">
        <f>10^(-3)*Miami!$C138</f>
        <v>27.751750000000001</v>
      </c>
      <c r="D33" s="56">
        <f>10^(-3)*Houston!$C138</f>
        <v>29.322479999999999</v>
      </c>
      <c r="E33" s="56">
        <f>10^(-3)*Phoenix!$C138</f>
        <v>28.76868</v>
      </c>
      <c r="F33" s="56">
        <f>10^(-3)*Atlanta!$C138</f>
        <v>28.741130000000002</v>
      </c>
      <c r="G33" s="56">
        <f>10^(-3)*LosAngeles!$C138</f>
        <v>20.4617</v>
      </c>
      <c r="H33" s="56">
        <f>10^(-3)*LasVegas!$C138</f>
        <v>24.181160000000002</v>
      </c>
      <c r="I33" s="56">
        <f>10^(-3)*SanFrancisco!$C138</f>
        <v>15.327860000000001</v>
      </c>
      <c r="J33" s="56">
        <f>10^(-3)*Baltimore!$C138</f>
        <v>27.212900000000001</v>
      </c>
      <c r="K33" s="56">
        <f>10^(-3)*Albuquerque!$C138</f>
        <v>18.172650000000001</v>
      </c>
      <c r="L33" s="56">
        <f>10^(-3)*Seattle!$C138</f>
        <v>17.20767</v>
      </c>
      <c r="M33" s="56">
        <f>10^(-3)*Chicago!$C138</f>
        <v>26.99568</v>
      </c>
      <c r="N33" s="56">
        <f>10^(-3)*Boulder!$C138</f>
        <v>18.790220000000001</v>
      </c>
      <c r="O33" s="56">
        <f>10^(-3)*Minneapolis!$C138</f>
        <v>30.695119999999999</v>
      </c>
      <c r="P33" s="56">
        <f>10^(-3)*Helena!$C138</f>
        <v>21.754900000000003</v>
      </c>
      <c r="Q33" s="56">
        <f>10^(-3)*Duluth!$C138</f>
        <v>31.773470000000003</v>
      </c>
      <c r="R33" s="56">
        <f>10^(-3)*Fairbanks!$C138</f>
        <v>29.64105</v>
      </c>
    </row>
    <row r="34" spans="1:18">
      <c r="A34" s="48"/>
      <c r="B34" s="49" t="str">
        <f>Miami!A139</f>
        <v>PSZ-AC_5:5_UNITARY_PACKAGE_COOLCOIL</v>
      </c>
      <c r="C34" s="56">
        <f>10^(-3)*Miami!$C139</f>
        <v>27.655840000000001</v>
      </c>
      <c r="D34" s="56">
        <f>10^(-3)*Houston!$C139</f>
        <v>29.226040000000001</v>
      </c>
      <c r="E34" s="56">
        <f>10^(-3)*Phoenix!$C139</f>
        <v>28.70147</v>
      </c>
      <c r="F34" s="56">
        <f>10^(-3)*Atlanta!$C139</f>
        <v>28.677130000000002</v>
      </c>
      <c r="G34" s="56">
        <f>10^(-3)*LosAngeles!$C139</f>
        <v>20.397720000000003</v>
      </c>
      <c r="H34" s="56">
        <f>10^(-3)*LasVegas!$C139</f>
        <v>24.110200000000003</v>
      </c>
      <c r="I34" s="56">
        <f>10^(-3)*SanFrancisco!$C139</f>
        <v>15.25751</v>
      </c>
      <c r="J34" s="56">
        <f>10^(-3)*Baltimore!$C139</f>
        <v>27.107029999999998</v>
      </c>
      <c r="K34" s="56">
        <f>10^(-3)*Albuquerque!$C139</f>
        <v>18.0959</v>
      </c>
      <c r="L34" s="56">
        <f>10^(-3)*Seattle!$C139</f>
        <v>17.140090000000001</v>
      </c>
      <c r="M34" s="56">
        <f>10^(-3)*Chicago!$C139</f>
        <v>27.013759999999998</v>
      </c>
      <c r="N34" s="56">
        <f>10^(-3)*Boulder!$C139</f>
        <v>18.838139999999999</v>
      </c>
      <c r="O34" s="56">
        <f>10^(-3)*Minneapolis!$C139</f>
        <v>30.714259999999999</v>
      </c>
      <c r="P34" s="56">
        <f>10^(-3)*Helena!$C139</f>
        <v>21.77</v>
      </c>
      <c r="Q34" s="56">
        <f>10^(-3)*Duluth!$C139</f>
        <v>31.873640000000002</v>
      </c>
      <c r="R34" s="56">
        <f>10^(-3)*Fairbanks!$C139</f>
        <v>29.657650000000004</v>
      </c>
    </row>
    <row r="35" spans="1:18">
      <c r="A35" s="48"/>
      <c r="B35" s="49" t="str">
        <f>Miami!A140</f>
        <v>PSZ-AC_6:6_UNITARY_PACKAGE_COOLCOIL</v>
      </c>
      <c r="C35" s="56">
        <f>10^(-3)*Miami!$C140</f>
        <v>49.53904</v>
      </c>
      <c r="D35" s="56">
        <f>10^(-3)*Houston!$C140</f>
        <v>52.578749999999999</v>
      </c>
      <c r="E35" s="56">
        <f>10^(-3)*Phoenix!$C140</f>
        <v>53.573680000000003</v>
      </c>
      <c r="F35" s="56">
        <f>10^(-3)*Atlanta!$C140</f>
        <v>53.209480000000006</v>
      </c>
      <c r="G35" s="56">
        <f>10^(-3)*LosAngeles!$C140</f>
        <v>37.256309999999999</v>
      </c>
      <c r="H35" s="56">
        <f>10^(-3)*LasVegas!$C140</f>
        <v>44.582099999999997</v>
      </c>
      <c r="I35" s="56">
        <f>10^(-3)*SanFrancisco!$C140</f>
        <v>27.2423</v>
      </c>
      <c r="J35" s="56">
        <f>10^(-3)*Baltimore!$C140</f>
        <v>48.453550000000007</v>
      </c>
      <c r="K35" s="56">
        <f>10^(-3)*Albuquerque!$C140</f>
        <v>32.777380000000001</v>
      </c>
      <c r="L35" s="56">
        <f>10^(-3)*Seattle!$C140</f>
        <v>30.95036</v>
      </c>
      <c r="M35" s="56">
        <f>10^(-3)*Chicago!$C140</f>
        <v>53.64828</v>
      </c>
      <c r="N35" s="56">
        <f>10^(-3)*Boulder!$C140</f>
        <v>38.608110000000003</v>
      </c>
      <c r="O35" s="56">
        <f>10^(-3)*Minneapolis!$C140</f>
        <v>61.033200000000001</v>
      </c>
      <c r="P35" s="56">
        <f>10^(-3)*Helena!$C140</f>
        <v>43.711830000000006</v>
      </c>
      <c r="Q35" s="56">
        <f>10^(-3)*Duluth!$C140</f>
        <v>66.062460000000002</v>
      </c>
      <c r="R35" s="56">
        <f>10^(-3)*Fairbanks!$C140</f>
        <v>58.983269999999997</v>
      </c>
    </row>
    <row r="36" spans="1:18">
      <c r="A36" s="48"/>
      <c r="B36" s="49" t="str">
        <f>Miami!A141</f>
        <v>PSZ-AC_7:7_UNITARY_PACKAGE_COOLCOIL</v>
      </c>
      <c r="C36" s="56">
        <f>10^(-3)*Miami!$C141</f>
        <v>25.8247</v>
      </c>
      <c r="D36" s="56">
        <f>10^(-3)*Houston!$C141</f>
        <v>27.37914</v>
      </c>
      <c r="E36" s="56">
        <f>10^(-3)*Phoenix!$C141</f>
        <v>27.509810000000002</v>
      </c>
      <c r="F36" s="56">
        <f>10^(-3)*Atlanta!$C141</f>
        <v>27.466740000000001</v>
      </c>
      <c r="G36" s="56">
        <f>10^(-3)*LosAngeles!$C141</f>
        <v>19.278790000000001</v>
      </c>
      <c r="H36" s="56">
        <f>10^(-3)*LasVegas!$C141</f>
        <v>22.951730000000001</v>
      </c>
      <c r="I36" s="56">
        <f>10^(-3)*SanFrancisco!$C141</f>
        <v>14.20825</v>
      </c>
      <c r="J36" s="56">
        <f>10^(-3)*Baltimore!$C141</f>
        <v>25.256049999999998</v>
      </c>
      <c r="K36" s="56">
        <f>10^(-3)*Albuquerque!$C141</f>
        <v>16.969529999999999</v>
      </c>
      <c r="L36" s="56">
        <f>10^(-3)*Seattle!$C141</f>
        <v>16.07648</v>
      </c>
      <c r="M36" s="56">
        <f>10^(-3)*Chicago!$C141</f>
        <v>27.014320000000001</v>
      </c>
      <c r="N36" s="56">
        <f>10^(-3)*Boulder!$C141</f>
        <v>19.250419999999998</v>
      </c>
      <c r="O36" s="56">
        <f>10^(-3)*Minneapolis!$C141</f>
        <v>30.714840000000002</v>
      </c>
      <c r="P36" s="56">
        <f>10^(-3)*Helena!$C141</f>
        <v>21.831380000000003</v>
      </c>
      <c r="Q36" s="56">
        <f>10^(-3)*Duluth!$C141</f>
        <v>33.023940000000003</v>
      </c>
      <c r="R36" s="56">
        <f>10^(-3)*Fairbanks!$C141</f>
        <v>29.65803</v>
      </c>
    </row>
    <row r="37" spans="1:18">
      <c r="A37" s="48"/>
      <c r="B37" s="49" t="str">
        <f>Miami!A142</f>
        <v>PSZ-AC_8:8_UNITARY_PACKAGE_COOLCOIL</v>
      </c>
      <c r="C37" s="56">
        <f>10^(-3)*Miami!$C142</f>
        <v>25.71735</v>
      </c>
      <c r="D37" s="56">
        <f>10^(-3)*Houston!$C142</f>
        <v>27.27094</v>
      </c>
      <c r="E37" s="56">
        <f>10^(-3)*Phoenix!$C142</f>
        <v>27.444200000000002</v>
      </c>
      <c r="F37" s="56">
        <f>10^(-3)*Atlanta!$C142</f>
        <v>27.395900000000001</v>
      </c>
      <c r="G37" s="56">
        <f>10^(-3)*LosAngeles!$C142</f>
        <v>19.21246</v>
      </c>
      <c r="H37" s="56">
        <f>10^(-3)*LasVegas!$C142</f>
        <v>22.889330000000001</v>
      </c>
      <c r="I37" s="56">
        <f>10^(-3)*SanFrancisco!$C142</f>
        <v>14.14967</v>
      </c>
      <c r="J37" s="56">
        <f>10^(-3)*Baltimore!$C142</f>
        <v>25.148050000000001</v>
      </c>
      <c r="K37" s="56">
        <f>10^(-3)*Albuquerque!$C142</f>
        <v>16.907919999999997</v>
      </c>
      <c r="L37" s="56">
        <f>10^(-3)*Seattle!$C142</f>
        <v>16.01566</v>
      </c>
      <c r="M37" s="56">
        <f>10^(-3)*Chicago!$C142</f>
        <v>27.005650000000003</v>
      </c>
      <c r="N37" s="56">
        <f>10^(-3)*Boulder!$C142</f>
        <v>19.268419999999999</v>
      </c>
      <c r="O37" s="56">
        <f>10^(-3)*Minneapolis!$C142</f>
        <v>30.7056</v>
      </c>
      <c r="P37" s="56">
        <f>10^(-3)*Helena!$C142</f>
        <v>21.846049999999998</v>
      </c>
      <c r="Q37" s="56">
        <f>10^(-3)*Duluth!$C142</f>
        <v>33.07526</v>
      </c>
      <c r="R37" s="56">
        <f>10^(-3)*Fairbanks!$C142</f>
        <v>29.648209999999999</v>
      </c>
    </row>
    <row r="38" spans="1:18">
      <c r="A38" s="48"/>
      <c r="B38" s="49" t="str">
        <f>Miami!A143</f>
        <v>PSZ-AC_9:9_UNITARY_PACKAGE_COOLCOIL</v>
      </c>
      <c r="C38" s="56">
        <f>10^(-3)*Miami!$C143</f>
        <v>25.869810000000001</v>
      </c>
      <c r="D38" s="56">
        <f>10^(-3)*Houston!$C143</f>
        <v>27.43477</v>
      </c>
      <c r="E38" s="56">
        <f>10^(-3)*Phoenix!$C143</f>
        <v>27.587770000000003</v>
      </c>
      <c r="F38" s="56">
        <f>10^(-3)*Atlanta!$C143</f>
        <v>27.50356</v>
      </c>
      <c r="G38" s="56">
        <f>10^(-3)*LosAngeles!$C143</f>
        <v>19.26651</v>
      </c>
      <c r="H38" s="56">
        <f>10^(-3)*LasVegas!$C143</f>
        <v>23.003450000000001</v>
      </c>
      <c r="I38" s="56">
        <f>10^(-3)*SanFrancisco!$C143</f>
        <v>14.181340000000001</v>
      </c>
      <c r="J38" s="56">
        <f>10^(-3)*Baltimore!$C143</f>
        <v>25.27129</v>
      </c>
      <c r="K38" s="56">
        <f>10^(-3)*Albuquerque!$C143</f>
        <v>16.954460000000001</v>
      </c>
      <c r="L38" s="56">
        <f>10^(-3)*Seattle!$C143</f>
        <v>16.06587</v>
      </c>
      <c r="M38" s="56">
        <f>10^(-3)*Chicago!$C143</f>
        <v>27.18168</v>
      </c>
      <c r="N38" s="56">
        <f>10^(-3)*Boulder!$C143</f>
        <v>19.40014</v>
      </c>
      <c r="O38" s="56">
        <f>10^(-3)*Minneapolis!$C143</f>
        <v>30.89151</v>
      </c>
      <c r="P38" s="56">
        <f>10^(-3)*Helena!$C143</f>
        <v>21.972470000000001</v>
      </c>
      <c r="Q38" s="56">
        <f>10^(-3)*Duluth!$C143</f>
        <v>33.220190000000002</v>
      </c>
      <c r="R38" s="56">
        <f>10^(-3)*Fairbanks!$C143</f>
        <v>29.783390000000001</v>
      </c>
    </row>
    <row r="39" spans="1:18">
      <c r="A39" s="48"/>
      <c r="B39" s="49" t="s">
        <v>227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</row>
    <row r="40" spans="1:18">
      <c r="A40" s="48"/>
      <c r="B40" s="49" t="str">
        <f>Miami!A146</f>
        <v>PSZ-AC_10:10_UNITARY_PACKAGE_HEATCOIL</v>
      </c>
      <c r="C40" s="56">
        <f>10^(-3)*Miami!$C146</f>
        <v>13.619430000000001</v>
      </c>
      <c r="D40" s="56">
        <f>10^(-3)*Houston!$C146</f>
        <v>28.630939999999999</v>
      </c>
      <c r="E40" s="56">
        <f>10^(-3)*Phoenix!$C146</f>
        <v>21.723330000000001</v>
      </c>
      <c r="F40" s="56">
        <f>10^(-3)*Atlanta!$C146</f>
        <v>34.627209999999998</v>
      </c>
      <c r="G40" s="56">
        <f>10^(-3)*LosAngeles!$C146</f>
        <v>16.976700000000001</v>
      </c>
      <c r="H40" s="56">
        <f>10^(-3)*LasVegas!$C146</f>
        <v>27.137970000000003</v>
      </c>
      <c r="I40" s="56">
        <f>10^(-3)*SanFrancisco!$C146</f>
        <v>21.56354</v>
      </c>
      <c r="J40" s="56">
        <f>10^(-3)*Baltimore!$C146</f>
        <v>39.247519999999994</v>
      </c>
      <c r="K40" s="56">
        <f>10^(-3)*Albuquerque!$C146</f>
        <v>31.96162</v>
      </c>
      <c r="L40" s="56">
        <f>10^(-3)*Seattle!$C146</f>
        <v>30.227</v>
      </c>
      <c r="M40" s="56">
        <f>10^(-3)*Chicago!$C146</f>
        <v>50.130510000000001</v>
      </c>
      <c r="N40" s="56">
        <f>10^(-3)*Boulder!$C146</f>
        <v>41.587269999999997</v>
      </c>
      <c r="O40" s="56">
        <f>10^(-3)*Minneapolis!$C146</f>
        <v>56.36383</v>
      </c>
      <c r="P40" s="56">
        <f>10^(-3)*Helena!$C146</f>
        <v>53.068300000000001</v>
      </c>
      <c r="Q40" s="56">
        <f>10^(-3)*Duluth!$C146</f>
        <v>59.200360000000003</v>
      </c>
      <c r="R40" s="56">
        <f>10^(-3)*Fairbanks!$C146</f>
        <v>80.185400000000001</v>
      </c>
    </row>
    <row r="41" spans="1:18">
      <c r="A41" s="48"/>
      <c r="B41" s="49" t="str">
        <f>Miami!A147</f>
        <v>PSZ-AC_1:1_UNITARY_PACKAGE_HEATCOIL</v>
      </c>
      <c r="C41" s="56">
        <f>10^(-3)*Miami!$C147</f>
        <v>23.006700000000002</v>
      </c>
      <c r="D41" s="56">
        <f>10^(-3)*Houston!$C147</f>
        <v>49.414550000000006</v>
      </c>
      <c r="E41" s="56">
        <f>10^(-3)*Phoenix!$C147</f>
        <v>37.499679999999998</v>
      </c>
      <c r="F41" s="56">
        <f>10^(-3)*Atlanta!$C147</f>
        <v>59.870760000000004</v>
      </c>
      <c r="G41" s="56">
        <f>10^(-3)*LosAngeles!$C147</f>
        <v>29.14311</v>
      </c>
      <c r="H41" s="56">
        <f>10^(-3)*LasVegas!$C147</f>
        <v>46.929000000000002</v>
      </c>
      <c r="I41" s="56">
        <f>10^(-3)*SanFrancisco!$C147</f>
        <v>37.208419999999997</v>
      </c>
      <c r="J41" s="56">
        <f>10^(-3)*Baltimore!$C147</f>
        <v>68.331289999999996</v>
      </c>
      <c r="K41" s="56">
        <f>10^(-3)*Albuquerque!$C147</f>
        <v>55.44538</v>
      </c>
      <c r="L41" s="56">
        <f>10^(-3)*Seattle!$C147</f>
        <v>52.56982</v>
      </c>
      <c r="M41" s="56">
        <f>10^(-3)*Chicago!$C147</f>
        <v>87.360910000000004</v>
      </c>
      <c r="N41" s="56">
        <f>10^(-3)*Boulder!$C147</f>
        <v>72.266720000000007</v>
      </c>
      <c r="O41" s="56">
        <f>10^(-3)*Minneapolis!$C147</f>
        <v>98.299440000000004</v>
      </c>
      <c r="P41" s="56">
        <f>10^(-3)*Helena!$C147</f>
        <v>92.415670000000006</v>
      </c>
      <c r="Q41" s="56">
        <f>10^(-3)*Duluth!$C147</f>
        <v>103.37879</v>
      </c>
      <c r="R41" s="56">
        <f>10^(-3)*Fairbanks!$C147</f>
        <v>140.41070000000002</v>
      </c>
    </row>
    <row r="42" spans="1:18">
      <c r="A42" s="48"/>
      <c r="B42" s="49" t="str">
        <f>Miami!A148</f>
        <v>PSZ-AC_2:2_UNITARY_PACKAGE_HEATCOIL</v>
      </c>
      <c r="C42" s="56">
        <f>10^(-3)*Miami!$C148</f>
        <v>10.250959999999999</v>
      </c>
      <c r="D42" s="56">
        <f>10^(-3)*Houston!$C148</f>
        <v>21.060279999999999</v>
      </c>
      <c r="E42" s="56">
        <f>10^(-3)*Phoenix!$C148</f>
        <v>16.048950000000001</v>
      </c>
      <c r="F42" s="56">
        <f>10^(-3)*Atlanta!$C148</f>
        <v>25.588280000000001</v>
      </c>
      <c r="G42" s="56">
        <f>10^(-3)*LosAngeles!$C148</f>
        <v>12.37527</v>
      </c>
      <c r="H42" s="56">
        <f>10^(-3)*LasVegas!$C148</f>
        <v>20.130710000000001</v>
      </c>
      <c r="I42" s="56">
        <f>10^(-3)*SanFrancisco!$C148</f>
        <v>15.8916</v>
      </c>
      <c r="J42" s="56">
        <f>10^(-3)*Baltimore!$C148</f>
        <v>29.42596</v>
      </c>
      <c r="K42" s="56">
        <f>10^(-3)*Albuquerque!$C148</f>
        <v>23.831869999999999</v>
      </c>
      <c r="L42" s="56">
        <f>10^(-3)*Seattle!$C148</f>
        <v>22.621099999999998</v>
      </c>
      <c r="M42" s="56">
        <f>10^(-3)*Chicago!$C148</f>
        <v>37.593900000000005</v>
      </c>
      <c r="N42" s="56">
        <f>10^(-3)*Boulder!$C148</f>
        <v>31.033380000000001</v>
      </c>
      <c r="O42" s="56">
        <f>10^(-3)*Minneapolis!$C148</f>
        <v>42.315489999999997</v>
      </c>
      <c r="P42" s="56">
        <f>10^(-3)*Helena!$C148</f>
        <v>39.747860000000003</v>
      </c>
      <c r="Q42" s="56">
        <f>10^(-3)*Duluth!$C148</f>
        <v>44.57161</v>
      </c>
      <c r="R42" s="56">
        <f>10^(-3)*Fairbanks!$C148</f>
        <v>60.680940000000007</v>
      </c>
    </row>
    <row r="43" spans="1:18">
      <c r="A43" s="48"/>
      <c r="B43" s="49" t="str">
        <f>Miami!A149</f>
        <v>PSZ-AC_3:3_UNITARY_PACKAGE_HEATCOIL</v>
      </c>
      <c r="C43" s="56">
        <f>10^(-3)*Miami!$C149</f>
        <v>10.250959999999999</v>
      </c>
      <c r="D43" s="56">
        <f>10^(-3)*Houston!$C149</f>
        <v>20.974919999999997</v>
      </c>
      <c r="E43" s="56">
        <f>10^(-3)*Phoenix!$C149</f>
        <v>15.978299999999999</v>
      </c>
      <c r="F43" s="56">
        <f>10^(-3)*Atlanta!$C149</f>
        <v>25.488910000000001</v>
      </c>
      <c r="G43" s="56">
        <f>10^(-3)*LosAngeles!$C149</f>
        <v>12.31705</v>
      </c>
      <c r="H43" s="56">
        <f>10^(-3)*LasVegas!$C149</f>
        <v>20.045919999999999</v>
      </c>
      <c r="I43" s="56">
        <f>10^(-3)*SanFrancisco!$C149</f>
        <v>15.823549999999999</v>
      </c>
      <c r="J43" s="56">
        <f>10^(-3)*Baltimore!$C149</f>
        <v>29.331430000000001</v>
      </c>
      <c r="K43" s="56">
        <f>10^(-3)*Albuquerque!$C149</f>
        <v>23.74014</v>
      </c>
      <c r="L43" s="56">
        <f>10^(-3)*Seattle!$C149</f>
        <v>22.543410000000002</v>
      </c>
      <c r="M43" s="56">
        <f>10^(-3)*Chicago!$C149</f>
        <v>37.486609999999999</v>
      </c>
      <c r="N43" s="56">
        <f>10^(-3)*Boulder!$C149</f>
        <v>30.928470000000001</v>
      </c>
      <c r="O43" s="56">
        <f>10^(-3)*Minneapolis!$C149</f>
        <v>42.202650000000006</v>
      </c>
      <c r="P43" s="56">
        <f>10^(-3)*Helena!$C149</f>
        <v>39.633389999999999</v>
      </c>
      <c r="Q43" s="56">
        <f>10^(-3)*Duluth!$C149</f>
        <v>44.457589999999996</v>
      </c>
      <c r="R43" s="56">
        <f>10^(-3)*Fairbanks!$C149</f>
        <v>60.551800000000007</v>
      </c>
    </row>
    <row r="44" spans="1:18">
      <c r="A44" s="48"/>
      <c r="B44" s="49" t="str">
        <f>Miami!A150</f>
        <v>PSZ-AC_4:4_UNITARY_PACKAGE_HEATCOIL</v>
      </c>
      <c r="C44" s="56">
        <f>10^(-3)*Miami!$C150</f>
        <v>10.250959999999999</v>
      </c>
      <c r="D44" s="56">
        <f>10^(-3)*Houston!$C150</f>
        <v>20.970669999999998</v>
      </c>
      <c r="E44" s="56">
        <f>10^(-3)*Phoenix!$C150</f>
        <v>15.97489</v>
      </c>
      <c r="F44" s="56">
        <f>10^(-3)*Atlanta!$C150</f>
        <v>25.484270000000002</v>
      </c>
      <c r="G44" s="56">
        <f>10^(-3)*LosAngeles!$C150</f>
        <v>12.31396</v>
      </c>
      <c r="H44" s="56">
        <f>10^(-3)*LasVegas!$C150</f>
        <v>20.04204</v>
      </c>
      <c r="I44" s="56">
        <f>10^(-3)*SanFrancisco!$C150</f>
        <v>15.820129999999999</v>
      </c>
      <c r="J44" s="56">
        <f>10^(-3)*Baltimore!$C150</f>
        <v>29.327080000000002</v>
      </c>
      <c r="K44" s="56">
        <f>10^(-3)*Albuquerque!$C150</f>
        <v>23.736000000000001</v>
      </c>
      <c r="L44" s="56">
        <f>10^(-3)*Seattle!$C150</f>
        <v>22.539669999999997</v>
      </c>
      <c r="M44" s="56">
        <f>10^(-3)*Chicago!$C150</f>
        <v>37.48171</v>
      </c>
      <c r="N44" s="56">
        <f>10^(-3)*Boulder!$C150</f>
        <v>30.923750000000002</v>
      </c>
      <c r="O44" s="56">
        <f>10^(-3)*Minneapolis!$C150</f>
        <v>42.19753</v>
      </c>
      <c r="P44" s="56">
        <f>10^(-3)*Helena!$C150</f>
        <v>39.62829</v>
      </c>
      <c r="Q44" s="56">
        <f>10^(-3)*Duluth!$C150</f>
        <v>44.452539999999999</v>
      </c>
      <c r="R44" s="56">
        <f>10^(-3)*Fairbanks!$C150</f>
        <v>60.546469999999999</v>
      </c>
    </row>
    <row r="45" spans="1:18">
      <c r="A45" s="48"/>
      <c r="B45" s="49" t="str">
        <f>Miami!A151</f>
        <v>PSZ-AC_5:5_UNITARY_PACKAGE_HEATCOIL</v>
      </c>
      <c r="C45" s="56">
        <f>10^(-3)*Miami!$C151</f>
        <v>10.250959999999999</v>
      </c>
      <c r="D45" s="56">
        <f>10^(-3)*Houston!$C151</f>
        <v>20.981990000000003</v>
      </c>
      <c r="E45" s="56">
        <f>10^(-3)*Phoenix!$C151</f>
        <v>15.98617</v>
      </c>
      <c r="F45" s="56">
        <f>10^(-3)*Atlanta!$C151</f>
        <v>25.498740000000002</v>
      </c>
      <c r="G45" s="56">
        <f>10^(-3)*LosAngeles!$C151</f>
        <v>12.32178</v>
      </c>
      <c r="H45" s="56">
        <f>10^(-3)*LasVegas!$C151</f>
        <v>20.056310000000003</v>
      </c>
      <c r="I45" s="56">
        <f>10^(-3)*SanFrancisco!$C151</f>
        <v>15.83005</v>
      </c>
      <c r="J45" s="56">
        <f>10^(-3)*Baltimore!$C151</f>
        <v>29.34196</v>
      </c>
      <c r="K45" s="56">
        <f>10^(-3)*Albuquerque!$C151</f>
        <v>23.75149</v>
      </c>
      <c r="L45" s="56">
        <f>10^(-3)*Seattle!$C151</f>
        <v>22.551660000000002</v>
      </c>
      <c r="M45" s="56">
        <f>10^(-3)*Chicago!$C151</f>
        <v>37.498089999999998</v>
      </c>
      <c r="N45" s="56">
        <f>10^(-3)*Boulder!$C151</f>
        <v>30.940660000000001</v>
      </c>
      <c r="O45" s="56">
        <f>10^(-3)*Minneapolis!$C151</f>
        <v>42.214739999999999</v>
      </c>
      <c r="P45" s="56">
        <f>10^(-3)*Helena!$C151</f>
        <v>39.646480000000004</v>
      </c>
      <c r="Q45" s="56">
        <f>10^(-3)*Duluth!$C151</f>
        <v>44.470739999999999</v>
      </c>
      <c r="R45" s="56">
        <f>10^(-3)*Fairbanks!$C151</f>
        <v>60.569180000000003</v>
      </c>
    </row>
    <row r="46" spans="1:18">
      <c r="A46" s="48"/>
      <c r="B46" s="49" t="str">
        <f>Miami!A152</f>
        <v>PSZ-AC_6:6_UNITARY_PACKAGE_HEATCOIL</v>
      </c>
      <c r="C46" s="56">
        <f>10^(-3)*Miami!$C152</f>
        <v>20.501919999999998</v>
      </c>
      <c r="D46" s="56">
        <f>10^(-3)*Houston!$C152</f>
        <v>41.706490000000002</v>
      </c>
      <c r="E46" s="56">
        <f>10^(-3)*Phoenix!$C152</f>
        <v>31.708930000000002</v>
      </c>
      <c r="F46" s="56">
        <f>10^(-3)*Atlanta!$C152</f>
        <v>50.67465</v>
      </c>
      <c r="G46" s="56">
        <f>10^(-3)*LosAngeles!$C152</f>
        <v>24.452630000000003</v>
      </c>
      <c r="H46" s="56">
        <f>10^(-3)*LasVegas!$C152</f>
        <v>39.787690000000005</v>
      </c>
      <c r="I46" s="56">
        <f>10^(-3)*SanFrancisco!$C152</f>
        <v>31.42661</v>
      </c>
      <c r="J46" s="56">
        <f>10^(-3)*Baltimore!$C152</f>
        <v>58.360379999999999</v>
      </c>
      <c r="K46" s="56">
        <f>10^(-3)*Albuquerque!$C152</f>
        <v>47.163300000000007</v>
      </c>
      <c r="L46" s="56">
        <f>10^(-3)*Seattle!$C152</f>
        <v>44.834449999999997</v>
      </c>
      <c r="M46" s="56">
        <f>10^(-3)*Chicago!$C152</f>
        <v>74.653360000000006</v>
      </c>
      <c r="N46" s="56">
        <f>10^(-3)*Boulder!$C152</f>
        <v>61.526139999999998</v>
      </c>
      <c r="O46" s="56">
        <f>10^(-3)*Minneapolis!$C152</f>
        <v>84.075059999999993</v>
      </c>
      <c r="P46" s="56">
        <f>10^(-3)*Helena!$C152</f>
        <v>78.920350000000013</v>
      </c>
      <c r="Q46" s="56">
        <f>10^(-3)*Duluth!$C152</f>
        <v>88.568899999999999</v>
      </c>
      <c r="R46" s="56">
        <f>10^(-3)*Fairbanks!$C152</f>
        <v>120.68612</v>
      </c>
    </row>
    <row r="47" spans="1:18">
      <c r="A47" s="48"/>
      <c r="B47" s="49" t="str">
        <f>Miami!A153</f>
        <v>PSZ-AC_7:7_UNITARY_PACKAGE_HEATCOIL</v>
      </c>
      <c r="C47" s="56">
        <f>10^(-3)*Miami!$C153</f>
        <v>10.250959999999999</v>
      </c>
      <c r="D47" s="56">
        <f>10^(-3)*Houston!$C153</f>
        <v>20.98246</v>
      </c>
      <c r="E47" s="56">
        <f>10^(-3)*Phoenix!$C153</f>
        <v>15.986549999999999</v>
      </c>
      <c r="F47" s="56">
        <f>10^(-3)*Atlanta!$C153</f>
        <v>25.499220000000001</v>
      </c>
      <c r="G47" s="56">
        <f>10^(-3)*LosAngeles!$C153</f>
        <v>12.322139999999999</v>
      </c>
      <c r="H47" s="56">
        <f>10^(-3)*LasVegas!$C153</f>
        <v>20.056709999999999</v>
      </c>
      <c r="I47" s="56">
        <f>10^(-3)*SanFrancisco!$C153</f>
        <v>15.83043</v>
      </c>
      <c r="J47" s="56">
        <f>10^(-3)*Baltimore!$C153</f>
        <v>29.342410000000001</v>
      </c>
      <c r="K47" s="56">
        <f>10^(-3)*Albuquerque!$C153</f>
        <v>23.751919999999998</v>
      </c>
      <c r="L47" s="56">
        <f>10^(-3)*Seattle!$C153</f>
        <v>22.552060000000001</v>
      </c>
      <c r="M47" s="56">
        <f>10^(-3)*Chicago!$C153</f>
        <v>37.498599999999996</v>
      </c>
      <c r="N47" s="56">
        <f>10^(-3)*Boulder!$C153</f>
        <v>30.941140000000001</v>
      </c>
      <c r="O47" s="56">
        <f>10^(-3)*Minneapolis!$C153</f>
        <v>42.215260000000001</v>
      </c>
      <c r="P47" s="56">
        <f>10^(-3)*Helena!$C153</f>
        <v>39.646999999999998</v>
      </c>
      <c r="Q47" s="56">
        <f>10^(-3)*Duluth!$C153</f>
        <v>44.471249999999998</v>
      </c>
      <c r="R47" s="56">
        <f>10^(-3)*Fairbanks!$C153</f>
        <v>60.569690000000001</v>
      </c>
    </row>
    <row r="48" spans="1:18">
      <c r="A48" s="48"/>
      <c r="B48" s="49" t="str">
        <f>Miami!A154</f>
        <v>PSZ-AC_8:8_UNITARY_PACKAGE_HEATCOIL</v>
      </c>
      <c r="C48" s="56">
        <f>10^(-3)*Miami!$C154</f>
        <v>10.250959999999999</v>
      </c>
      <c r="D48" s="56">
        <f>10^(-3)*Houston!$C154</f>
        <v>20.978529999999999</v>
      </c>
      <c r="E48" s="56">
        <f>10^(-3)*Phoenix!$C154</f>
        <v>15.98122</v>
      </c>
      <c r="F48" s="56">
        <f>10^(-3)*Atlanta!$C154</f>
        <v>25.49287</v>
      </c>
      <c r="G48" s="56">
        <f>10^(-3)*LosAngeles!$C154</f>
        <v>12.319690000000001</v>
      </c>
      <c r="H48" s="56">
        <f>10^(-3)*LasVegas!$C154</f>
        <v>20.049250000000001</v>
      </c>
      <c r="I48" s="56">
        <f>10^(-3)*SanFrancisco!$C154</f>
        <v>15.826459999999999</v>
      </c>
      <c r="J48" s="56">
        <f>10^(-3)*Baltimore!$C154</f>
        <v>29.335100000000001</v>
      </c>
      <c r="K48" s="56">
        <f>10^(-3)*Albuquerque!$C154</f>
        <v>23.74362</v>
      </c>
      <c r="L48" s="56">
        <f>10^(-3)*Seattle!$C154</f>
        <v>22.54654</v>
      </c>
      <c r="M48" s="56">
        <f>10^(-3)*Chicago!$C154</f>
        <v>37.490749999999998</v>
      </c>
      <c r="N48" s="56">
        <f>10^(-3)*Boulder!$C154</f>
        <v>30.93243</v>
      </c>
      <c r="O48" s="56">
        <f>10^(-3)*Minneapolis!$C154</f>
        <v>42.206960000000002</v>
      </c>
      <c r="P48" s="56">
        <f>10^(-3)*Helena!$C154</f>
        <v>39.637699999999995</v>
      </c>
      <c r="Q48" s="56">
        <f>10^(-3)*Duluth!$C154</f>
        <v>44.461830000000006</v>
      </c>
      <c r="R48" s="56">
        <f>10^(-3)*Fairbanks!$C154</f>
        <v>60.556269999999998</v>
      </c>
    </row>
    <row r="49" spans="1:18">
      <c r="A49" s="48"/>
      <c r="B49" s="49" t="str">
        <f>Miami!A155</f>
        <v>PSZ-AC_9:9_UNITARY_PACKAGE_HEATCOIL</v>
      </c>
      <c r="C49" s="56">
        <f>10^(-3)*Miami!$C155</f>
        <v>10.250959999999999</v>
      </c>
      <c r="D49" s="56">
        <f>10^(-3)*Houston!$C155</f>
        <v>21.109759999999998</v>
      </c>
      <c r="E49" s="56">
        <f>10^(-3)*Phoenix!$C155</f>
        <v>16.086690000000001</v>
      </c>
      <c r="F49" s="56">
        <f>10^(-3)*Atlanta!$C155</f>
        <v>25.64348</v>
      </c>
      <c r="G49" s="56">
        <f>10^(-3)*LosAngeles!$C155</f>
        <v>12.4093</v>
      </c>
      <c r="H49" s="56">
        <f>10^(-3)*LasVegas!$C155</f>
        <v>20.174910000000001</v>
      </c>
      <c r="I49" s="56">
        <f>10^(-3)*SanFrancisco!$C155</f>
        <v>15.929530000000002</v>
      </c>
      <c r="J49" s="56">
        <f>10^(-3)*Baltimore!$C155</f>
        <v>29.474919999999997</v>
      </c>
      <c r="K49" s="56">
        <f>10^(-3)*Albuquerque!$C155</f>
        <v>23.877939999999999</v>
      </c>
      <c r="L49" s="56">
        <f>10^(-3)*Seattle!$C155</f>
        <v>22.661459999999998</v>
      </c>
      <c r="M49" s="56">
        <f>10^(-3)*Chicago!$C155</f>
        <v>37.650179999999999</v>
      </c>
      <c r="N49" s="56">
        <f>10^(-3)*Boulder!$C155</f>
        <v>31.086960000000001</v>
      </c>
      <c r="O49" s="56">
        <f>10^(-3)*Minneapolis!$C155</f>
        <v>42.374050000000004</v>
      </c>
      <c r="P49" s="56">
        <f>10^(-3)*Helena!$C155</f>
        <v>39.806640000000002</v>
      </c>
      <c r="Q49" s="56">
        <f>10^(-3)*Duluth!$C155</f>
        <v>44.628550000000004</v>
      </c>
      <c r="R49" s="56">
        <f>10^(-3)*Fairbanks!$C155</f>
        <v>60.741100000000003</v>
      </c>
    </row>
    <row r="50" spans="1:18">
      <c r="A50" s="48"/>
      <c r="B50" s="46" t="s">
        <v>61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</row>
    <row r="51" spans="1:18">
      <c r="A51" s="48"/>
      <c r="B51" s="49" t="s">
        <v>62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</row>
    <row r="52" spans="1:18">
      <c r="A52" s="48"/>
      <c r="B52" s="49" t="str">
        <f>Miami!A134</f>
        <v>PSZ-AC_10:10_UNITARY_PACKAGE_COOLCOIL</v>
      </c>
      <c r="C52" s="55">
        <f>Miami!$G134</f>
        <v>3.44</v>
      </c>
      <c r="D52" s="55">
        <f>Houston!$G134</f>
        <v>3.44</v>
      </c>
      <c r="E52" s="55">
        <f>Phoenix!$G134</f>
        <v>3.5</v>
      </c>
      <c r="F52" s="55">
        <f>Atlanta!$G134</f>
        <v>3.47</v>
      </c>
      <c r="G52" s="55">
        <f>LosAngeles!$G134</f>
        <v>3.58</v>
      </c>
      <c r="H52" s="55">
        <f>LasVegas!$G134</f>
        <v>3.6</v>
      </c>
      <c r="I52" s="55">
        <f>SanFrancisco!$G134</f>
        <v>3.97</v>
      </c>
      <c r="J52" s="55">
        <f>Baltimore!$G134</f>
        <v>3.44</v>
      </c>
      <c r="K52" s="55">
        <f>Albuquerque!$G134</f>
        <v>3.75</v>
      </c>
      <c r="L52" s="55">
        <f>Seattle!$G134</f>
        <v>3.93</v>
      </c>
      <c r="M52" s="55">
        <f>Chicago!$G134</f>
        <v>3.21</v>
      </c>
      <c r="N52" s="55">
        <f>Boulder!$G134</f>
        <v>3.71</v>
      </c>
      <c r="O52" s="55">
        <f>Minneapolis!$G134</f>
        <v>3.19</v>
      </c>
      <c r="P52" s="55">
        <f>Helena!$G134</f>
        <v>3.73</v>
      </c>
      <c r="Q52" s="55">
        <f>Duluth!$G134</f>
        <v>3.19</v>
      </c>
      <c r="R52" s="55">
        <f>Fairbanks!$G134</f>
        <v>3.45</v>
      </c>
    </row>
    <row r="53" spans="1:18">
      <c r="A53" s="48"/>
      <c r="B53" s="49" t="str">
        <f>Miami!A135</f>
        <v>PSZ-AC_1:1_UNITARY_PACKAGE_COOLCOIL</v>
      </c>
      <c r="C53" s="55">
        <f>Miami!$G135</f>
        <v>3.13</v>
      </c>
      <c r="D53" s="55">
        <f>Houston!$G135</f>
        <v>3.14</v>
      </c>
      <c r="E53" s="55">
        <f>Phoenix!$G135</f>
        <v>3.2</v>
      </c>
      <c r="F53" s="55">
        <f>Atlanta!$G135</f>
        <v>3.18</v>
      </c>
      <c r="G53" s="55">
        <f>LosAngeles!$G135</f>
        <v>3.35</v>
      </c>
      <c r="H53" s="55">
        <f>LasVegas!$G135</f>
        <v>3.36</v>
      </c>
      <c r="I53" s="55">
        <f>SanFrancisco!$G135</f>
        <v>3.45</v>
      </c>
      <c r="J53" s="55">
        <f>Baltimore!$G135</f>
        <v>3.22</v>
      </c>
      <c r="K53" s="55">
        <f>Albuquerque!$G135</f>
        <v>3.45</v>
      </c>
      <c r="L53" s="55">
        <f>Seattle!$G135</f>
        <v>3.44</v>
      </c>
      <c r="M53" s="55">
        <f>Chicago!$G135</f>
        <v>3.21</v>
      </c>
      <c r="N53" s="55">
        <f>Boulder!$G135</f>
        <v>3.45</v>
      </c>
      <c r="O53" s="55">
        <f>Minneapolis!$G135</f>
        <v>3.15</v>
      </c>
      <c r="P53" s="55">
        <f>Helena!$G135</f>
        <v>3.45</v>
      </c>
      <c r="Q53" s="55">
        <f>Duluth!$G135</f>
        <v>3.28</v>
      </c>
      <c r="R53" s="55">
        <f>Fairbanks!$G135</f>
        <v>4.18</v>
      </c>
    </row>
    <row r="54" spans="1:18">
      <c r="A54" s="48"/>
      <c r="B54" s="49" t="str">
        <f>Miami!A136</f>
        <v>PSZ-AC_2:2_UNITARY_PACKAGE_COOLCOIL</v>
      </c>
      <c r="C54" s="55">
        <f>Miami!$G136</f>
        <v>3.45</v>
      </c>
      <c r="D54" s="55">
        <f>Houston!$G136</f>
        <v>3.46</v>
      </c>
      <c r="E54" s="55">
        <f>Phoenix!$G136</f>
        <v>3.53</v>
      </c>
      <c r="F54" s="55">
        <f>Atlanta!$G136</f>
        <v>3.51</v>
      </c>
      <c r="G54" s="55">
        <f>LosAngeles!$G136</f>
        <v>3.64</v>
      </c>
      <c r="H54" s="55">
        <f>LasVegas!$G136</f>
        <v>3.63</v>
      </c>
      <c r="I54" s="55">
        <f>SanFrancisco!$G136</f>
        <v>3.77</v>
      </c>
      <c r="J54" s="55">
        <f>Baltimore!$G136</f>
        <v>3.48</v>
      </c>
      <c r="K54" s="55">
        <f>Albuquerque!$G136</f>
        <v>3.77</v>
      </c>
      <c r="L54" s="55">
        <f>Seattle!$G136</f>
        <v>3.75</v>
      </c>
      <c r="M54" s="55">
        <f>Chicago!$G136</f>
        <v>3.46</v>
      </c>
      <c r="N54" s="55">
        <f>Boulder!$G136</f>
        <v>3.77</v>
      </c>
      <c r="O54" s="55">
        <f>Minneapolis!$G136</f>
        <v>3.47</v>
      </c>
      <c r="P54" s="55">
        <f>Helena!$G136</f>
        <v>3.77</v>
      </c>
      <c r="Q54" s="55">
        <f>Duluth!$G136</f>
        <v>3.54</v>
      </c>
      <c r="R54" s="55">
        <f>Fairbanks!$G136</f>
        <v>3.73</v>
      </c>
    </row>
    <row r="55" spans="1:18">
      <c r="A55" s="48"/>
      <c r="B55" s="49" t="str">
        <f>Miami!A137</f>
        <v>PSZ-AC_3:3_UNITARY_PACKAGE_COOLCOIL</v>
      </c>
      <c r="C55" s="55">
        <f>Miami!$G137</f>
        <v>3.44</v>
      </c>
      <c r="D55" s="55">
        <f>Houston!$G137</f>
        <v>3.44</v>
      </c>
      <c r="E55" s="55">
        <f>Phoenix!$G137</f>
        <v>3.49</v>
      </c>
      <c r="F55" s="55">
        <f>Atlanta!$G137</f>
        <v>3.47</v>
      </c>
      <c r="G55" s="55">
        <f>LosAngeles!$G137</f>
        <v>3.59</v>
      </c>
      <c r="H55" s="55">
        <f>LasVegas!$G137</f>
        <v>3.59</v>
      </c>
      <c r="I55" s="55">
        <f>SanFrancisco!$G137</f>
        <v>3.99</v>
      </c>
      <c r="J55" s="55">
        <f>Baltimore!$G137</f>
        <v>3.44</v>
      </c>
      <c r="K55" s="55">
        <f>Albuquerque!$G137</f>
        <v>4.01</v>
      </c>
      <c r="L55" s="55">
        <f>Seattle!$G137</f>
        <v>3.94</v>
      </c>
      <c r="M55" s="55">
        <f>Chicago!$G137</f>
        <v>3.44</v>
      </c>
      <c r="N55" s="55">
        <f>Boulder!$G137</f>
        <v>3.97</v>
      </c>
      <c r="O55" s="55">
        <f>Minneapolis!$G137</f>
        <v>3.44</v>
      </c>
      <c r="P55" s="55">
        <f>Helena!$G137</f>
        <v>3.77</v>
      </c>
      <c r="Q55" s="55">
        <f>Duluth!$G137</f>
        <v>3.48</v>
      </c>
      <c r="R55" s="55">
        <f>Fairbanks!$G137</f>
        <v>3.73</v>
      </c>
    </row>
    <row r="56" spans="1:18">
      <c r="A56" s="48"/>
      <c r="B56" s="49" t="str">
        <f>Miami!A138</f>
        <v>PSZ-AC_4:4_UNITARY_PACKAGE_COOLCOIL</v>
      </c>
      <c r="C56" s="55">
        <f>Miami!$G138</f>
        <v>3.44</v>
      </c>
      <c r="D56" s="55">
        <f>Houston!$G138</f>
        <v>3.44</v>
      </c>
      <c r="E56" s="55">
        <f>Phoenix!$G138</f>
        <v>3.49</v>
      </c>
      <c r="F56" s="55">
        <f>Atlanta!$G138</f>
        <v>3.46</v>
      </c>
      <c r="G56" s="55">
        <f>LosAngeles!$G138</f>
        <v>3.59</v>
      </c>
      <c r="H56" s="55">
        <f>LasVegas!$G138</f>
        <v>3.58</v>
      </c>
      <c r="I56" s="55">
        <f>SanFrancisco!$G138</f>
        <v>3.98</v>
      </c>
      <c r="J56" s="55">
        <f>Baltimore!$G138</f>
        <v>3.44</v>
      </c>
      <c r="K56" s="55">
        <f>Albuquerque!$G138</f>
        <v>4</v>
      </c>
      <c r="L56" s="55">
        <f>Seattle!$G138</f>
        <v>3.93</v>
      </c>
      <c r="M56" s="55">
        <f>Chicago!$G138</f>
        <v>3.44</v>
      </c>
      <c r="N56" s="55">
        <f>Boulder!$G138</f>
        <v>3.96</v>
      </c>
      <c r="O56" s="55">
        <f>Minneapolis!$G138</f>
        <v>3.44</v>
      </c>
      <c r="P56" s="55">
        <f>Helena!$G138</f>
        <v>3.77</v>
      </c>
      <c r="Q56" s="55">
        <f>Duluth!$G138</f>
        <v>3.47</v>
      </c>
      <c r="R56" s="55">
        <f>Fairbanks!$G138</f>
        <v>3.73</v>
      </c>
    </row>
    <row r="57" spans="1:18">
      <c r="A57" s="48"/>
      <c r="B57" s="49" t="str">
        <f>Miami!A139</f>
        <v>PSZ-AC_5:5_UNITARY_PACKAGE_COOLCOIL</v>
      </c>
      <c r="C57" s="55">
        <f>Miami!$G139</f>
        <v>3.44</v>
      </c>
      <c r="D57" s="55">
        <f>Houston!$G139</f>
        <v>3.44</v>
      </c>
      <c r="E57" s="55">
        <f>Phoenix!$G139</f>
        <v>3.49</v>
      </c>
      <c r="F57" s="55">
        <f>Atlanta!$G139</f>
        <v>3.46</v>
      </c>
      <c r="G57" s="55">
        <f>LosAngeles!$G139</f>
        <v>3.59</v>
      </c>
      <c r="H57" s="55">
        <f>LasVegas!$G139</f>
        <v>3.58</v>
      </c>
      <c r="I57" s="55">
        <f>SanFrancisco!$G139</f>
        <v>3.98</v>
      </c>
      <c r="J57" s="55">
        <f>Baltimore!$G139</f>
        <v>3.44</v>
      </c>
      <c r="K57" s="55">
        <f>Albuquerque!$G139</f>
        <v>4</v>
      </c>
      <c r="L57" s="55">
        <f>Seattle!$G139</f>
        <v>3.93</v>
      </c>
      <c r="M57" s="55">
        <f>Chicago!$G139</f>
        <v>3.44</v>
      </c>
      <c r="N57" s="55">
        <f>Boulder!$G139</f>
        <v>3.96</v>
      </c>
      <c r="O57" s="55">
        <f>Minneapolis!$G139</f>
        <v>3.44</v>
      </c>
      <c r="P57" s="55">
        <f>Helena!$G139</f>
        <v>3.77</v>
      </c>
      <c r="Q57" s="55">
        <f>Duluth!$G139</f>
        <v>3.47</v>
      </c>
      <c r="R57" s="55">
        <f>Fairbanks!$G139</f>
        <v>3.73</v>
      </c>
    </row>
    <row r="58" spans="1:18">
      <c r="A58" s="48"/>
      <c r="B58" s="49" t="str">
        <f>Miami!A140</f>
        <v>PSZ-AC_6:6_UNITARY_PACKAGE_COOLCOIL</v>
      </c>
      <c r="C58" s="55">
        <f>Miami!$G140</f>
        <v>3.19</v>
      </c>
      <c r="D58" s="55">
        <f>Houston!$G140</f>
        <v>3.19</v>
      </c>
      <c r="E58" s="55">
        <f>Phoenix!$G140</f>
        <v>3.21</v>
      </c>
      <c r="F58" s="55">
        <f>Atlanta!$G140</f>
        <v>3.19</v>
      </c>
      <c r="G58" s="55">
        <f>LosAngeles!$G140</f>
        <v>3.53</v>
      </c>
      <c r="H58" s="55">
        <f>LasVegas!$G140</f>
        <v>3.28</v>
      </c>
      <c r="I58" s="55">
        <f>SanFrancisco!$G140</f>
        <v>3.72</v>
      </c>
      <c r="J58" s="55">
        <f>Baltimore!$G140</f>
        <v>3.19</v>
      </c>
      <c r="K58" s="55">
        <f>Albuquerque!$G140</f>
        <v>3.69</v>
      </c>
      <c r="L58" s="55">
        <f>Seattle!$G140</f>
        <v>3.68</v>
      </c>
      <c r="M58" s="55">
        <f>Chicago!$G140</f>
        <v>3.19</v>
      </c>
      <c r="N58" s="55">
        <f>Boulder!$G140</f>
        <v>3.65</v>
      </c>
      <c r="O58" s="55">
        <f>Minneapolis!$G140</f>
        <v>3.19</v>
      </c>
      <c r="P58" s="55">
        <f>Helena!$G140</f>
        <v>3.44</v>
      </c>
      <c r="Q58" s="55">
        <f>Duluth!$G140</f>
        <v>3.19</v>
      </c>
      <c r="R58" s="55">
        <f>Fairbanks!$G140</f>
        <v>4.32</v>
      </c>
    </row>
    <row r="59" spans="1:18">
      <c r="A59" s="48"/>
      <c r="B59" s="49" t="str">
        <f>Miami!A141</f>
        <v>PSZ-AC_7:7_UNITARY_PACKAGE_COOLCOIL</v>
      </c>
      <c r="C59" s="55">
        <f>Miami!$G141</f>
        <v>3.44</v>
      </c>
      <c r="D59" s="55">
        <f>Houston!$G141</f>
        <v>3.44</v>
      </c>
      <c r="E59" s="55">
        <f>Phoenix!$G141</f>
        <v>3.47</v>
      </c>
      <c r="F59" s="55">
        <f>Atlanta!$G141</f>
        <v>3.45</v>
      </c>
      <c r="G59" s="55">
        <f>LosAngeles!$G141</f>
        <v>3.57</v>
      </c>
      <c r="H59" s="55">
        <f>LasVegas!$G141</f>
        <v>3.57</v>
      </c>
      <c r="I59" s="55">
        <f>SanFrancisco!$G141</f>
        <v>3.99</v>
      </c>
      <c r="J59" s="55">
        <f>Baltimore!$G141</f>
        <v>3.44</v>
      </c>
      <c r="K59" s="55">
        <f>Albuquerque!$G141</f>
        <v>3.98</v>
      </c>
      <c r="L59" s="55">
        <f>Seattle!$G141</f>
        <v>3.92</v>
      </c>
      <c r="M59" s="55">
        <f>Chicago!$G141</f>
        <v>3.44</v>
      </c>
      <c r="N59" s="55">
        <f>Boulder!$G141</f>
        <v>3.7</v>
      </c>
      <c r="O59" s="55">
        <f>Minneapolis!$G141</f>
        <v>3.44</v>
      </c>
      <c r="P59" s="55">
        <f>Helena!$G141</f>
        <v>3.77</v>
      </c>
      <c r="Q59" s="55">
        <f>Duluth!$G141</f>
        <v>3.45</v>
      </c>
      <c r="R59" s="55">
        <f>Fairbanks!$G141</f>
        <v>3.73</v>
      </c>
    </row>
    <row r="60" spans="1:18">
      <c r="A60" s="48"/>
      <c r="B60" s="49" t="str">
        <f>Miami!A142</f>
        <v>PSZ-AC_8:8_UNITARY_PACKAGE_COOLCOIL</v>
      </c>
      <c r="C60" s="55">
        <f>Miami!$G142</f>
        <v>3.44</v>
      </c>
      <c r="D60" s="55">
        <f>Houston!$G142</f>
        <v>3.44</v>
      </c>
      <c r="E60" s="55">
        <f>Phoenix!$G142</f>
        <v>3.47</v>
      </c>
      <c r="F60" s="55">
        <f>Atlanta!$G142</f>
        <v>3.45</v>
      </c>
      <c r="G60" s="55">
        <f>LosAngeles!$G142</f>
        <v>3.57</v>
      </c>
      <c r="H60" s="55">
        <f>LasVegas!$G142</f>
        <v>3.57</v>
      </c>
      <c r="I60" s="55">
        <f>SanFrancisco!$G142</f>
        <v>3.99</v>
      </c>
      <c r="J60" s="55">
        <f>Baltimore!$G142</f>
        <v>3.44</v>
      </c>
      <c r="K60" s="55">
        <f>Albuquerque!$G142</f>
        <v>3.98</v>
      </c>
      <c r="L60" s="55">
        <f>Seattle!$G142</f>
        <v>3.92</v>
      </c>
      <c r="M60" s="55">
        <f>Chicago!$G142</f>
        <v>3.44</v>
      </c>
      <c r="N60" s="55">
        <f>Boulder!$G142</f>
        <v>3.7</v>
      </c>
      <c r="O60" s="55">
        <f>Minneapolis!$G142</f>
        <v>3.44</v>
      </c>
      <c r="P60" s="55">
        <f>Helena!$G142</f>
        <v>3.77</v>
      </c>
      <c r="Q60" s="55">
        <f>Duluth!$G142</f>
        <v>3.44</v>
      </c>
      <c r="R60" s="55">
        <f>Fairbanks!$G142</f>
        <v>3.73</v>
      </c>
    </row>
    <row r="61" spans="1:18">
      <c r="A61" s="48"/>
      <c r="B61" s="49" t="str">
        <f>Miami!A143</f>
        <v>PSZ-AC_9:9_UNITARY_PACKAGE_COOLCOIL</v>
      </c>
      <c r="C61" s="55">
        <f>Miami!$G143</f>
        <v>3.44</v>
      </c>
      <c r="D61" s="55">
        <f>Houston!$G143</f>
        <v>3.44</v>
      </c>
      <c r="E61" s="55">
        <f>Phoenix!$G143</f>
        <v>3.47</v>
      </c>
      <c r="F61" s="55">
        <f>Atlanta!$G143</f>
        <v>3.45</v>
      </c>
      <c r="G61" s="55">
        <f>LosAngeles!$G143</f>
        <v>3.57</v>
      </c>
      <c r="H61" s="55">
        <f>LasVegas!$G143</f>
        <v>3.57</v>
      </c>
      <c r="I61" s="55">
        <f>SanFrancisco!$G143</f>
        <v>3.99</v>
      </c>
      <c r="J61" s="55">
        <f>Baltimore!$G143</f>
        <v>3.44</v>
      </c>
      <c r="K61" s="55">
        <f>Albuquerque!$G143</f>
        <v>3.98</v>
      </c>
      <c r="L61" s="55">
        <f>Seattle!$G143</f>
        <v>3.92</v>
      </c>
      <c r="M61" s="55">
        <f>Chicago!$G143</f>
        <v>3.44</v>
      </c>
      <c r="N61" s="55">
        <f>Boulder!$G143</f>
        <v>3.7</v>
      </c>
      <c r="O61" s="55">
        <f>Minneapolis!$G143</f>
        <v>3.44</v>
      </c>
      <c r="P61" s="55">
        <f>Helena!$G143</f>
        <v>3.77</v>
      </c>
      <c r="Q61" s="55">
        <f>Duluth!$G143</f>
        <v>3.45</v>
      </c>
      <c r="R61" s="55">
        <f>Fairbanks!$G143</f>
        <v>3.73</v>
      </c>
    </row>
    <row r="62" spans="1:18">
      <c r="A62" s="48"/>
      <c r="B62" s="49" t="s">
        <v>63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1:18">
      <c r="A63" s="48"/>
      <c r="B63" s="49" t="str">
        <f>Miami!A146</f>
        <v>PSZ-AC_10:10_UNITARY_PACKAGE_HEATCOIL</v>
      </c>
      <c r="C63" s="81">
        <f>Miami!$D146</f>
        <v>0.8</v>
      </c>
      <c r="D63" s="81">
        <f>Houston!$D146</f>
        <v>0.8</v>
      </c>
      <c r="E63" s="81">
        <f>Phoenix!$D146</f>
        <v>0.8</v>
      </c>
      <c r="F63" s="81">
        <f>Atlanta!$D146</f>
        <v>0.8</v>
      </c>
      <c r="G63" s="81">
        <f>LosAngeles!$D146</f>
        <v>0.8</v>
      </c>
      <c r="H63" s="81">
        <f>LasVegas!$D146</f>
        <v>0.8</v>
      </c>
      <c r="I63" s="81">
        <f>SanFrancisco!$D146</f>
        <v>0.8</v>
      </c>
      <c r="J63" s="81">
        <f>Baltimore!$D146</f>
        <v>0.8</v>
      </c>
      <c r="K63" s="81">
        <f>Albuquerque!$D146</f>
        <v>0.8</v>
      </c>
      <c r="L63" s="81">
        <f>Seattle!$D146</f>
        <v>0.8</v>
      </c>
      <c r="M63" s="81">
        <f>Chicago!$D146</f>
        <v>0.8</v>
      </c>
      <c r="N63" s="81">
        <f>Boulder!$D146</f>
        <v>0.8</v>
      </c>
      <c r="O63" s="81">
        <f>Minneapolis!$D146</f>
        <v>0.8</v>
      </c>
      <c r="P63" s="81">
        <f>Helena!$D146</f>
        <v>0.8</v>
      </c>
      <c r="Q63" s="81">
        <f>Duluth!$D146</f>
        <v>0.8</v>
      </c>
      <c r="R63" s="81">
        <f>Fairbanks!$D146</f>
        <v>0.78</v>
      </c>
    </row>
    <row r="64" spans="1:18">
      <c r="A64" s="48"/>
      <c r="B64" s="49" t="str">
        <f>Miami!A147</f>
        <v>PSZ-AC_1:1_UNITARY_PACKAGE_HEATCOIL</v>
      </c>
      <c r="C64" s="81">
        <f>Miami!$D147</f>
        <v>0.8</v>
      </c>
      <c r="D64" s="81">
        <f>Houston!$D147</f>
        <v>0.8</v>
      </c>
      <c r="E64" s="81">
        <f>Phoenix!$D147</f>
        <v>0.8</v>
      </c>
      <c r="F64" s="81">
        <f>Atlanta!$D147</f>
        <v>0.8</v>
      </c>
      <c r="G64" s="81">
        <f>LosAngeles!$D147</f>
        <v>0.8</v>
      </c>
      <c r="H64" s="81">
        <f>LasVegas!$D147</f>
        <v>0.8</v>
      </c>
      <c r="I64" s="81">
        <f>SanFrancisco!$D147</f>
        <v>0.8</v>
      </c>
      <c r="J64" s="81">
        <f>Baltimore!$D147</f>
        <v>0.78</v>
      </c>
      <c r="K64" s="81">
        <f>Albuquerque!$D147</f>
        <v>0.8</v>
      </c>
      <c r="L64" s="81">
        <f>Seattle!$D147</f>
        <v>0.8</v>
      </c>
      <c r="M64" s="81">
        <f>Chicago!$D147</f>
        <v>0.78</v>
      </c>
      <c r="N64" s="81">
        <f>Boulder!$D147</f>
        <v>0.78</v>
      </c>
      <c r="O64" s="81">
        <f>Minneapolis!$D147</f>
        <v>0.78</v>
      </c>
      <c r="P64" s="81">
        <f>Helena!$D147</f>
        <v>0.78</v>
      </c>
      <c r="Q64" s="81">
        <f>Duluth!$D147</f>
        <v>0.78</v>
      </c>
      <c r="R64" s="81">
        <f>Fairbanks!$D147</f>
        <v>0.78</v>
      </c>
    </row>
    <row r="65" spans="1:18">
      <c r="A65" s="48"/>
      <c r="B65" s="49" t="str">
        <f>Miami!A148</f>
        <v>PSZ-AC_2:2_UNITARY_PACKAGE_HEATCOIL</v>
      </c>
      <c r="C65" s="81">
        <f>Miami!$D148</f>
        <v>0.8</v>
      </c>
      <c r="D65" s="81">
        <f>Houston!$D148</f>
        <v>0.8</v>
      </c>
      <c r="E65" s="81">
        <f>Phoenix!$D148</f>
        <v>0.8</v>
      </c>
      <c r="F65" s="81">
        <f>Atlanta!$D148</f>
        <v>0.8</v>
      </c>
      <c r="G65" s="81">
        <f>LosAngeles!$D148</f>
        <v>0.8</v>
      </c>
      <c r="H65" s="81">
        <f>LasVegas!$D148</f>
        <v>0.8</v>
      </c>
      <c r="I65" s="81">
        <f>SanFrancisco!$D148</f>
        <v>0.8</v>
      </c>
      <c r="J65" s="81">
        <f>Baltimore!$D148</f>
        <v>0.8</v>
      </c>
      <c r="K65" s="81">
        <f>Albuquerque!$D148</f>
        <v>0.8</v>
      </c>
      <c r="L65" s="81">
        <f>Seattle!$D148</f>
        <v>0.8</v>
      </c>
      <c r="M65" s="81">
        <f>Chicago!$D148</f>
        <v>0.8</v>
      </c>
      <c r="N65" s="81">
        <f>Boulder!$D148</f>
        <v>0.8</v>
      </c>
      <c r="O65" s="81">
        <f>Minneapolis!$D148</f>
        <v>0.8</v>
      </c>
      <c r="P65" s="81">
        <f>Helena!$D148</f>
        <v>0.8</v>
      </c>
      <c r="Q65" s="81">
        <f>Duluth!$D148</f>
        <v>0.8</v>
      </c>
      <c r="R65" s="81">
        <f>Fairbanks!$D148</f>
        <v>0.8</v>
      </c>
    </row>
    <row r="66" spans="1:18">
      <c r="A66" s="48"/>
      <c r="B66" s="49" t="str">
        <f>Miami!A149</f>
        <v>PSZ-AC_3:3_UNITARY_PACKAGE_HEATCOIL</v>
      </c>
      <c r="C66" s="81">
        <f>Miami!$D149</f>
        <v>0.8</v>
      </c>
      <c r="D66" s="81">
        <f>Houston!$D149</f>
        <v>0.8</v>
      </c>
      <c r="E66" s="81">
        <f>Phoenix!$D149</f>
        <v>0.8</v>
      </c>
      <c r="F66" s="81">
        <f>Atlanta!$D149</f>
        <v>0.8</v>
      </c>
      <c r="G66" s="81">
        <f>LosAngeles!$D149</f>
        <v>0.8</v>
      </c>
      <c r="H66" s="81">
        <f>LasVegas!$D149</f>
        <v>0.8</v>
      </c>
      <c r="I66" s="81">
        <f>SanFrancisco!$D149</f>
        <v>0.8</v>
      </c>
      <c r="J66" s="81">
        <f>Baltimore!$D149</f>
        <v>0.8</v>
      </c>
      <c r="K66" s="81">
        <f>Albuquerque!$D149</f>
        <v>0.8</v>
      </c>
      <c r="L66" s="81">
        <f>Seattle!$D149</f>
        <v>0.8</v>
      </c>
      <c r="M66" s="81">
        <f>Chicago!$D149</f>
        <v>0.8</v>
      </c>
      <c r="N66" s="81">
        <f>Boulder!$D149</f>
        <v>0.8</v>
      </c>
      <c r="O66" s="81">
        <f>Minneapolis!$D149</f>
        <v>0.8</v>
      </c>
      <c r="P66" s="81">
        <f>Helena!$D149</f>
        <v>0.8</v>
      </c>
      <c r="Q66" s="81">
        <f>Duluth!$D149</f>
        <v>0.8</v>
      </c>
      <c r="R66" s="81">
        <f>Fairbanks!$D149</f>
        <v>0.8</v>
      </c>
    </row>
    <row r="67" spans="1:18">
      <c r="A67" s="48"/>
      <c r="B67" s="49" t="str">
        <f>Miami!A150</f>
        <v>PSZ-AC_4:4_UNITARY_PACKAGE_HEATCOIL</v>
      </c>
      <c r="C67" s="81">
        <f>Miami!$D150</f>
        <v>0.8</v>
      </c>
      <c r="D67" s="81">
        <f>Houston!$D150</f>
        <v>0.8</v>
      </c>
      <c r="E67" s="81">
        <f>Phoenix!$D150</f>
        <v>0.8</v>
      </c>
      <c r="F67" s="81">
        <f>Atlanta!$D150</f>
        <v>0.8</v>
      </c>
      <c r="G67" s="81">
        <f>LosAngeles!$D150</f>
        <v>0.8</v>
      </c>
      <c r="H67" s="81">
        <f>LasVegas!$D150</f>
        <v>0.8</v>
      </c>
      <c r="I67" s="81">
        <f>SanFrancisco!$D150</f>
        <v>0.8</v>
      </c>
      <c r="J67" s="81">
        <f>Baltimore!$D150</f>
        <v>0.8</v>
      </c>
      <c r="K67" s="81">
        <f>Albuquerque!$D150</f>
        <v>0.8</v>
      </c>
      <c r="L67" s="81">
        <f>Seattle!$D150</f>
        <v>0.8</v>
      </c>
      <c r="M67" s="81">
        <f>Chicago!$D150</f>
        <v>0.8</v>
      </c>
      <c r="N67" s="81">
        <f>Boulder!$D150</f>
        <v>0.8</v>
      </c>
      <c r="O67" s="81">
        <f>Minneapolis!$D150</f>
        <v>0.8</v>
      </c>
      <c r="P67" s="81">
        <f>Helena!$D150</f>
        <v>0.8</v>
      </c>
      <c r="Q67" s="81">
        <f>Duluth!$D150</f>
        <v>0.8</v>
      </c>
      <c r="R67" s="81">
        <f>Fairbanks!$D150</f>
        <v>0.8</v>
      </c>
    </row>
    <row r="68" spans="1:18">
      <c r="A68" s="48"/>
      <c r="B68" s="49" t="str">
        <f>Miami!A151</f>
        <v>PSZ-AC_5:5_UNITARY_PACKAGE_HEATCOIL</v>
      </c>
      <c r="C68" s="81">
        <f>Miami!$D151</f>
        <v>0.8</v>
      </c>
      <c r="D68" s="81">
        <f>Houston!$D151</f>
        <v>0.8</v>
      </c>
      <c r="E68" s="81">
        <f>Phoenix!$D151</f>
        <v>0.8</v>
      </c>
      <c r="F68" s="81">
        <f>Atlanta!$D151</f>
        <v>0.8</v>
      </c>
      <c r="G68" s="81">
        <f>LosAngeles!$D151</f>
        <v>0.8</v>
      </c>
      <c r="H68" s="81">
        <f>LasVegas!$D151</f>
        <v>0.8</v>
      </c>
      <c r="I68" s="81">
        <f>SanFrancisco!$D151</f>
        <v>0.8</v>
      </c>
      <c r="J68" s="81">
        <f>Baltimore!$D151</f>
        <v>0.8</v>
      </c>
      <c r="K68" s="81">
        <f>Albuquerque!$D151</f>
        <v>0.8</v>
      </c>
      <c r="L68" s="81">
        <f>Seattle!$D151</f>
        <v>0.8</v>
      </c>
      <c r="M68" s="81">
        <f>Chicago!$D151</f>
        <v>0.8</v>
      </c>
      <c r="N68" s="81">
        <f>Boulder!$D151</f>
        <v>0.8</v>
      </c>
      <c r="O68" s="81">
        <f>Minneapolis!$D151</f>
        <v>0.8</v>
      </c>
      <c r="P68" s="81">
        <f>Helena!$D151</f>
        <v>0.8</v>
      </c>
      <c r="Q68" s="81">
        <f>Duluth!$D151</f>
        <v>0.8</v>
      </c>
      <c r="R68" s="81">
        <f>Fairbanks!$D151</f>
        <v>0.8</v>
      </c>
    </row>
    <row r="69" spans="1:18">
      <c r="A69" s="48"/>
      <c r="B69" s="49" t="str">
        <f>Miami!A152</f>
        <v>PSZ-AC_6:6_UNITARY_PACKAGE_HEATCOIL</v>
      </c>
      <c r="C69" s="81">
        <f>Miami!$D152</f>
        <v>0.8</v>
      </c>
      <c r="D69" s="81">
        <f>Houston!$D152</f>
        <v>0.8</v>
      </c>
      <c r="E69" s="81">
        <f>Phoenix!$D152</f>
        <v>0.8</v>
      </c>
      <c r="F69" s="81">
        <f>Atlanta!$D152</f>
        <v>0.8</v>
      </c>
      <c r="G69" s="81">
        <f>LosAngeles!$D152</f>
        <v>0.8</v>
      </c>
      <c r="H69" s="81">
        <f>LasVegas!$D152</f>
        <v>0.8</v>
      </c>
      <c r="I69" s="81">
        <f>SanFrancisco!$D152</f>
        <v>0.8</v>
      </c>
      <c r="J69" s="81">
        <f>Baltimore!$D152</f>
        <v>0.8</v>
      </c>
      <c r="K69" s="81">
        <f>Albuquerque!$D152</f>
        <v>0.8</v>
      </c>
      <c r="L69" s="81">
        <f>Seattle!$D152</f>
        <v>0.8</v>
      </c>
      <c r="M69" s="81">
        <f>Chicago!$D152</f>
        <v>0.78</v>
      </c>
      <c r="N69" s="81">
        <f>Boulder!$D152</f>
        <v>0.8</v>
      </c>
      <c r="O69" s="81">
        <f>Minneapolis!$D152</f>
        <v>0.78</v>
      </c>
      <c r="P69" s="81">
        <f>Helena!$D152</f>
        <v>0.78</v>
      </c>
      <c r="Q69" s="81">
        <f>Duluth!$D152</f>
        <v>0.78</v>
      </c>
      <c r="R69" s="81">
        <f>Fairbanks!$D152</f>
        <v>0.78</v>
      </c>
    </row>
    <row r="70" spans="1:18">
      <c r="A70" s="48"/>
      <c r="B70" s="49" t="str">
        <f>Miami!A153</f>
        <v>PSZ-AC_7:7_UNITARY_PACKAGE_HEATCOIL</v>
      </c>
      <c r="C70" s="81">
        <f>Miami!$D153</f>
        <v>0.8</v>
      </c>
      <c r="D70" s="81">
        <f>Houston!$D153</f>
        <v>0.8</v>
      </c>
      <c r="E70" s="81">
        <f>Phoenix!$D153</f>
        <v>0.8</v>
      </c>
      <c r="F70" s="81">
        <f>Atlanta!$D153</f>
        <v>0.8</v>
      </c>
      <c r="G70" s="81">
        <f>LosAngeles!$D153</f>
        <v>0.8</v>
      </c>
      <c r="H70" s="81">
        <f>LasVegas!$D153</f>
        <v>0.8</v>
      </c>
      <c r="I70" s="81">
        <f>SanFrancisco!$D153</f>
        <v>0.8</v>
      </c>
      <c r="J70" s="81">
        <f>Baltimore!$D153</f>
        <v>0.8</v>
      </c>
      <c r="K70" s="81">
        <f>Albuquerque!$D153</f>
        <v>0.8</v>
      </c>
      <c r="L70" s="81">
        <f>Seattle!$D153</f>
        <v>0.8</v>
      </c>
      <c r="M70" s="81">
        <f>Chicago!$D153</f>
        <v>0.8</v>
      </c>
      <c r="N70" s="81">
        <f>Boulder!$D153</f>
        <v>0.8</v>
      </c>
      <c r="O70" s="81">
        <f>Minneapolis!$D153</f>
        <v>0.8</v>
      </c>
      <c r="P70" s="81">
        <f>Helena!$D153</f>
        <v>0.8</v>
      </c>
      <c r="Q70" s="81">
        <f>Duluth!$D153</f>
        <v>0.8</v>
      </c>
      <c r="R70" s="81">
        <f>Fairbanks!$D153</f>
        <v>0.8</v>
      </c>
    </row>
    <row r="71" spans="1:18">
      <c r="A71" s="48"/>
      <c r="B71" s="49" t="str">
        <f>Miami!A154</f>
        <v>PSZ-AC_8:8_UNITARY_PACKAGE_HEATCOIL</v>
      </c>
      <c r="C71" s="81">
        <f>Miami!$D154</f>
        <v>0.8</v>
      </c>
      <c r="D71" s="81">
        <f>Houston!$D154</f>
        <v>0.8</v>
      </c>
      <c r="E71" s="81">
        <f>Phoenix!$D154</f>
        <v>0.8</v>
      </c>
      <c r="F71" s="81">
        <f>Atlanta!$D154</f>
        <v>0.8</v>
      </c>
      <c r="G71" s="81">
        <f>LosAngeles!$D154</f>
        <v>0.8</v>
      </c>
      <c r="H71" s="81">
        <f>LasVegas!$D154</f>
        <v>0.8</v>
      </c>
      <c r="I71" s="81">
        <f>SanFrancisco!$D154</f>
        <v>0.8</v>
      </c>
      <c r="J71" s="81">
        <f>Baltimore!$D154</f>
        <v>0.8</v>
      </c>
      <c r="K71" s="81">
        <f>Albuquerque!$D154</f>
        <v>0.8</v>
      </c>
      <c r="L71" s="81">
        <f>Seattle!$D154</f>
        <v>0.8</v>
      </c>
      <c r="M71" s="81">
        <f>Chicago!$D154</f>
        <v>0.8</v>
      </c>
      <c r="N71" s="81">
        <f>Boulder!$D154</f>
        <v>0.8</v>
      </c>
      <c r="O71" s="81">
        <f>Minneapolis!$D154</f>
        <v>0.8</v>
      </c>
      <c r="P71" s="81">
        <f>Helena!$D154</f>
        <v>0.8</v>
      </c>
      <c r="Q71" s="81">
        <f>Duluth!$D154</f>
        <v>0.8</v>
      </c>
      <c r="R71" s="81">
        <f>Fairbanks!$D154</f>
        <v>0.8</v>
      </c>
    </row>
    <row r="72" spans="1:18">
      <c r="A72" s="48"/>
      <c r="B72" s="49" t="str">
        <f>Miami!A155</f>
        <v>PSZ-AC_9:9_UNITARY_PACKAGE_HEATCOIL</v>
      </c>
      <c r="C72" s="81">
        <f>Miami!$D155</f>
        <v>0.8</v>
      </c>
      <c r="D72" s="81">
        <f>Houston!$D155</f>
        <v>0.8</v>
      </c>
      <c r="E72" s="81">
        <f>Phoenix!$D155</f>
        <v>0.8</v>
      </c>
      <c r="F72" s="81">
        <f>Atlanta!$D155</f>
        <v>0.8</v>
      </c>
      <c r="G72" s="81">
        <f>LosAngeles!$D155</f>
        <v>0.8</v>
      </c>
      <c r="H72" s="81">
        <f>LasVegas!$D155</f>
        <v>0.8</v>
      </c>
      <c r="I72" s="81">
        <f>SanFrancisco!$D155</f>
        <v>0.8</v>
      </c>
      <c r="J72" s="81">
        <f>Baltimore!$D155</f>
        <v>0.8</v>
      </c>
      <c r="K72" s="81">
        <f>Albuquerque!$D155</f>
        <v>0.8</v>
      </c>
      <c r="L72" s="81">
        <f>Seattle!$D155</f>
        <v>0.8</v>
      </c>
      <c r="M72" s="81">
        <f>Chicago!$D155</f>
        <v>0.8</v>
      </c>
      <c r="N72" s="81">
        <f>Boulder!$D155</f>
        <v>0.8</v>
      </c>
      <c r="O72" s="81">
        <f>Minneapolis!$D155</f>
        <v>0.8</v>
      </c>
      <c r="P72" s="81">
        <f>Helena!$D155</f>
        <v>0.8</v>
      </c>
      <c r="Q72" s="81">
        <f>Duluth!$D155</f>
        <v>0.8</v>
      </c>
      <c r="R72" s="81">
        <f>Fairbanks!$D155</f>
        <v>0.8</v>
      </c>
    </row>
    <row r="73" spans="1:18">
      <c r="A73" s="48"/>
      <c r="B73" s="46" t="s">
        <v>268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>
      <c r="A74" s="51"/>
      <c r="B74" s="49" t="str">
        <f>Miami!A158</f>
        <v>PSZ-AC_10:10_UNITARY_PACKAGE_FAN</v>
      </c>
      <c r="C74" s="80" t="s">
        <v>269</v>
      </c>
      <c r="D74" s="55" t="s">
        <v>269</v>
      </c>
      <c r="E74" s="88" t="str">
        <f>IF(E29&lt;39.6,"NoEconomizer","DifferentialDryBulb")</f>
        <v>NoEconomizer</v>
      </c>
      <c r="F74" s="80" t="s">
        <v>269</v>
      </c>
      <c r="G74" s="88" t="str">
        <f>IF(G29&lt;19.1,"NoEconomizer","DifferentialDryBulb")</f>
        <v>DifferentialDryBulb</v>
      </c>
      <c r="H74" s="88" t="str">
        <f t="shared" ref="H74:I74" si="0">IF(H29&lt;19.1,"NoEconomizer","DifferentialDryBulb")</f>
        <v>DifferentialDryBulb</v>
      </c>
      <c r="I74" s="88" t="str">
        <f t="shared" si="0"/>
        <v>NoEconomizer</v>
      </c>
      <c r="J74" s="80" t="s">
        <v>269</v>
      </c>
      <c r="K74" s="88" t="str">
        <f t="shared" ref="K74:L74" si="1">IF(K29&lt;19.1,"NoEconomizer","DifferentialDryBulb")</f>
        <v>DifferentialDryBulb</v>
      </c>
      <c r="L74" s="88" t="str">
        <f t="shared" si="1"/>
        <v>NoEconomizer</v>
      </c>
      <c r="M74" s="88" t="str">
        <f>IF(M29&lt;39.6,"NoEconomizer","DifferentialDryBulb")</f>
        <v>DifferentialDryBulb</v>
      </c>
      <c r="N74" s="88" t="str">
        <f>IF(N29&lt;19.1,"NoEconomizer","DifferentialDryBulb")</f>
        <v>DifferentialDryBulb</v>
      </c>
      <c r="O74" s="88" t="str">
        <f>IF(O29&lt;39.6,"NoEconomizer","DifferentialDryBulb")</f>
        <v>DifferentialDryBulb</v>
      </c>
      <c r="P74" s="88" t="str">
        <f>IF(P29&lt;19.1,"NoEconomizer","DifferentialDryBulb")</f>
        <v>DifferentialDryBulb</v>
      </c>
      <c r="Q74" s="88" t="str">
        <f t="shared" ref="Q74:R83" si="2">IF(Q29&lt;39.6,"NoEconomizer","DifferentialDryBulb")</f>
        <v>DifferentialDryBulb</v>
      </c>
      <c r="R74" s="88" t="str">
        <f t="shared" si="2"/>
        <v>DifferentialDryBulb</v>
      </c>
    </row>
    <row r="75" spans="1:18">
      <c r="A75" s="51"/>
      <c r="B75" s="49" t="str">
        <f>Miami!A159</f>
        <v>PSZ-AC_1:1_UNITARY_PACKAGE_FAN</v>
      </c>
      <c r="C75" s="80" t="s">
        <v>269</v>
      </c>
      <c r="D75" s="55" t="s">
        <v>269</v>
      </c>
      <c r="E75" s="88" t="str">
        <f t="shared" ref="E75:E83" si="3">IF(E30&lt;39.6,"NoEconomizer","DifferentialDryBulb")</f>
        <v>DifferentialDryBulb</v>
      </c>
      <c r="F75" s="80" t="s">
        <v>269</v>
      </c>
      <c r="G75" s="88" t="str">
        <f t="shared" ref="G75:I83" si="4">IF(G30&lt;19.1,"NoEconomizer","DifferentialDryBulb")</f>
        <v>DifferentialDryBulb</v>
      </c>
      <c r="H75" s="88" t="str">
        <f t="shared" si="4"/>
        <v>DifferentialDryBulb</v>
      </c>
      <c r="I75" s="88" t="str">
        <f t="shared" si="4"/>
        <v>DifferentialDryBulb</v>
      </c>
      <c r="J75" s="80" t="s">
        <v>269</v>
      </c>
      <c r="K75" s="88" t="str">
        <f t="shared" ref="K75:L75" si="5">IF(K30&lt;19.1,"NoEconomizer","DifferentialDryBulb")</f>
        <v>DifferentialDryBulb</v>
      </c>
      <c r="L75" s="88" t="str">
        <f t="shared" si="5"/>
        <v>DifferentialDryBulb</v>
      </c>
      <c r="M75" s="88" t="str">
        <f t="shared" ref="M75:M83" si="6">IF(M30&lt;39.6,"NoEconomizer","DifferentialDryBulb")</f>
        <v>DifferentialDryBulb</v>
      </c>
      <c r="N75" s="88" t="str">
        <f t="shared" ref="N75" si="7">IF(N30&lt;19.1,"NoEconomizer","DifferentialDryBulb")</f>
        <v>DifferentialDryBulb</v>
      </c>
      <c r="O75" s="88" t="str">
        <f t="shared" ref="O75:O83" si="8">IF(O30&lt;39.6,"NoEconomizer","DifferentialDryBulb")</f>
        <v>DifferentialDryBulb</v>
      </c>
      <c r="P75" s="88" t="str">
        <f t="shared" ref="P75" si="9">IF(P30&lt;19.1,"NoEconomizer","DifferentialDryBulb")</f>
        <v>DifferentialDryBulb</v>
      </c>
      <c r="Q75" s="88" t="str">
        <f t="shared" si="2"/>
        <v>DifferentialDryBulb</v>
      </c>
      <c r="R75" s="88" t="str">
        <f t="shared" si="2"/>
        <v>DifferentialDryBulb</v>
      </c>
    </row>
    <row r="76" spans="1:18">
      <c r="A76" s="51"/>
      <c r="B76" s="49" t="str">
        <f>Miami!A160</f>
        <v>PSZ-AC_2:2_UNITARY_PACKAGE_FAN</v>
      </c>
      <c r="C76" s="80" t="s">
        <v>269</v>
      </c>
      <c r="D76" s="55" t="s">
        <v>269</v>
      </c>
      <c r="E76" s="88" t="str">
        <f t="shared" si="3"/>
        <v>NoEconomizer</v>
      </c>
      <c r="F76" s="80" t="s">
        <v>269</v>
      </c>
      <c r="G76" s="88" t="str">
        <f t="shared" si="4"/>
        <v>DifferentialDryBulb</v>
      </c>
      <c r="H76" s="88" t="str">
        <f t="shared" si="4"/>
        <v>DifferentialDryBulb</v>
      </c>
      <c r="I76" s="88" t="str">
        <f t="shared" si="4"/>
        <v>DifferentialDryBulb</v>
      </c>
      <c r="J76" s="80" t="s">
        <v>269</v>
      </c>
      <c r="K76" s="88" t="str">
        <f t="shared" ref="K76:L76" si="10">IF(K31&lt;19.1,"NoEconomizer","DifferentialDryBulb")</f>
        <v>DifferentialDryBulb</v>
      </c>
      <c r="L76" s="88" t="str">
        <f t="shared" si="10"/>
        <v>DifferentialDryBulb</v>
      </c>
      <c r="M76" s="88" t="str">
        <f t="shared" si="6"/>
        <v>NoEconomizer</v>
      </c>
      <c r="N76" s="88" t="str">
        <f t="shared" ref="N76" si="11">IF(N31&lt;19.1,"NoEconomizer","DifferentialDryBulb")</f>
        <v>DifferentialDryBulb</v>
      </c>
      <c r="O76" s="88" t="str">
        <f t="shared" si="8"/>
        <v>NoEconomizer</v>
      </c>
      <c r="P76" s="88" t="str">
        <f t="shared" ref="P76" si="12">IF(P31&lt;19.1,"NoEconomizer","DifferentialDryBulb")</f>
        <v>DifferentialDryBulb</v>
      </c>
      <c r="Q76" s="88" t="str">
        <f t="shared" si="2"/>
        <v>NoEconomizer</v>
      </c>
      <c r="R76" s="88" t="str">
        <f t="shared" si="2"/>
        <v>NoEconomizer</v>
      </c>
    </row>
    <row r="77" spans="1:18">
      <c r="A77" s="51"/>
      <c r="B77" s="49" t="str">
        <f>Miami!A161</f>
        <v>PSZ-AC_3:3_UNITARY_PACKAGE_FAN</v>
      </c>
      <c r="C77" s="80" t="s">
        <v>269</v>
      </c>
      <c r="D77" s="55" t="s">
        <v>269</v>
      </c>
      <c r="E77" s="88" t="str">
        <f t="shared" si="3"/>
        <v>NoEconomizer</v>
      </c>
      <c r="F77" s="80" t="s">
        <v>269</v>
      </c>
      <c r="G77" s="88" t="str">
        <f t="shared" si="4"/>
        <v>DifferentialDryBulb</v>
      </c>
      <c r="H77" s="88" t="str">
        <f t="shared" si="4"/>
        <v>DifferentialDryBulb</v>
      </c>
      <c r="I77" s="88" t="str">
        <f t="shared" si="4"/>
        <v>NoEconomizer</v>
      </c>
      <c r="J77" s="80" t="s">
        <v>269</v>
      </c>
      <c r="K77" s="88" t="str">
        <f t="shared" ref="K77:L77" si="13">IF(K32&lt;19.1,"NoEconomizer","DifferentialDryBulb")</f>
        <v>NoEconomizer</v>
      </c>
      <c r="L77" s="88" t="str">
        <f t="shared" si="13"/>
        <v>NoEconomizer</v>
      </c>
      <c r="M77" s="88" t="str">
        <f t="shared" si="6"/>
        <v>NoEconomizer</v>
      </c>
      <c r="N77" s="88" t="str">
        <f t="shared" ref="N77" si="14">IF(N32&lt;19.1,"NoEconomizer","DifferentialDryBulb")</f>
        <v>NoEconomizer</v>
      </c>
      <c r="O77" s="88" t="str">
        <f t="shared" si="8"/>
        <v>NoEconomizer</v>
      </c>
      <c r="P77" s="88" t="str">
        <f t="shared" ref="P77" si="15">IF(P32&lt;19.1,"NoEconomizer","DifferentialDryBulb")</f>
        <v>DifferentialDryBulb</v>
      </c>
      <c r="Q77" s="88" t="str">
        <f t="shared" si="2"/>
        <v>NoEconomizer</v>
      </c>
      <c r="R77" s="88" t="str">
        <f t="shared" si="2"/>
        <v>NoEconomizer</v>
      </c>
    </row>
    <row r="78" spans="1:18">
      <c r="A78" s="51"/>
      <c r="B78" s="49" t="str">
        <f>Miami!A162</f>
        <v>PSZ-AC_4:4_UNITARY_PACKAGE_FAN</v>
      </c>
      <c r="C78" s="80" t="s">
        <v>269</v>
      </c>
      <c r="D78" s="55" t="s">
        <v>269</v>
      </c>
      <c r="E78" s="88" t="str">
        <f t="shared" si="3"/>
        <v>NoEconomizer</v>
      </c>
      <c r="F78" s="80" t="s">
        <v>269</v>
      </c>
      <c r="G78" s="88" t="str">
        <f t="shared" si="4"/>
        <v>DifferentialDryBulb</v>
      </c>
      <c r="H78" s="88" t="str">
        <f t="shared" si="4"/>
        <v>DifferentialDryBulb</v>
      </c>
      <c r="I78" s="88" t="str">
        <f t="shared" si="4"/>
        <v>NoEconomizer</v>
      </c>
      <c r="J78" s="80" t="s">
        <v>269</v>
      </c>
      <c r="K78" s="88" t="str">
        <f t="shared" ref="K78:L78" si="16">IF(K33&lt;19.1,"NoEconomizer","DifferentialDryBulb")</f>
        <v>NoEconomizer</v>
      </c>
      <c r="L78" s="88" t="str">
        <f t="shared" si="16"/>
        <v>NoEconomizer</v>
      </c>
      <c r="M78" s="88" t="str">
        <f t="shared" si="6"/>
        <v>NoEconomizer</v>
      </c>
      <c r="N78" s="88" t="str">
        <f t="shared" ref="N78" si="17">IF(N33&lt;19.1,"NoEconomizer","DifferentialDryBulb")</f>
        <v>NoEconomizer</v>
      </c>
      <c r="O78" s="88" t="str">
        <f t="shared" si="8"/>
        <v>NoEconomizer</v>
      </c>
      <c r="P78" s="88" t="str">
        <f t="shared" ref="P78" si="18">IF(P33&lt;19.1,"NoEconomizer","DifferentialDryBulb")</f>
        <v>DifferentialDryBulb</v>
      </c>
      <c r="Q78" s="88" t="str">
        <f t="shared" si="2"/>
        <v>NoEconomizer</v>
      </c>
      <c r="R78" s="88" t="str">
        <f t="shared" si="2"/>
        <v>NoEconomizer</v>
      </c>
    </row>
    <row r="79" spans="1:18">
      <c r="A79" s="51"/>
      <c r="B79" s="49" t="str">
        <f>Miami!A163</f>
        <v>PSZ-AC_5:5_UNITARY_PACKAGE_FAN</v>
      </c>
      <c r="C79" s="80" t="s">
        <v>269</v>
      </c>
      <c r="D79" s="55" t="s">
        <v>269</v>
      </c>
      <c r="E79" s="88" t="str">
        <f t="shared" si="3"/>
        <v>NoEconomizer</v>
      </c>
      <c r="F79" s="80" t="s">
        <v>269</v>
      </c>
      <c r="G79" s="88" t="str">
        <f t="shared" si="4"/>
        <v>DifferentialDryBulb</v>
      </c>
      <c r="H79" s="88" t="str">
        <f t="shared" si="4"/>
        <v>DifferentialDryBulb</v>
      </c>
      <c r="I79" s="88" t="str">
        <f t="shared" si="4"/>
        <v>NoEconomizer</v>
      </c>
      <c r="J79" s="80" t="s">
        <v>269</v>
      </c>
      <c r="K79" s="88" t="str">
        <f t="shared" ref="K79:L79" si="19">IF(K34&lt;19.1,"NoEconomizer","DifferentialDryBulb")</f>
        <v>NoEconomizer</v>
      </c>
      <c r="L79" s="88" t="str">
        <f t="shared" si="19"/>
        <v>NoEconomizer</v>
      </c>
      <c r="M79" s="88" t="str">
        <f t="shared" si="6"/>
        <v>NoEconomizer</v>
      </c>
      <c r="N79" s="88" t="str">
        <f t="shared" ref="N79" si="20">IF(N34&lt;19.1,"NoEconomizer","DifferentialDryBulb")</f>
        <v>NoEconomizer</v>
      </c>
      <c r="O79" s="88" t="str">
        <f t="shared" si="8"/>
        <v>NoEconomizer</v>
      </c>
      <c r="P79" s="88" t="str">
        <f t="shared" ref="P79" si="21">IF(P34&lt;19.1,"NoEconomizer","DifferentialDryBulb")</f>
        <v>DifferentialDryBulb</v>
      </c>
      <c r="Q79" s="88" t="str">
        <f t="shared" si="2"/>
        <v>NoEconomizer</v>
      </c>
      <c r="R79" s="88" t="str">
        <f t="shared" si="2"/>
        <v>NoEconomizer</v>
      </c>
    </row>
    <row r="80" spans="1:18">
      <c r="A80" s="51"/>
      <c r="B80" s="49" t="str">
        <f>Miami!A164</f>
        <v>PSZ-AC_6:6_UNITARY_PACKAGE_FAN</v>
      </c>
      <c r="C80" s="80" t="s">
        <v>269</v>
      </c>
      <c r="D80" s="55" t="s">
        <v>269</v>
      </c>
      <c r="E80" s="88" t="str">
        <f t="shared" si="3"/>
        <v>DifferentialDryBulb</v>
      </c>
      <c r="F80" s="80" t="s">
        <v>269</v>
      </c>
      <c r="G80" s="88" t="str">
        <f t="shared" si="4"/>
        <v>DifferentialDryBulb</v>
      </c>
      <c r="H80" s="88" t="str">
        <f t="shared" si="4"/>
        <v>DifferentialDryBulb</v>
      </c>
      <c r="I80" s="88" t="str">
        <f t="shared" si="4"/>
        <v>DifferentialDryBulb</v>
      </c>
      <c r="J80" s="80" t="s">
        <v>269</v>
      </c>
      <c r="K80" s="88" t="str">
        <f t="shared" ref="K80:L80" si="22">IF(K35&lt;19.1,"NoEconomizer","DifferentialDryBulb")</f>
        <v>DifferentialDryBulb</v>
      </c>
      <c r="L80" s="88" t="str">
        <f t="shared" si="22"/>
        <v>DifferentialDryBulb</v>
      </c>
      <c r="M80" s="88" t="str">
        <f t="shared" si="6"/>
        <v>DifferentialDryBulb</v>
      </c>
      <c r="N80" s="88" t="str">
        <f t="shared" ref="N80" si="23">IF(N35&lt;19.1,"NoEconomizer","DifferentialDryBulb")</f>
        <v>DifferentialDryBulb</v>
      </c>
      <c r="O80" s="88" t="str">
        <f t="shared" si="8"/>
        <v>DifferentialDryBulb</v>
      </c>
      <c r="P80" s="88" t="str">
        <f t="shared" ref="P80" si="24">IF(P35&lt;19.1,"NoEconomizer","DifferentialDryBulb")</f>
        <v>DifferentialDryBulb</v>
      </c>
      <c r="Q80" s="88" t="str">
        <f t="shared" si="2"/>
        <v>DifferentialDryBulb</v>
      </c>
      <c r="R80" s="88" t="str">
        <f t="shared" si="2"/>
        <v>DifferentialDryBulb</v>
      </c>
    </row>
    <row r="81" spans="1:18">
      <c r="A81" s="51"/>
      <c r="B81" s="49" t="str">
        <f>Miami!A165</f>
        <v>PSZ-AC_7:7_UNITARY_PACKAGE_FAN</v>
      </c>
      <c r="C81" s="80" t="s">
        <v>269</v>
      </c>
      <c r="D81" s="55" t="s">
        <v>269</v>
      </c>
      <c r="E81" s="88" t="str">
        <f t="shared" si="3"/>
        <v>NoEconomizer</v>
      </c>
      <c r="F81" s="80" t="s">
        <v>269</v>
      </c>
      <c r="G81" s="88" t="str">
        <f t="shared" si="4"/>
        <v>DifferentialDryBulb</v>
      </c>
      <c r="H81" s="88" t="str">
        <f t="shared" si="4"/>
        <v>DifferentialDryBulb</v>
      </c>
      <c r="I81" s="88" t="str">
        <f t="shared" si="4"/>
        <v>NoEconomizer</v>
      </c>
      <c r="J81" s="80" t="s">
        <v>269</v>
      </c>
      <c r="K81" s="88" t="str">
        <f t="shared" ref="K81:L81" si="25">IF(K36&lt;19.1,"NoEconomizer","DifferentialDryBulb")</f>
        <v>NoEconomizer</v>
      </c>
      <c r="L81" s="88" t="str">
        <f t="shared" si="25"/>
        <v>NoEconomizer</v>
      </c>
      <c r="M81" s="88" t="str">
        <f t="shared" si="6"/>
        <v>NoEconomizer</v>
      </c>
      <c r="N81" s="88" t="str">
        <f t="shared" ref="N81" si="26">IF(N36&lt;19.1,"NoEconomizer","DifferentialDryBulb")</f>
        <v>DifferentialDryBulb</v>
      </c>
      <c r="O81" s="88" t="str">
        <f t="shared" si="8"/>
        <v>NoEconomizer</v>
      </c>
      <c r="P81" s="88" t="str">
        <f t="shared" ref="P81" si="27">IF(P36&lt;19.1,"NoEconomizer","DifferentialDryBulb")</f>
        <v>DifferentialDryBulb</v>
      </c>
      <c r="Q81" s="88" t="str">
        <f t="shared" si="2"/>
        <v>NoEconomizer</v>
      </c>
      <c r="R81" s="88" t="str">
        <f t="shared" si="2"/>
        <v>NoEconomizer</v>
      </c>
    </row>
    <row r="82" spans="1:18">
      <c r="A82" s="51"/>
      <c r="B82" s="49" t="str">
        <f>Miami!A166</f>
        <v>PSZ-AC_8:8_UNITARY_PACKAGE_FAN</v>
      </c>
      <c r="C82" s="80" t="s">
        <v>269</v>
      </c>
      <c r="D82" s="55" t="s">
        <v>269</v>
      </c>
      <c r="E82" s="88" t="str">
        <f t="shared" si="3"/>
        <v>NoEconomizer</v>
      </c>
      <c r="F82" s="80" t="s">
        <v>269</v>
      </c>
      <c r="G82" s="88" t="str">
        <f t="shared" si="4"/>
        <v>DifferentialDryBulb</v>
      </c>
      <c r="H82" s="88" t="str">
        <f t="shared" si="4"/>
        <v>DifferentialDryBulb</v>
      </c>
      <c r="I82" s="88" t="str">
        <f t="shared" si="4"/>
        <v>NoEconomizer</v>
      </c>
      <c r="J82" s="80" t="s">
        <v>269</v>
      </c>
      <c r="K82" s="88" t="str">
        <f t="shared" ref="K82:L82" si="28">IF(K37&lt;19.1,"NoEconomizer","DifferentialDryBulb")</f>
        <v>NoEconomizer</v>
      </c>
      <c r="L82" s="88" t="str">
        <f t="shared" si="28"/>
        <v>NoEconomizer</v>
      </c>
      <c r="M82" s="88" t="str">
        <f t="shared" si="6"/>
        <v>NoEconomizer</v>
      </c>
      <c r="N82" s="88" t="str">
        <f t="shared" ref="N82" si="29">IF(N37&lt;19.1,"NoEconomizer","DifferentialDryBulb")</f>
        <v>DifferentialDryBulb</v>
      </c>
      <c r="O82" s="88" t="str">
        <f t="shared" si="8"/>
        <v>NoEconomizer</v>
      </c>
      <c r="P82" s="88" t="str">
        <f t="shared" ref="P82" si="30">IF(P37&lt;19.1,"NoEconomizer","DifferentialDryBulb")</f>
        <v>DifferentialDryBulb</v>
      </c>
      <c r="Q82" s="88" t="str">
        <f t="shared" si="2"/>
        <v>NoEconomizer</v>
      </c>
      <c r="R82" s="88" t="str">
        <f t="shared" si="2"/>
        <v>NoEconomizer</v>
      </c>
    </row>
    <row r="83" spans="1:18">
      <c r="A83" s="51"/>
      <c r="B83" s="49" t="str">
        <f>Miami!A167</f>
        <v>PSZ-AC_9:9_UNITARY_PACKAGE_FAN</v>
      </c>
      <c r="C83" s="80" t="s">
        <v>269</v>
      </c>
      <c r="D83" s="55" t="s">
        <v>269</v>
      </c>
      <c r="E83" s="88" t="str">
        <f t="shared" si="3"/>
        <v>NoEconomizer</v>
      </c>
      <c r="F83" s="80" t="s">
        <v>269</v>
      </c>
      <c r="G83" s="88" t="str">
        <f t="shared" si="4"/>
        <v>DifferentialDryBulb</v>
      </c>
      <c r="H83" s="88" t="str">
        <f t="shared" si="4"/>
        <v>DifferentialDryBulb</v>
      </c>
      <c r="I83" s="88" t="str">
        <f t="shared" si="4"/>
        <v>NoEconomizer</v>
      </c>
      <c r="J83" s="80" t="s">
        <v>269</v>
      </c>
      <c r="K83" s="88" t="str">
        <f t="shared" ref="K83:L83" si="31">IF(K38&lt;19.1,"NoEconomizer","DifferentialDryBulb")</f>
        <v>NoEconomizer</v>
      </c>
      <c r="L83" s="88" t="str">
        <f t="shared" si="31"/>
        <v>NoEconomizer</v>
      </c>
      <c r="M83" s="88" t="str">
        <f t="shared" si="6"/>
        <v>NoEconomizer</v>
      </c>
      <c r="N83" s="88" t="str">
        <f t="shared" ref="N83" si="32">IF(N38&lt;19.1,"NoEconomizer","DifferentialDryBulb")</f>
        <v>DifferentialDryBulb</v>
      </c>
      <c r="O83" s="88" t="str">
        <f t="shared" si="8"/>
        <v>NoEconomizer</v>
      </c>
      <c r="P83" s="88" t="str">
        <f t="shared" ref="P83" si="33">IF(P38&lt;19.1,"NoEconomizer","DifferentialDryBulb")</f>
        <v>DifferentialDryBulb</v>
      </c>
      <c r="Q83" s="88" t="str">
        <f t="shared" si="2"/>
        <v>NoEconomizer</v>
      </c>
      <c r="R83" s="88" t="str">
        <f t="shared" si="2"/>
        <v>NoEconomizer</v>
      </c>
    </row>
    <row r="84" spans="1:18">
      <c r="A84" s="48"/>
      <c r="B84" s="46" t="s">
        <v>228</v>
      </c>
    </row>
    <row r="85" spans="1:18">
      <c r="A85" s="48"/>
      <c r="B85" s="49" t="str">
        <f>Miami!A158</f>
        <v>PSZ-AC_10:10_UNITARY_PACKAGE_FAN</v>
      </c>
      <c r="C85" s="56">
        <f>Miami!$E158</f>
        <v>1.25</v>
      </c>
      <c r="D85" s="56">
        <f>Houston!$E158</f>
        <v>1.3</v>
      </c>
      <c r="E85" s="56">
        <f>Phoenix!$E158</f>
        <v>1.43</v>
      </c>
      <c r="F85" s="56">
        <f>Atlanta!$E158</f>
        <v>1.32</v>
      </c>
      <c r="G85" s="56">
        <f>LosAngeles!$E158</f>
        <v>1.04</v>
      </c>
      <c r="H85" s="56">
        <f>LasVegas!$E158</f>
        <v>1.35</v>
      </c>
      <c r="I85" s="56">
        <f>SanFrancisco!$E158</f>
        <v>0.89</v>
      </c>
      <c r="J85" s="56">
        <f>Baltimore!$E158</f>
        <v>1.27</v>
      </c>
      <c r="K85" s="56">
        <f>Albuquerque!$E158</f>
        <v>1.27</v>
      </c>
      <c r="L85" s="56">
        <f>Seattle!$E158</f>
        <v>0.99</v>
      </c>
      <c r="M85" s="56">
        <f>Chicago!$E158</f>
        <v>1.65</v>
      </c>
      <c r="N85" s="56">
        <f>Boulder!$E158</f>
        <v>1.65</v>
      </c>
      <c r="O85" s="56">
        <f>Minneapolis!$E158</f>
        <v>1.87</v>
      </c>
      <c r="P85" s="56">
        <f>Helena!$E158</f>
        <v>1.99</v>
      </c>
      <c r="Q85" s="56">
        <f>Duluth!$E158</f>
        <v>2.0099999999999998</v>
      </c>
      <c r="R85" s="56">
        <f>Fairbanks!$E158</f>
        <v>2.66</v>
      </c>
    </row>
    <row r="86" spans="1:18">
      <c r="A86" s="48"/>
      <c r="B86" s="49" t="str">
        <f>Miami!A159</f>
        <v>PSZ-AC_1:1_UNITARY_PACKAGE_FAN</v>
      </c>
      <c r="C86" s="56">
        <f>Miami!$E159</f>
        <v>3.14</v>
      </c>
      <c r="D86" s="56">
        <f>Houston!$E159</f>
        <v>3.26</v>
      </c>
      <c r="E86" s="56">
        <f>Phoenix!$E159</f>
        <v>3.44</v>
      </c>
      <c r="F86" s="56">
        <f>Atlanta!$E159</f>
        <v>3.28</v>
      </c>
      <c r="G86" s="56">
        <f>LosAngeles!$E159</f>
        <v>2.82</v>
      </c>
      <c r="H86" s="56">
        <f>LasVegas!$E159</f>
        <v>3.38</v>
      </c>
      <c r="I86" s="56">
        <f>SanFrancisco!$E159</f>
        <v>2.5299999999999998</v>
      </c>
      <c r="J86" s="56">
        <f>Baltimore!$E159</f>
        <v>2.97</v>
      </c>
      <c r="K86" s="56">
        <f>Albuquerque!$E159</f>
        <v>3.08</v>
      </c>
      <c r="L86" s="56">
        <f>Seattle!$E159</f>
        <v>2.66</v>
      </c>
      <c r="M86" s="56">
        <f>Chicago!$E159</f>
        <v>2.73</v>
      </c>
      <c r="N86" s="56">
        <f>Boulder!$E159</f>
        <v>2.75</v>
      </c>
      <c r="O86" s="56">
        <f>Minneapolis!$E159</f>
        <v>3.09</v>
      </c>
      <c r="P86" s="56">
        <f>Helena!$E159</f>
        <v>3.29</v>
      </c>
      <c r="Q86" s="56">
        <f>Duluth!$E159</f>
        <v>3.34</v>
      </c>
      <c r="R86" s="56">
        <f>Fairbanks!$E159</f>
        <v>4.43</v>
      </c>
    </row>
    <row r="87" spans="1:18">
      <c r="A87" s="48"/>
      <c r="B87" s="49" t="str">
        <f>Miami!A160</f>
        <v>PSZ-AC_2:2_UNITARY_PACKAGE_FAN</v>
      </c>
      <c r="C87" s="56">
        <f>Miami!$E160</f>
        <v>1.41</v>
      </c>
      <c r="D87" s="56">
        <f>Houston!$E160</f>
        <v>1.48</v>
      </c>
      <c r="E87" s="56">
        <f>Phoenix!$E160</f>
        <v>1.55</v>
      </c>
      <c r="F87" s="56">
        <f>Atlanta!$E160</f>
        <v>1.51</v>
      </c>
      <c r="G87" s="56">
        <f>LosAngeles!$E160</f>
        <v>1.32</v>
      </c>
      <c r="H87" s="56">
        <f>LasVegas!$E160</f>
        <v>1.51</v>
      </c>
      <c r="I87" s="56">
        <f>SanFrancisco!$E160</f>
        <v>1.19</v>
      </c>
      <c r="J87" s="56">
        <f>Baltimore!$E160</f>
        <v>1.39</v>
      </c>
      <c r="K87" s="56">
        <f>Albuquerque!$E160</f>
        <v>1.44</v>
      </c>
      <c r="L87" s="56">
        <f>Seattle!$E160</f>
        <v>1.27</v>
      </c>
      <c r="M87" s="56">
        <f>Chicago!$E160</f>
        <v>1.25</v>
      </c>
      <c r="N87" s="56">
        <f>Boulder!$E160</f>
        <v>1.27</v>
      </c>
      <c r="O87" s="56">
        <f>Minneapolis!$E160</f>
        <v>1.24</v>
      </c>
      <c r="P87" s="56">
        <f>Helena!$E160</f>
        <v>1.32</v>
      </c>
      <c r="Q87" s="56">
        <f>Duluth!$E160</f>
        <v>1.34</v>
      </c>
      <c r="R87" s="56">
        <f>Fairbanks!$E160</f>
        <v>1.8</v>
      </c>
    </row>
    <row r="88" spans="1:18">
      <c r="A88" s="48"/>
      <c r="B88" s="49" t="str">
        <f>Miami!A161</f>
        <v>PSZ-AC_3:3_UNITARY_PACKAGE_FAN</v>
      </c>
      <c r="C88" s="56">
        <f>Miami!$E161</f>
        <v>1.1399999999999999</v>
      </c>
      <c r="D88" s="56">
        <f>Houston!$E161</f>
        <v>1.21</v>
      </c>
      <c r="E88" s="56">
        <f>Phoenix!$E161</f>
        <v>1.27</v>
      </c>
      <c r="F88" s="56">
        <f>Atlanta!$E161</f>
        <v>1.22</v>
      </c>
      <c r="G88" s="56">
        <f>LosAngeles!$E161</f>
        <v>1.05</v>
      </c>
      <c r="H88" s="56">
        <f>LasVegas!$E161</f>
        <v>1.23</v>
      </c>
      <c r="I88" s="56">
        <f>SanFrancisco!$E161</f>
        <v>0.93</v>
      </c>
      <c r="J88" s="56">
        <f>Baltimore!$E161</f>
        <v>1.1200000000000001</v>
      </c>
      <c r="K88" s="56">
        <f>Albuquerque!$E161</f>
        <v>1.1200000000000001</v>
      </c>
      <c r="L88" s="56">
        <f>Seattle!$E161</f>
        <v>1</v>
      </c>
      <c r="M88" s="56">
        <f>Chicago!$E161</f>
        <v>1.0900000000000001</v>
      </c>
      <c r="N88" s="56">
        <f>Boulder!$E161</f>
        <v>1.0900000000000001</v>
      </c>
      <c r="O88" s="56">
        <f>Minneapolis!$E161</f>
        <v>1.24</v>
      </c>
      <c r="P88" s="56">
        <f>Helena!$E161</f>
        <v>1.31</v>
      </c>
      <c r="Q88" s="56">
        <f>Duluth!$E161</f>
        <v>1.34</v>
      </c>
      <c r="R88" s="56">
        <f>Fairbanks!$E161</f>
        <v>1.79</v>
      </c>
    </row>
    <row r="89" spans="1:18">
      <c r="A89" s="48"/>
      <c r="B89" s="49" t="str">
        <f>Miami!A162</f>
        <v>PSZ-AC_4:4_UNITARY_PACKAGE_FAN</v>
      </c>
      <c r="C89" s="56">
        <f>Miami!$E162</f>
        <v>1.1200000000000001</v>
      </c>
      <c r="D89" s="56">
        <f>Houston!$E162</f>
        <v>1.18</v>
      </c>
      <c r="E89" s="56">
        <f>Phoenix!$E162</f>
        <v>1.25</v>
      </c>
      <c r="F89" s="56">
        <f>Atlanta!$E162</f>
        <v>1.2</v>
      </c>
      <c r="G89" s="56">
        <f>LosAngeles!$E162</f>
        <v>1.02</v>
      </c>
      <c r="H89" s="56">
        <f>LasVegas!$E162</f>
        <v>1.2</v>
      </c>
      <c r="I89" s="56">
        <f>SanFrancisco!$E162</f>
        <v>0.9</v>
      </c>
      <c r="J89" s="56">
        <f>Baltimore!$E162</f>
        <v>1.1000000000000001</v>
      </c>
      <c r="K89" s="56">
        <f>Albuquerque!$E162</f>
        <v>1.0900000000000001</v>
      </c>
      <c r="L89" s="56">
        <f>Seattle!$E162</f>
        <v>0.97</v>
      </c>
      <c r="M89" s="56">
        <f>Chicago!$E162</f>
        <v>1.0900000000000001</v>
      </c>
      <c r="N89" s="56">
        <f>Boulder!$E162</f>
        <v>1.0900000000000001</v>
      </c>
      <c r="O89" s="56">
        <f>Minneapolis!$E162</f>
        <v>1.24</v>
      </c>
      <c r="P89" s="56">
        <f>Helena!$E162</f>
        <v>1.31</v>
      </c>
      <c r="Q89" s="56">
        <f>Duluth!$E162</f>
        <v>1.34</v>
      </c>
      <c r="R89" s="56">
        <f>Fairbanks!$E162</f>
        <v>1.79</v>
      </c>
    </row>
    <row r="90" spans="1:18">
      <c r="A90" s="48"/>
      <c r="B90" s="49" t="str">
        <f>Miami!A163</f>
        <v>PSZ-AC_5:5_UNITARY_PACKAGE_FAN</v>
      </c>
      <c r="C90" s="56">
        <f>Miami!$E163</f>
        <v>1.1100000000000001</v>
      </c>
      <c r="D90" s="56">
        <f>Houston!$E163</f>
        <v>1.18</v>
      </c>
      <c r="E90" s="56">
        <f>Phoenix!$E163</f>
        <v>1.24</v>
      </c>
      <c r="F90" s="56">
        <f>Atlanta!$E163</f>
        <v>1.19</v>
      </c>
      <c r="G90" s="56">
        <f>LosAngeles!$E163</f>
        <v>1.02</v>
      </c>
      <c r="H90" s="56">
        <f>LasVegas!$E163</f>
        <v>1.19</v>
      </c>
      <c r="I90" s="56">
        <f>SanFrancisco!$E163</f>
        <v>0.9</v>
      </c>
      <c r="J90" s="56">
        <f>Baltimore!$E163</f>
        <v>1.0900000000000001</v>
      </c>
      <c r="K90" s="56">
        <f>Albuquerque!$E163</f>
        <v>1.08</v>
      </c>
      <c r="L90" s="56">
        <f>Seattle!$E163</f>
        <v>0.97</v>
      </c>
      <c r="M90" s="56">
        <f>Chicago!$E163</f>
        <v>1.0900000000000001</v>
      </c>
      <c r="N90" s="56">
        <f>Boulder!$E163</f>
        <v>1.0900000000000001</v>
      </c>
      <c r="O90" s="56">
        <f>Minneapolis!$E163</f>
        <v>1.24</v>
      </c>
      <c r="P90" s="56">
        <f>Helena!$E163</f>
        <v>1.32</v>
      </c>
      <c r="Q90" s="56">
        <f>Duluth!$E163</f>
        <v>1.34</v>
      </c>
      <c r="R90" s="56">
        <f>Fairbanks!$E163</f>
        <v>1.79</v>
      </c>
    </row>
    <row r="91" spans="1:18">
      <c r="A91" s="48"/>
      <c r="B91" s="49" t="str">
        <f>Miami!A164</f>
        <v>PSZ-AC_6:6_UNITARY_PACKAGE_FAN</v>
      </c>
      <c r="C91" s="56">
        <f>Miami!$E164</f>
        <v>1.99</v>
      </c>
      <c r="D91" s="56">
        <f>Houston!$E164</f>
        <v>2.12</v>
      </c>
      <c r="E91" s="56">
        <f>Phoenix!$E164</f>
        <v>2.2400000000000002</v>
      </c>
      <c r="F91" s="56">
        <f>Atlanta!$E164</f>
        <v>2.14</v>
      </c>
      <c r="G91" s="56">
        <f>LosAngeles!$E164</f>
        <v>1.8</v>
      </c>
      <c r="H91" s="56">
        <f>LasVegas!$E164</f>
        <v>2.14</v>
      </c>
      <c r="I91" s="56">
        <f>SanFrancisco!$E164</f>
        <v>1.57</v>
      </c>
      <c r="J91" s="56">
        <f>Baltimore!$E164</f>
        <v>1.95</v>
      </c>
      <c r="K91" s="56">
        <f>Albuquerque!$E164</f>
        <v>1.91</v>
      </c>
      <c r="L91" s="56">
        <f>Seattle!$E164</f>
        <v>1.71</v>
      </c>
      <c r="M91" s="56">
        <f>Chicago!$E164</f>
        <v>2.16</v>
      </c>
      <c r="N91" s="56">
        <f>Boulder!$E164</f>
        <v>2.16</v>
      </c>
      <c r="O91" s="56">
        <f>Minneapolis!$E164</f>
        <v>2.46</v>
      </c>
      <c r="P91" s="56">
        <f>Helena!$E164</f>
        <v>2.61</v>
      </c>
      <c r="Q91" s="56">
        <f>Duluth!$E164</f>
        <v>2.66</v>
      </c>
      <c r="R91" s="56">
        <f>Fairbanks!$E164</f>
        <v>3.56</v>
      </c>
    </row>
    <row r="92" spans="1:18">
      <c r="A92" s="48"/>
      <c r="B92" s="49" t="str">
        <f>Miami!A165</f>
        <v>PSZ-AC_7:7_UNITARY_PACKAGE_FAN</v>
      </c>
      <c r="C92" s="56">
        <f>Miami!$E165</f>
        <v>1.04</v>
      </c>
      <c r="D92" s="56">
        <f>Houston!$E165</f>
        <v>1.1000000000000001</v>
      </c>
      <c r="E92" s="56">
        <f>Phoenix!$E165</f>
        <v>1.17</v>
      </c>
      <c r="F92" s="56">
        <f>Atlanta!$E165</f>
        <v>1.1200000000000001</v>
      </c>
      <c r="G92" s="56">
        <f>LosAngeles!$E165</f>
        <v>0.94</v>
      </c>
      <c r="H92" s="56">
        <f>LasVegas!$E165</f>
        <v>1.1200000000000001</v>
      </c>
      <c r="I92" s="56">
        <f>SanFrancisco!$E165</f>
        <v>0.83</v>
      </c>
      <c r="J92" s="56">
        <f>Baltimore!$E165</f>
        <v>1.02</v>
      </c>
      <c r="K92" s="56">
        <f>Albuquerque!$E165</f>
        <v>1</v>
      </c>
      <c r="L92" s="56">
        <f>Seattle!$E165</f>
        <v>0.9</v>
      </c>
      <c r="M92" s="56">
        <f>Chicago!$E165</f>
        <v>1.0900000000000001</v>
      </c>
      <c r="N92" s="56">
        <f>Boulder!$E165</f>
        <v>1.0900000000000001</v>
      </c>
      <c r="O92" s="56">
        <f>Minneapolis!$E165</f>
        <v>1.24</v>
      </c>
      <c r="P92" s="56">
        <f>Helena!$E165</f>
        <v>1.32</v>
      </c>
      <c r="Q92" s="56">
        <f>Duluth!$E165</f>
        <v>1.34</v>
      </c>
      <c r="R92" s="56">
        <f>Fairbanks!$E165</f>
        <v>1.79</v>
      </c>
    </row>
    <row r="93" spans="1:18">
      <c r="A93" s="48"/>
      <c r="B93" s="49" t="str">
        <f>Miami!A166</f>
        <v>PSZ-AC_8:8_UNITARY_PACKAGE_FAN</v>
      </c>
      <c r="C93" s="56">
        <f>Miami!$E166</f>
        <v>1.04</v>
      </c>
      <c r="D93" s="56">
        <f>Houston!$E166</f>
        <v>1.1000000000000001</v>
      </c>
      <c r="E93" s="56">
        <f>Phoenix!$E166</f>
        <v>1.1599999999999999</v>
      </c>
      <c r="F93" s="56">
        <f>Atlanta!$E166</f>
        <v>1.1100000000000001</v>
      </c>
      <c r="G93" s="56">
        <f>LosAngeles!$E166</f>
        <v>0.94</v>
      </c>
      <c r="H93" s="56">
        <f>LasVegas!$E166</f>
        <v>1.1100000000000001</v>
      </c>
      <c r="I93" s="56">
        <f>SanFrancisco!$E166</f>
        <v>0.82</v>
      </c>
      <c r="J93" s="56">
        <f>Baltimore!$E166</f>
        <v>1.01</v>
      </c>
      <c r="K93" s="56">
        <f>Albuquerque!$E166</f>
        <v>0.99</v>
      </c>
      <c r="L93" s="56">
        <f>Seattle!$E166</f>
        <v>0.89</v>
      </c>
      <c r="M93" s="56">
        <f>Chicago!$E166</f>
        <v>1.0900000000000001</v>
      </c>
      <c r="N93" s="56">
        <f>Boulder!$E166</f>
        <v>1.0900000000000001</v>
      </c>
      <c r="O93" s="56">
        <f>Minneapolis!$E166</f>
        <v>1.24</v>
      </c>
      <c r="P93" s="56">
        <f>Helena!$E166</f>
        <v>1.31</v>
      </c>
      <c r="Q93" s="56">
        <f>Duluth!$E166</f>
        <v>1.34</v>
      </c>
      <c r="R93" s="56">
        <f>Fairbanks!$E166</f>
        <v>1.79</v>
      </c>
    </row>
    <row r="94" spans="1:18">
      <c r="A94" s="48"/>
      <c r="B94" s="49" t="str">
        <f>Miami!A167</f>
        <v>PSZ-AC_9:9_UNITARY_PACKAGE_FAN</v>
      </c>
      <c r="C94" s="56">
        <f>Miami!$E167</f>
        <v>1.04</v>
      </c>
      <c r="D94" s="56">
        <f>Houston!$E167</f>
        <v>1.1000000000000001</v>
      </c>
      <c r="E94" s="56">
        <f>Phoenix!$E167</f>
        <v>1.17</v>
      </c>
      <c r="F94" s="56">
        <f>Atlanta!$E167</f>
        <v>1.1200000000000001</v>
      </c>
      <c r="G94" s="56">
        <f>LosAngeles!$E167</f>
        <v>0.94</v>
      </c>
      <c r="H94" s="56">
        <f>LasVegas!$E167</f>
        <v>1.1200000000000001</v>
      </c>
      <c r="I94" s="56">
        <f>SanFrancisco!$E167</f>
        <v>0.82</v>
      </c>
      <c r="J94" s="56">
        <f>Baltimore!$E167</f>
        <v>1.02</v>
      </c>
      <c r="K94" s="56">
        <f>Albuquerque!$E167</f>
        <v>1</v>
      </c>
      <c r="L94" s="56">
        <f>Seattle!$E167</f>
        <v>0.89</v>
      </c>
      <c r="M94" s="56">
        <f>Chicago!$E167</f>
        <v>1.0900000000000001</v>
      </c>
      <c r="N94" s="56">
        <f>Boulder!$E167</f>
        <v>1.0900000000000001</v>
      </c>
      <c r="O94" s="56">
        <f>Minneapolis!$E167</f>
        <v>1.24</v>
      </c>
      <c r="P94" s="56">
        <f>Helena!$E167</f>
        <v>1.32</v>
      </c>
      <c r="Q94" s="56">
        <f>Duluth!$E167</f>
        <v>1.35</v>
      </c>
      <c r="R94" s="56">
        <f>Fairbanks!$E167</f>
        <v>1.8</v>
      </c>
    </row>
    <row r="95" spans="1:18">
      <c r="A95" s="46" t="s">
        <v>73</v>
      </c>
      <c r="B95" s="49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1:18">
      <c r="A96" s="48"/>
      <c r="B96" s="46" t="s">
        <v>74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1:18">
      <c r="A97" s="48"/>
      <c r="B97" s="49" t="s">
        <v>229</v>
      </c>
      <c r="C97" s="77">
        <f>Miami!$B$212/(Miami!$B$28*10^6/3600)</f>
        <v>8.725843097943746E-2</v>
      </c>
      <c r="D97" s="77">
        <f>Houston!$B$212/(Houston!$B$28*10^6/3600)</f>
        <v>0.1223091695643841</v>
      </c>
      <c r="E97" s="77">
        <f>Phoenix!$B$212/(Phoenix!$B$28*10^6/3600)</f>
        <v>9.902281976088427E-2</v>
      </c>
      <c r="F97" s="77">
        <f>Atlanta!$B$212/(Atlanta!$B$28*10^6/3600)</f>
        <v>9.9700393448622929E-2</v>
      </c>
      <c r="G97" s="77">
        <f>LosAngeles!$B$212/(LosAngeles!$B$28*10^6/3600)</f>
        <v>0.13180494206305146</v>
      </c>
      <c r="H97" s="77">
        <f>LasVegas!$B$212/(LasVegas!$B$28*10^6/3600)</f>
        <v>9.9521666625233068E-2</v>
      </c>
      <c r="I97" s="77">
        <f>SanFrancisco!$B$212/(SanFrancisco!$B$28*10^6/3600)</f>
        <v>0.14922914309194929</v>
      </c>
      <c r="J97" s="77">
        <f>Baltimore!$B$212/(Baltimore!$B$28*10^6/3600)</f>
        <v>7.7833780712198292E-2</v>
      </c>
      <c r="K97" s="77">
        <f>Albuquerque!$B$212/(Albuquerque!$B$28*10^6/3600)</f>
        <v>3.7317479782170093E-2</v>
      </c>
      <c r="L97" s="77">
        <f>Seattle!$B$212/(Seattle!$B$28*10^6/3600)</f>
        <v>7.5822579501123061E-2</v>
      </c>
      <c r="M97" s="77">
        <f>Chicago!$B$212/(Chicago!$B$28*10^6/3600)</f>
        <v>9.048283680612125E-2</v>
      </c>
      <c r="N97" s="77">
        <f>Boulder!$B$212/(Boulder!$B$28*10^6/3600)</f>
        <v>3.7330674910798341E-2</v>
      </c>
      <c r="O97" s="77">
        <f>Minneapolis!$B$212/(Minneapolis!$B$28*10^6/3600)</f>
        <v>6.2078266340751795E-2</v>
      </c>
      <c r="P97" s="77">
        <f>Helena!$B$212/(Helena!$B$28*10^6/3600)</f>
        <v>7.5856481257138911E-2</v>
      </c>
      <c r="Q97" s="77">
        <f>Duluth!$B$212/(Duluth!$B$28*10^6/3600)</f>
        <v>6.0797660845667664E-2</v>
      </c>
      <c r="R97" s="77">
        <f>Fairbanks!$B$212/(Fairbanks!$B$28*10^6/3600)</f>
        <v>9.554327247590777E-2</v>
      </c>
    </row>
    <row r="98" spans="1:18">
      <c r="A98" s="48"/>
      <c r="B98" s="49" t="s">
        <v>230</v>
      </c>
      <c r="C98" s="56">
        <f>Miami!$B$213</f>
        <v>27.53</v>
      </c>
      <c r="D98" s="56">
        <f>Houston!$B$213</f>
        <v>35.619999999999997</v>
      </c>
      <c r="E98" s="56">
        <f>Phoenix!$B$213</f>
        <v>29.17</v>
      </c>
      <c r="F98" s="56">
        <f>Atlanta!$B$213</f>
        <v>26.06</v>
      </c>
      <c r="G98" s="56">
        <f>LosAngeles!$B$213</f>
        <v>29.66</v>
      </c>
      <c r="H98" s="56">
        <f>LasVegas!$B$213</f>
        <v>26.6</v>
      </c>
      <c r="I98" s="56">
        <f>SanFrancisco!$B$213</f>
        <v>31.37</v>
      </c>
      <c r="J98" s="56">
        <f>Baltimore!$B$213</f>
        <v>19.11</v>
      </c>
      <c r="K98" s="56">
        <f>Albuquerque!$B$213</f>
        <v>8.82</v>
      </c>
      <c r="L98" s="56">
        <f>Seattle!$B$213</f>
        <v>16.190000000000001</v>
      </c>
      <c r="M98" s="56">
        <f>Chicago!$B$213</f>
        <v>21.4</v>
      </c>
      <c r="N98" s="56">
        <f>Boulder!$B$213</f>
        <v>8.5399999999999991</v>
      </c>
      <c r="O98" s="56">
        <f>Minneapolis!$B$213</f>
        <v>14.82</v>
      </c>
      <c r="P98" s="56">
        <f>Helena!$B$213</f>
        <v>17.47</v>
      </c>
      <c r="Q98" s="56">
        <f>Duluth!$B$213</f>
        <v>14.02</v>
      </c>
      <c r="R98" s="56">
        <f>Fairbanks!$B$213</f>
        <v>24.98</v>
      </c>
    </row>
    <row r="99" spans="1:18">
      <c r="A99" s="48"/>
      <c r="B99" s="46" t="s">
        <v>75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1:18">
      <c r="A100" s="48"/>
      <c r="B100" s="49" t="s">
        <v>231</v>
      </c>
      <c r="C100" s="77">
        <f>Miami!$C$212/(Miami!$C$28*10^3)</f>
        <v>1.1405082212257101E-2</v>
      </c>
      <c r="D100" s="77">
        <f>Houston!$C$212/(Houston!$C$28*10^3)</f>
        <v>8.0433626951012197E-3</v>
      </c>
      <c r="E100" s="77">
        <f>Phoenix!$C$212/(Phoenix!$C$28*10^3)</f>
        <v>8.1488921260446205E-3</v>
      </c>
      <c r="F100" s="77">
        <f>Atlanta!$C$212/(Atlanta!$C$28*10^3)</f>
        <v>9.5086660431402351E-3</v>
      </c>
      <c r="G100" s="77">
        <f>LosAngeles!$C$212/(LosAngeles!$C$28*10^3)</f>
        <v>8.6071552795031064E-3</v>
      </c>
      <c r="H100" s="77">
        <f>LasVegas!$C$212/(LasVegas!$C$28*10^3)</f>
        <v>7.6336822287468905E-3</v>
      </c>
      <c r="I100" s="77">
        <f>SanFrancisco!$C$212/(SanFrancisco!$C$28*10^3)</f>
        <v>8.5695244892497104E-3</v>
      </c>
      <c r="J100" s="77">
        <f>Baltimore!$C$212/(Baltimore!$C$28*10^3)</f>
        <v>9.6574956690230473E-3</v>
      </c>
      <c r="K100" s="77">
        <f>Albuquerque!$C$212/(Albuquerque!$C$28*10^3)</f>
        <v>6.8716613355812419E-3</v>
      </c>
      <c r="L100" s="77">
        <f>Seattle!$C$212/(Seattle!$C$28*10^3)</f>
        <v>8.4166613159174092E-3</v>
      </c>
      <c r="M100" s="77">
        <f>Chicago!$C$212/(Chicago!$C$28*10^3)</f>
        <v>8.3023874092583161E-3</v>
      </c>
      <c r="N100" s="77">
        <f>Boulder!$C$212/(Boulder!$C$28*10^3)</f>
        <v>6.90722968147968E-3</v>
      </c>
      <c r="O100" s="77">
        <f>Minneapolis!$C$212/(Minneapolis!$C$28*10^3)</f>
        <v>7.8727423079182467E-3</v>
      </c>
      <c r="P100" s="77">
        <f>Helena!$C$212/(Helena!$C$28*10^3)</f>
        <v>8.0836647899428168E-3</v>
      </c>
      <c r="Q100" s="77">
        <f>Duluth!$C$212/(Duluth!$C$28*10^3)</f>
        <v>7.8619874583112977E-3</v>
      </c>
      <c r="R100" s="77">
        <f>Fairbanks!$C$212/(Fairbanks!$C$28*10^3)</f>
        <v>4.1226335490210332E-3</v>
      </c>
    </row>
    <row r="101" spans="1:18">
      <c r="A101" s="48"/>
      <c r="B101" s="49" t="s">
        <v>230</v>
      </c>
      <c r="C101" s="56">
        <f>Miami!$C$213</f>
        <v>0.11</v>
      </c>
      <c r="D101" s="56">
        <f>Houston!$C$213</f>
        <v>1.24</v>
      </c>
      <c r="E101" s="56">
        <f>Phoenix!$C$213</f>
        <v>1.02</v>
      </c>
      <c r="F101" s="56">
        <f>Atlanta!$C$213</f>
        <v>3.11</v>
      </c>
      <c r="G101" s="56">
        <f>LosAngeles!$C$213</f>
        <v>0.83</v>
      </c>
      <c r="H101" s="56">
        <f>LasVegas!$C$213</f>
        <v>1.63</v>
      </c>
      <c r="I101" s="56">
        <f>SanFrancisco!$C$213</f>
        <v>2.2999999999999998</v>
      </c>
      <c r="J101" s="56">
        <f>Baltimore!$C$213</f>
        <v>5.63</v>
      </c>
      <c r="K101" s="56">
        <f>Albuquerque!$C$213</f>
        <v>2.85</v>
      </c>
      <c r="L101" s="56">
        <f>Seattle!$C$213</f>
        <v>4.3899999999999997</v>
      </c>
      <c r="M101" s="56">
        <f>Chicago!$C$213</f>
        <v>6.71</v>
      </c>
      <c r="N101" s="56">
        <f>Boulder!$C$213</f>
        <v>4.21</v>
      </c>
      <c r="O101" s="56">
        <f>Minneapolis!$C$213</f>
        <v>8.33</v>
      </c>
      <c r="P101" s="56">
        <f>Helena!$C$213</f>
        <v>7.02</v>
      </c>
      <c r="Q101" s="56">
        <f>Duluth!$C$213</f>
        <v>10.45</v>
      </c>
      <c r="R101" s="56">
        <f>Fairbanks!$C$213</f>
        <v>8.9499999999999993</v>
      </c>
    </row>
    <row r="102" spans="1:18">
      <c r="A102" s="48"/>
      <c r="B102" s="46" t="s">
        <v>76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1:18">
      <c r="A103" s="48"/>
      <c r="B103" s="49" t="s">
        <v>232</v>
      </c>
      <c r="C103" s="56">
        <f>Miami!$E$213</f>
        <v>27.64</v>
      </c>
      <c r="D103" s="56">
        <f>Houston!$E$213</f>
        <v>36.86</v>
      </c>
      <c r="E103" s="56">
        <f>Phoenix!$E$213</f>
        <v>30.18</v>
      </c>
      <c r="F103" s="56">
        <f>Atlanta!$E$213</f>
        <v>29.18</v>
      </c>
      <c r="G103" s="56">
        <f>LosAngeles!$E$213</f>
        <v>30.49</v>
      </c>
      <c r="H103" s="56">
        <f>LasVegas!$E$213</f>
        <v>28.23</v>
      </c>
      <c r="I103" s="56">
        <f>SanFrancisco!$E$213</f>
        <v>33.67</v>
      </c>
      <c r="J103" s="56">
        <f>Baltimore!$E$213</f>
        <v>24.74</v>
      </c>
      <c r="K103" s="56">
        <f>Albuquerque!$E$213</f>
        <v>11.67</v>
      </c>
      <c r="L103" s="56">
        <f>Seattle!$E$213</f>
        <v>20.58</v>
      </c>
      <c r="M103" s="56">
        <f>Chicago!$E$213</f>
        <v>28.11</v>
      </c>
      <c r="N103" s="56">
        <f>Boulder!$E$213</f>
        <v>12.75</v>
      </c>
      <c r="O103" s="56">
        <f>Minneapolis!$E$213</f>
        <v>23.15</v>
      </c>
      <c r="P103" s="56">
        <f>Helena!$E$213</f>
        <v>24.49</v>
      </c>
      <c r="Q103" s="56">
        <f>Duluth!$E$213</f>
        <v>24.48</v>
      </c>
      <c r="R103" s="56">
        <f>Fairbanks!$E$213</f>
        <v>33.93</v>
      </c>
    </row>
    <row r="104" spans="1:18">
      <c r="A104" s="46" t="s">
        <v>77</v>
      </c>
      <c r="B104" s="47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1:18">
      <c r="A105" s="48"/>
      <c r="B105" s="46" t="s">
        <v>78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1:18">
      <c r="A106" s="48"/>
      <c r="B106" s="49" t="s">
        <v>70</v>
      </c>
      <c r="C106" s="65">
        <f>Miami!$B$13*10^6/3600</f>
        <v>0</v>
      </c>
      <c r="D106" s="65">
        <f>Houston!$B$13*10^6/3600</f>
        <v>0</v>
      </c>
      <c r="E106" s="65">
        <f>Phoenix!$B$13*10^6/3600</f>
        <v>0</v>
      </c>
      <c r="F106" s="65">
        <f>Atlanta!$B$13*10^6/3600</f>
        <v>0</v>
      </c>
      <c r="G106" s="65">
        <f>LosAngeles!$B$13*10^6/3600</f>
        <v>0</v>
      </c>
      <c r="H106" s="65">
        <f>LasVegas!$B$13*10^6/3600</f>
        <v>0</v>
      </c>
      <c r="I106" s="65">
        <f>SanFrancisco!$B$13*10^6/3600</f>
        <v>0</v>
      </c>
      <c r="J106" s="65">
        <f>Baltimore!$B$13*10^6/3600</f>
        <v>0</v>
      </c>
      <c r="K106" s="65">
        <f>Albuquerque!$B$13*10^6/3600</f>
        <v>0</v>
      </c>
      <c r="L106" s="65">
        <f>Seattle!$B$13*10^6/3600</f>
        <v>0</v>
      </c>
      <c r="M106" s="65">
        <f>Chicago!$B$13*10^6/3600</f>
        <v>0</v>
      </c>
      <c r="N106" s="65">
        <f>Boulder!$B$13*10^6/3600</f>
        <v>0</v>
      </c>
      <c r="O106" s="65">
        <f>Minneapolis!$B$13*10^6/3600</f>
        <v>0</v>
      </c>
      <c r="P106" s="65">
        <f>Helena!$B$13*10^6/3600</f>
        <v>0</v>
      </c>
      <c r="Q106" s="65">
        <f>Duluth!$B$13*10^6/3600</f>
        <v>0</v>
      </c>
      <c r="R106" s="65">
        <f>Fairbanks!$B$13*10^6/3600</f>
        <v>0</v>
      </c>
    </row>
    <row r="107" spans="1:18">
      <c r="A107" s="48"/>
      <c r="B107" s="49" t="s">
        <v>71</v>
      </c>
      <c r="C107" s="65">
        <f>Miami!$B$14*10^6/3600</f>
        <v>215180.55555555556</v>
      </c>
      <c r="D107" s="65">
        <f>Houston!$B$14*10^6/3600</f>
        <v>159297.22222222222</v>
      </c>
      <c r="E107" s="65">
        <f>Phoenix!$B$14*10^6/3600</f>
        <v>161144.44444444444</v>
      </c>
      <c r="F107" s="65">
        <f>Atlanta!$B$14*10^6/3600</f>
        <v>95255.555555555562</v>
      </c>
      <c r="G107" s="65">
        <f>LosAngeles!$B$14*10^6/3600</f>
        <v>34361.111111111109</v>
      </c>
      <c r="H107" s="65">
        <f>LasVegas!$B$14*10^6/3600</f>
        <v>106708.33333333333</v>
      </c>
      <c r="I107" s="65">
        <f>SanFrancisco!$B$14*10^6/3600</f>
        <v>11238.888888888889</v>
      </c>
      <c r="J107" s="65">
        <f>Baltimore!$B$14*10^6/3600</f>
        <v>68530.555555555562</v>
      </c>
      <c r="K107" s="65">
        <f>Albuquerque!$B$14*10^6/3600</f>
        <v>49336.111111111109</v>
      </c>
      <c r="L107" s="65">
        <f>Seattle!$B$14*10^6/3600</f>
        <v>12633.333333333334</v>
      </c>
      <c r="M107" s="65">
        <f>Chicago!$B$14*10^6/3600</f>
        <v>46694.444444444445</v>
      </c>
      <c r="N107" s="65">
        <f>Boulder!$B$14*10^6/3600</f>
        <v>30036.111111111109</v>
      </c>
      <c r="O107" s="65">
        <f>Minneapolis!$B$14*10^6/3600</f>
        <v>39688.888888888891</v>
      </c>
      <c r="P107" s="65">
        <f>Helena!$B$14*10^6/3600</f>
        <v>16977.777777777777</v>
      </c>
      <c r="Q107" s="65">
        <f>Duluth!$B$14*10^6/3600</f>
        <v>13744.444444444445</v>
      </c>
      <c r="R107" s="65">
        <f>Fairbanks!$B$14*10^6/3600</f>
        <v>5125</v>
      </c>
    </row>
    <row r="108" spans="1:18">
      <c r="A108" s="48"/>
      <c r="B108" s="49" t="s">
        <v>79</v>
      </c>
      <c r="C108" s="65">
        <f>Miami!$B$15*10^6/3600</f>
        <v>292500</v>
      </c>
      <c r="D108" s="65">
        <f>Houston!$B$15*10^6/3600</f>
        <v>292500</v>
      </c>
      <c r="E108" s="65">
        <f>Phoenix!$B$15*10^6/3600</f>
        <v>292500</v>
      </c>
      <c r="F108" s="65">
        <f>Atlanta!$B$15*10^6/3600</f>
        <v>292500</v>
      </c>
      <c r="G108" s="65">
        <f>LosAngeles!$B$15*10^6/3600</f>
        <v>292500</v>
      </c>
      <c r="H108" s="65">
        <f>LasVegas!$B$15*10^6/3600</f>
        <v>292500</v>
      </c>
      <c r="I108" s="65">
        <f>SanFrancisco!$B$15*10^6/3600</f>
        <v>292500</v>
      </c>
      <c r="J108" s="65">
        <f>Baltimore!$B$15*10^6/3600</f>
        <v>292500</v>
      </c>
      <c r="K108" s="65">
        <f>Albuquerque!$B$15*10^6/3600</f>
        <v>292500</v>
      </c>
      <c r="L108" s="65">
        <f>Seattle!$B$15*10^6/3600</f>
        <v>292500</v>
      </c>
      <c r="M108" s="65">
        <f>Chicago!$B$15*10^6/3600</f>
        <v>292500</v>
      </c>
      <c r="N108" s="65">
        <f>Boulder!$B$15*10^6/3600</f>
        <v>292500</v>
      </c>
      <c r="O108" s="65">
        <f>Minneapolis!$B$15*10^6/3600</f>
        <v>292500</v>
      </c>
      <c r="P108" s="65">
        <f>Helena!$B$15*10^6/3600</f>
        <v>292500</v>
      </c>
      <c r="Q108" s="65">
        <f>Duluth!$B$15*10^6/3600</f>
        <v>292500</v>
      </c>
      <c r="R108" s="65">
        <f>Fairbanks!$B$15*10^6/3600</f>
        <v>292500</v>
      </c>
    </row>
    <row r="109" spans="1:18">
      <c r="A109" s="48"/>
      <c r="B109" s="49" t="s">
        <v>80</v>
      </c>
      <c r="C109" s="65">
        <f>Miami!$B$16*10^6/3600</f>
        <v>25672.222222222223</v>
      </c>
      <c r="D109" s="65">
        <f>Houston!$B$16*10^6/3600</f>
        <v>25661.111111111109</v>
      </c>
      <c r="E109" s="65">
        <f>Phoenix!$B$16*10^6/3600</f>
        <v>25655.555555555555</v>
      </c>
      <c r="F109" s="65">
        <f>Atlanta!$B$16*10^6/3600</f>
        <v>25652.777777777777</v>
      </c>
      <c r="G109" s="65">
        <f>LosAngeles!$B$16*10^6/3600</f>
        <v>25633.333333333332</v>
      </c>
      <c r="H109" s="65">
        <f>LasVegas!$B$16*10^6/3600</f>
        <v>25627.777777777777</v>
      </c>
      <c r="I109" s="65">
        <f>SanFrancisco!$B$16*10^6/3600</f>
        <v>25641.666666666668</v>
      </c>
      <c r="J109" s="65">
        <f>Baltimore!$B$16*10^6/3600</f>
        <v>25625</v>
      </c>
      <c r="K109" s="65">
        <f>Albuquerque!$B$16*10^6/3600</f>
        <v>25633.333333333332</v>
      </c>
      <c r="L109" s="65">
        <f>Seattle!$B$16*10^6/3600</f>
        <v>25583.333333333332</v>
      </c>
      <c r="M109" s="65">
        <f>Chicago!$B$16*10^6/3600</f>
        <v>25627.777777777777</v>
      </c>
      <c r="N109" s="65">
        <f>Boulder!$B$16*10^6/3600</f>
        <v>25613.888888888891</v>
      </c>
      <c r="O109" s="65">
        <f>Minneapolis!$B$16*10^6/3600</f>
        <v>25611.111111111109</v>
      </c>
      <c r="P109" s="65">
        <f>Helena!$B$16*10^6/3600</f>
        <v>25605.555555555555</v>
      </c>
      <c r="Q109" s="65">
        <f>Duluth!$B$16*10^6/3600</f>
        <v>25591.666666666668</v>
      </c>
      <c r="R109" s="65">
        <f>Fairbanks!$B$16*10^6/3600</f>
        <v>25436.111111111109</v>
      </c>
    </row>
    <row r="110" spans="1:18">
      <c r="A110" s="48"/>
      <c r="B110" s="49" t="s">
        <v>81</v>
      </c>
      <c r="C110" s="65">
        <f>Miami!$B$17*10^6/3600</f>
        <v>41477.777777777781</v>
      </c>
      <c r="D110" s="65">
        <f>Houston!$B$17*10^6/3600</f>
        <v>41477.777777777781</v>
      </c>
      <c r="E110" s="65">
        <f>Phoenix!$B$17*10^6/3600</f>
        <v>41477.777777777781</v>
      </c>
      <c r="F110" s="65">
        <f>Atlanta!$B$17*10^6/3600</f>
        <v>41477.777777777781</v>
      </c>
      <c r="G110" s="65">
        <f>LosAngeles!$B$17*10^6/3600</f>
        <v>41477.777777777781</v>
      </c>
      <c r="H110" s="65">
        <f>LasVegas!$B$17*10^6/3600</f>
        <v>41477.777777777781</v>
      </c>
      <c r="I110" s="65">
        <f>SanFrancisco!$B$17*10^6/3600</f>
        <v>41477.777777777781</v>
      </c>
      <c r="J110" s="65">
        <f>Baltimore!$B$17*10^6/3600</f>
        <v>41477.777777777781</v>
      </c>
      <c r="K110" s="65">
        <f>Albuquerque!$B$17*10^6/3600</f>
        <v>41477.777777777781</v>
      </c>
      <c r="L110" s="65">
        <f>Seattle!$B$17*10^6/3600</f>
        <v>41477.777777777781</v>
      </c>
      <c r="M110" s="65">
        <f>Chicago!$B$17*10^6/3600</f>
        <v>41477.777777777781</v>
      </c>
      <c r="N110" s="65">
        <f>Boulder!$B$17*10^6/3600</f>
        <v>41477.777777777781</v>
      </c>
      <c r="O110" s="65">
        <f>Minneapolis!$B$17*10^6/3600</f>
        <v>41477.777777777781</v>
      </c>
      <c r="P110" s="65">
        <f>Helena!$B$17*10^6/3600</f>
        <v>41477.777777777781</v>
      </c>
      <c r="Q110" s="65">
        <f>Duluth!$B$17*10^6/3600</f>
        <v>41477.777777777781</v>
      </c>
      <c r="R110" s="65">
        <f>Fairbanks!$B$17*10^6/3600</f>
        <v>41477.777777777781</v>
      </c>
    </row>
    <row r="111" spans="1:18">
      <c r="A111" s="48"/>
      <c r="B111" s="49" t="s">
        <v>82</v>
      </c>
      <c r="C111" s="65">
        <f>Miami!$B$18*10^6/3600</f>
        <v>0</v>
      </c>
      <c r="D111" s="65">
        <f>Houston!$B$18*10^6/3600</f>
        <v>0</v>
      </c>
      <c r="E111" s="65">
        <f>Phoenix!$B$18*10^6/3600</f>
        <v>0</v>
      </c>
      <c r="F111" s="65">
        <f>Atlanta!$B$18*10^6/3600</f>
        <v>0</v>
      </c>
      <c r="G111" s="65">
        <f>LosAngeles!$B$18*10^6/3600</f>
        <v>0</v>
      </c>
      <c r="H111" s="65">
        <f>LasVegas!$B$18*10^6/3600</f>
        <v>0</v>
      </c>
      <c r="I111" s="65">
        <f>SanFrancisco!$B$18*10^6/3600</f>
        <v>0</v>
      </c>
      <c r="J111" s="65">
        <f>Baltimore!$B$18*10^6/3600</f>
        <v>0</v>
      </c>
      <c r="K111" s="65">
        <f>Albuquerque!$B$18*10^6/3600</f>
        <v>0</v>
      </c>
      <c r="L111" s="65">
        <f>Seattle!$B$18*10^6/3600</f>
        <v>0</v>
      </c>
      <c r="M111" s="65">
        <f>Chicago!$B$18*10^6/3600</f>
        <v>0</v>
      </c>
      <c r="N111" s="65">
        <f>Boulder!$B$18*10^6/3600</f>
        <v>0</v>
      </c>
      <c r="O111" s="65">
        <f>Minneapolis!$B$18*10^6/3600</f>
        <v>0</v>
      </c>
      <c r="P111" s="65">
        <f>Helena!$B$18*10^6/3600</f>
        <v>0</v>
      </c>
      <c r="Q111" s="65">
        <f>Duluth!$B$18*10^6/3600</f>
        <v>0</v>
      </c>
      <c r="R111" s="65">
        <f>Fairbanks!$B$18*10^6/3600</f>
        <v>0</v>
      </c>
    </row>
    <row r="112" spans="1:18">
      <c r="A112" s="48"/>
      <c r="B112" s="49" t="s">
        <v>83</v>
      </c>
      <c r="C112" s="65">
        <f>Miami!$B$19*10^6/3600</f>
        <v>84675</v>
      </c>
      <c r="D112" s="65">
        <f>Houston!$B$19*10^6/3600</f>
        <v>89780.555555555562</v>
      </c>
      <c r="E112" s="65">
        <f>Phoenix!$B$19*10^6/3600</f>
        <v>94916.666666666672</v>
      </c>
      <c r="F112" s="65">
        <f>Atlanta!$B$19*10^6/3600</f>
        <v>91563.888888888891</v>
      </c>
      <c r="G112" s="65">
        <f>LosAngeles!$B$19*10^6/3600</f>
        <v>76366.666666666672</v>
      </c>
      <c r="H112" s="65">
        <f>LasVegas!$B$19*10^6/3600</f>
        <v>92366.666666666672</v>
      </c>
      <c r="I112" s="65">
        <f>SanFrancisco!$B$19*10^6/3600</f>
        <v>68544.444444444438</v>
      </c>
      <c r="J112" s="65">
        <f>Baltimore!$B$19*10^6/3600</f>
        <v>85141.666666666672</v>
      </c>
      <c r="K112" s="65">
        <f>Albuquerque!$B$19*10^6/3600</f>
        <v>85322.222222222219</v>
      </c>
      <c r="L112" s="65">
        <f>Seattle!$B$19*10^6/3600</f>
        <v>74252.777777777781</v>
      </c>
      <c r="M112" s="65">
        <f>Chicago!$B$19*10^6/3600</f>
        <v>88152.777777777781</v>
      </c>
      <c r="N112" s="65">
        <f>Boulder!$B$19*10^6/3600</f>
        <v>88377.777777777781</v>
      </c>
      <c r="O112" s="65">
        <f>Minneapolis!$B$19*10^6/3600</f>
        <v>99600</v>
      </c>
      <c r="P112" s="65">
        <f>Helena!$B$19*10^6/3600</f>
        <v>104955.55555555556</v>
      </c>
      <c r="Q112" s="65">
        <f>Duluth!$B$19*10^6/3600</f>
        <v>108813.88888888889</v>
      </c>
      <c r="R112" s="65">
        <f>Fairbanks!$B$19*10^6/3600</f>
        <v>181975</v>
      </c>
    </row>
    <row r="113" spans="1:18">
      <c r="A113" s="48"/>
      <c r="B113" s="49" t="s">
        <v>84</v>
      </c>
      <c r="C113" s="65">
        <f>Miami!$B$20*10^6/3600</f>
        <v>0</v>
      </c>
      <c r="D113" s="65">
        <f>Houston!$B$20*10^6/3600</f>
        <v>0</v>
      </c>
      <c r="E113" s="65">
        <f>Phoenix!$B$20*10^6/3600</f>
        <v>0</v>
      </c>
      <c r="F113" s="65">
        <f>Atlanta!$B$20*10^6/3600</f>
        <v>0</v>
      </c>
      <c r="G113" s="65">
        <f>LosAngeles!$B$20*10^6/3600</f>
        <v>0</v>
      </c>
      <c r="H113" s="65">
        <f>LasVegas!$B$20*10^6/3600</f>
        <v>0</v>
      </c>
      <c r="I113" s="65">
        <f>SanFrancisco!$B$20*10^6/3600</f>
        <v>0</v>
      </c>
      <c r="J113" s="65">
        <f>Baltimore!$B$20*10^6/3600</f>
        <v>0</v>
      </c>
      <c r="K113" s="65">
        <f>Albuquerque!$B$20*10^6/3600</f>
        <v>0</v>
      </c>
      <c r="L113" s="65">
        <f>Seattle!$B$20*10^6/3600</f>
        <v>0</v>
      </c>
      <c r="M113" s="65">
        <f>Chicago!$B$20*10^6/3600</f>
        <v>0</v>
      </c>
      <c r="N113" s="65">
        <f>Boulder!$B$20*10^6/3600</f>
        <v>0</v>
      </c>
      <c r="O113" s="65">
        <f>Minneapolis!$B$20*10^6/3600</f>
        <v>0</v>
      </c>
      <c r="P113" s="65">
        <f>Helena!$B$20*10^6/3600</f>
        <v>0</v>
      </c>
      <c r="Q113" s="65">
        <f>Duluth!$B$20*10^6/3600</f>
        <v>0</v>
      </c>
      <c r="R113" s="65">
        <f>Fairbanks!$B$20*10^6/3600</f>
        <v>0</v>
      </c>
    </row>
    <row r="114" spans="1:18">
      <c r="A114" s="48"/>
      <c r="B114" s="49" t="s">
        <v>85</v>
      </c>
      <c r="C114" s="65">
        <f>Miami!$B$21*10^6/3600</f>
        <v>0</v>
      </c>
      <c r="D114" s="65">
        <f>Houston!$B$21*10^6/3600</f>
        <v>0</v>
      </c>
      <c r="E114" s="65">
        <f>Phoenix!$B$21*10^6/3600</f>
        <v>0</v>
      </c>
      <c r="F114" s="65">
        <f>Atlanta!$B$21*10^6/3600</f>
        <v>0</v>
      </c>
      <c r="G114" s="65">
        <f>LosAngeles!$B$21*10^6/3600</f>
        <v>0</v>
      </c>
      <c r="H114" s="65">
        <f>LasVegas!$B$21*10^6/3600</f>
        <v>0</v>
      </c>
      <c r="I114" s="65">
        <f>SanFrancisco!$B$21*10^6/3600</f>
        <v>0</v>
      </c>
      <c r="J114" s="65">
        <f>Baltimore!$B$21*10^6/3600</f>
        <v>0</v>
      </c>
      <c r="K114" s="65">
        <f>Albuquerque!$B$21*10^6/3600</f>
        <v>0</v>
      </c>
      <c r="L114" s="65">
        <f>Seattle!$B$21*10^6/3600</f>
        <v>0</v>
      </c>
      <c r="M114" s="65">
        <f>Chicago!$B$21*10^6/3600</f>
        <v>0</v>
      </c>
      <c r="N114" s="65">
        <f>Boulder!$B$21*10^6/3600</f>
        <v>0</v>
      </c>
      <c r="O114" s="65">
        <f>Minneapolis!$B$21*10^6/3600</f>
        <v>0</v>
      </c>
      <c r="P114" s="65">
        <f>Helena!$B$21*10^6/3600</f>
        <v>0</v>
      </c>
      <c r="Q114" s="65">
        <f>Duluth!$B$21*10^6/3600</f>
        <v>0</v>
      </c>
      <c r="R114" s="65">
        <f>Fairbanks!$B$21*10^6/3600</f>
        <v>0</v>
      </c>
    </row>
    <row r="115" spans="1:18">
      <c r="A115" s="48"/>
      <c r="B115" s="49" t="s">
        <v>86</v>
      </c>
      <c r="C115" s="65">
        <f>Miami!$B$22*10^6/3600</f>
        <v>0</v>
      </c>
      <c r="D115" s="65">
        <f>Houston!$B$22*10^6/3600</f>
        <v>0</v>
      </c>
      <c r="E115" s="65">
        <f>Phoenix!$B$22*10^6/3600</f>
        <v>0</v>
      </c>
      <c r="F115" s="65">
        <f>Atlanta!$B$22*10^6/3600</f>
        <v>0</v>
      </c>
      <c r="G115" s="65">
        <f>LosAngeles!$B$22*10^6/3600</f>
        <v>0</v>
      </c>
      <c r="H115" s="65">
        <f>LasVegas!$B$22*10^6/3600</f>
        <v>0</v>
      </c>
      <c r="I115" s="65">
        <f>SanFrancisco!$B$22*10^6/3600</f>
        <v>0</v>
      </c>
      <c r="J115" s="65">
        <f>Baltimore!$B$22*10^6/3600</f>
        <v>0</v>
      </c>
      <c r="K115" s="65">
        <f>Albuquerque!$B$22*10^6/3600</f>
        <v>0</v>
      </c>
      <c r="L115" s="65">
        <f>Seattle!$B$22*10^6/3600</f>
        <v>0</v>
      </c>
      <c r="M115" s="65">
        <f>Chicago!$B$22*10^6/3600</f>
        <v>0</v>
      </c>
      <c r="N115" s="65">
        <f>Boulder!$B$22*10^6/3600</f>
        <v>0</v>
      </c>
      <c r="O115" s="65">
        <f>Minneapolis!$B$22*10^6/3600</f>
        <v>0</v>
      </c>
      <c r="P115" s="65">
        <f>Helena!$B$22*10^6/3600</f>
        <v>0</v>
      </c>
      <c r="Q115" s="65">
        <f>Duluth!$B$22*10^6/3600</f>
        <v>0</v>
      </c>
      <c r="R115" s="65">
        <f>Fairbanks!$B$22*10^6/3600</f>
        <v>0</v>
      </c>
    </row>
    <row r="116" spans="1:18">
      <c r="A116" s="48"/>
      <c r="B116" s="49" t="s">
        <v>65</v>
      </c>
      <c r="C116" s="65">
        <f>Miami!$B$23*10^6/3600</f>
        <v>0</v>
      </c>
      <c r="D116" s="65">
        <f>Houston!$B$23*10^6/3600</f>
        <v>0</v>
      </c>
      <c r="E116" s="65">
        <f>Phoenix!$B$23*10^6/3600</f>
        <v>0</v>
      </c>
      <c r="F116" s="65">
        <f>Atlanta!$B$23*10^6/3600</f>
        <v>0</v>
      </c>
      <c r="G116" s="65">
        <f>LosAngeles!$B$23*10^6/3600</f>
        <v>0</v>
      </c>
      <c r="H116" s="65">
        <f>LasVegas!$B$23*10^6/3600</f>
        <v>0</v>
      </c>
      <c r="I116" s="65">
        <f>SanFrancisco!$B$23*10^6/3600</f>
        <v>0</v>
      </c>
      <c r="J116" s="65">
        <f>Baltimore!$B$23*10^6/3600</f>
        <v>0</v>
      </c>
      <c r="K116" s="65">
        <f>Albuquerque!$B$23*10^6/3600</f>
        <v>0</v>
      </c>
      <c r="L116" s="65">
        <f>Seattle!$B$23*10^6/3600</f>
        <v>0</v>
      </c>
      <c r="M116" s="65">
        <f>Chicago!$B$23*10^6/3600</f>
        <v>0</v>
      </c>
      <c r="N116" s="65">
        <f>Boulder!$B$23*10^6/3600</f>
        <v>0</v>
      </c>
      <c r="O116" s="65">
        <f>Minneapolis!$B$23*10^6/3600</f>
        <v>0</v>
      </c>
      <c r="P116" s="65">
        <f>Helena!$B$23*10^6/3600</f>
        <v>0</v>
      </c>
      <c r="Q116" s="65">
        <f>Duluth!$B$23*10^6/3600</f>
        <v>0</v>
      </c>
      <c r="R116" s="65">
        <f>Fairbanks!$B$23*10^6/3600</f>
        <v>0</v>
      </c>
    </row>
    <row r="117" spans="1:18">
      <c r="A117" s="48"/>
      <c r="B117" s="49" t="s">
        <v>87</v>
      </c>
      <c r="C117" s="65">
        <f>Miami!$B$24*10^6/3600</f>
        <v>0</v>
      </c>
      <c r="D117" s="65">
        <f>Houston!$B$24*10^6/3600</f>
        <v>0</v>
      </c>
      <c r="E117" s="65">
        <f>Phoenix!$B$24*10^6/3600</f>
        <v>0</v>
      </c>
      <c r="F117" s="65">
        <f>Atlanta!$B$24*10^6/3600</f>
        <v>0</v>
      </c>
      <c r="G117" s="65">
        <f>LosAngeles!$B$24*10^6/3600</f>
        <v>0</v>
      </c>
      <c r="H117" s="65">
        <f>LasVegas!$B$24*10^6/3600</f>
        <v>0</v>
      </c>
      <c r="I117" s="65">
        <f>SanFrancisco!$B$24*10^6/3600</f>
        <v>0</v>
      </c>
      <c r="J117" s="65">
        <f>Baltimore!$B$24*10^6/3600</f>
        <v>0</v>
      </c>
      <c r="K117" s="65">
        <f>Albuquerque!$B$24*10^6/3600</f>
        <v>0</v>
      </c>
      <c r="L117" s="65">
        <f>Seattle!$B$24*10^6/3600</f>
        <v>0</v>
      </c>
      <c r="M117" s="65">
        <f>Chicago!$B$24*10^6/3600</f>
        <v>0</v>
      </c>
      <c r="N117" s="65">
        <f>Boulder!$B$24*10^6/3600</f>
        <v>0</v>
      </c>
      <c r="O117" s="65">
        <f>Minneapolis!$B$24*10^6/3600</f>
        <v>0</v>
      </c>
      <c r="P117" s="65">
        <f>Helena!$B$24*10^6/3600</f>
        <v>0</v>
      </c>
      <c r="Q117" s="65">
        <f>Duluth!$B$24*10^6/3600</f>
        <v>0</v>
      </c>
      <c r="R117" s="65">
        <f>Fairbanks!$B$24*10^6/3600</f>
        <v>0</v>
      </c>
    </row>
    <row r="118" spans="1:18">
      <c r="A118" s="48"/>
      <c r="B118" s="49" t="s">
        <v>88</v>
      </c>
      <c r="C118" s="65">
        <f>Miami!$B$25*10^6/3600</f>
        <v>0</v>
      </c>
      <c r="D118" s="65">
        <f>Houston!$B$25*10^6/3600</f>
        <v>0</v>
      </c>
      <c r="E118" s="65">
        <f>Phoenix!$B$25*10^6/3600</f>
        <v>0</v>
      </c>
      <c r="F118" s="65">
        <f>Atlanta!$B$25*10^6/3600</f>
        <v>0</v>
      </c>
      <c r="G118" s="65">
        <f>LosAngeles!$B$25*10^6/3600</f>
        <v>0</v>
      </c>
      <c r="H118" s="65">
        <f>LasVegas!$B$25*10^6/3600</f>
        <v>0</v>
      </c>
      <c r="I118" s="65">
        <f>SanFrancisco!$B$25*10^6/3600</f>
        <v>0</v>
      </c>
      <c r="J118" s="65">
        <f>Baltimore!$B$25*10^6/3600</f>
        <v>0</v>
      </c>
      <c r="K118" s="65">
        <f>Albuquerque!$B$25*10^6/3600</f>
        <v>0</v>
      </c>
      <c r="L118" s="65">
        <f>Seattle!$B$25*10^6/3600</f>
        <v>0</v>
      </c>
      <c r="M118" s="65">
        <f>Chicago!$B$25*10^6/3600</f>
        <v>0</v>
      </c>
      <c r="N118" s="65">
        <f>Boulder!$B$25*10^6/3600</f>
        <v>0</v>
      </c>
      <c r="O118" s="65">
        <f>Minneapolis!$B$25*10^6/3600</f>
        <v>0</v>
      </c>
      <c r="P118" s="65">
        <f>Helena!$B$25*10^6/3600</f>
        <v>0</v>
      </c>
      <c r="Q118" s="65">
        <f>Duluth!$B$25*10^6/3600</f>
        <v>0</v>
      </c>
      <c r="R118" s="65">
        <f>Fairbanks!$B$25*10^6/3600</f>
        <v>0</v>
      </c>
    </row>
    <row r="119" spans="1:18">
      <c r="A119" s="48"/>
      <c r="B119" s="49" t="s">
        <v>89</v>
      </c>
      <c r="C119" s="65">
        <f>Miami!$B$26*10^6/3600</f>
        <v>0</v>
      </c>
      <c r="D119" s="65">
        <f>Houston!$B$26*10^6/3600</f>
        <v>0</v>
      </c>
      <c r="E119" s="65">
        <f>Phoenix!$B$26*10^6/3600</f>
        <v>0</v>
      </c>
      <c r="F119" s="65">
        <f>Atlanta!$B$26*10^6/3600</f>
        <v>0</v>
      </c>
      <c r="G119" s="65">
        <f>LosAngeles!$B$26*10^6/3600</f>
        <v>0</v>
      </c>
      <c r="H119" s="65">
        <f>LasVegas!$B$26*10^6/3600</f>
        <v>0</v>
      </c>
      <c r="I119" s="65">
        <f>SanFrancisco!$B$26*10^6/3600</f>
        <v>0</v>
      </c>
      <c r="J119" s="65">
        <f>Baltimore!$B$26*10^6/3600</f>
        <v>0</v>
      </c>
      <c r="K119" s="65">
        <f>Albuquerque!$B$26*10^6/3600</f>
        <v>0</v>
      </c>
      <c r="L119" s="65">
        <f>Seattle!$B$26*10^6/3600</f>
        <v>0</v>
      </c>
      <c r="M119" s="65">
        <f>Chicago!$B$26*10^6/3600</f>
        <v>0</v>
      </c>
      <c r="N119" s="65">
        <f>Boulder!$B$26*10^6/3600</f>
        <v>0</v>
      </c>
      <c r="O119" s="65">
        <f>Minneapolis!$B$26*10^6/3600</f>
        <v>0</v>
      </c>
      <c r="P119" s="65">
        <f>Helena!$B$26*10^6/3600</f>
        <v>0</v>
      </c>
      <c r="Q119" s="65">
        <f>Duluth!$B$26*10^6/3600</f>
        <v>0</v>
      </c>
      <c r="R119" s="65">
        <f>Fairbanks!$B$26*10^6/3600</f>
        <v>0</v>
      </c>
    </row>
    <row r="120" spans="1:18">
      <c r="A120" s="48"/>
      <c r="B120" s="49" t="s">
        <v>90</v>
      </c>
      <c r="C120" s="65">
        <f>Miami!$B$28*10^6/3600</f>
        <v>659505.5555555555</v>
      </c>
      <c r="D120" s="65">
        <f>Houston!$B$28*10^6/3600</f>
        <v>608716.66666666663</v>
      </c>
      <c r="E120" s="65">
        <f>Phoenix!$B$28*10^6/3600</f>
        <v>615694.4444444445</v>
      </c>
      <c r="F120" s="65">
        <f>Atlanta!$B$28*10^6/3600</f>
        <v>546450</v>
      </c>
      <c r="G120" s="65">
        <f>LosAngeles!$B$28*10^6/3600</f>
        <v>470338.88888888888</v>
      </c>
      <c r="H120" s="65">
        <f>LasVegas!$B$28*10^6/3600</f>
        <v>558680.5555555555</v>
      </c>
      <c r="I120" s="65">
        <f>SanFrancisco!$B$28*10^6/3600</f>
        <v>439402.77777777775</v>
      </c>
      <c r="J120" s="65">
        <f>Baltimore!$B$28*10^6/3600</f>
        <v>513277.77777777775</v>
      </c>
      <c r="K120" s="65">
        <f>Albuquerque!$B$28*10^6/3600</f>
        <v>494269.44444444444</v>
      </c>
      <c r="L120" s="65">
        <f>Seattle!$B$28*10^6/3600</f>
        <v>446447.22222222225</v>
      </c>
      <c r="M120" s="65">
        <f>Chicago!$B$28*10^6/3600</f>
        <v>494452.77777777775</v>
      </c>
      <c r="N120" s="65">
        <f>Boulder!$B$28*10^6/3600</f>
        <v>478005.55555555556</v>
      </c>
      <c r="O120" s="65">
        <f>Minneapolis!$B$28*10^6/3600</f>
        <v>498880.55555555556</v>
      </c>
      <c r="P120" s="65">
        <f>Helena!$B$28*10^6/3600</f>
        <v>481516.66666666669</v>
      </c>
      <c r="Q120" s="65">
        <f>Duluth!$B$28*10^6/3600</f>
        <v>482130.55555555556</v>
      </c>
      <c r="R120" s="65">
        <f>Fairbanks!$B$28*10^6/3600</f>
        <v>546511.11111111112</v>
      </c>
    </row>
    <row r="121" spans="1:18">
      <c r="A121" s="48"/>
      <c r="B121" s="46" t="s">
        <v>233</v>
      </c>
      <c r="C121" s="53"/>
    </row>
    <row r="122" spans="1:18">
      <c r="A122" s="48"/>
      <c r="B122" s="49" t="s">
        <v>70</v>
      </c>
      <c r="C122" s="65">
        <f>Miami!$C$13*10^3</f>
        <v>20070</v>
      </c>
      <c r="D122" s="65">
        <f>Houston!$C$13*10^3</f>
        <v>323550</v>
      </c>
      <c r="E122" s="65">
        <f>Phoenix!$C$13*10^3</f>
        <v>260860</v>
      </c>
      <c r="F122" s="65">
        <f>Atlanta!$C$13*10^3</f>
        <v>684280</v>
      </c>
      <c r="G122" s="65">
        <f>LosAngeles!$C$13*10^3</f>
        <v>201250</v>
      </c>
      <c r="H122" s="65">
        <f>LasVegas!$C$13*10^3</f>
        <v>446170</v>
      </c>
      <c r="I122" s="65">
        <f>SanFrancisco!$C$13*10^3</f>
        <v>560450</v>
      </c>
      <c r="J122" s="65">
        <f>Baltimore!$C$13*10^3</f>
        <v>1217970</v>
      </c>
      <c r="K122" s="65">
        <f>Albuquerque!$C$13*10^3</f>
        <v>865990</v>
      </c>
      <c r="L122" s="65">
        <f>Seattle!$C$13*10^3</f>
        <v>1090190</v>
      </c>
      <c r="M122" s="65">
        <f>Chicago!$C$13*10^3</f>
        <v>1688860</v>
      </c>
      <c r="N122" s="65">
        <f>Boulder!$C$13*10^3</f>
        <v>1274330</v>
      </c>
      <c r="O122" s="65">
        <f>Minneapolis!$C$13*10^3</f>
        <v>2212990</v>
      </c>
      <c r="P122" s="65">
        <f>Helena!$C$13*10^3</f>
        <v>1815220</v>
      </c>
      <c r="Q122" s="65">
        <f>Duluth!$C$13*10^3</f>
        <v>2779530</v>
      </c>
      <c r="R122" s="65">
        <f>Fairbanks!$C$13*10^3</f>
        <v>4538970</v>
      </c>
    </row>
    <row r="123" spans="1:18">
      <c r="A123" s="48"/>
      <c r="B123" s="49" t="s">
        <v>71</v>
      </c>
      <c r="C123" s="65">
        <f>Miami!$C$14*10^3</f>
        <v>0</v>
      </c>
      <c r="D123" s="65">
        <f>Houston!$C$14*10^3</f>
        <v>0</v>
      </c>
      <c r="E123" s="65">
        <f>Phoenix!$C$14*10^3</f>
        <v>0</v>
      </c>
      <c r="F123" s="65">
        <f>Atlanta!$C$14*10^3</f>
        <v>0</v>
      </c>
      <c r="G123" s="65">
        <f>LosAngeles!$C$14*10^3</f>
        <v>0</v>
      </c>
      <c r="H123" s="65">
        <f>LasVegas!$C$14*10^3</f>
        <v>0</v>
      </c>
      <c r="I123" s="65">
        <f>SanFrancisco!$C$14*10^3</f>
        <v>0</v>
      </c>
      <c r="J123" s="65">
        <f>Baltimore!$C$14*10^3</f>
        <v>0</v>
      </c>
      <c r="K123" s="65">
        <f>Albuquerque!$C$14*10^3</f>
        <v>0</v>
      </c>
      <c r="L123" s="65">
        <f>Seattle!$C$14*10^3</f>
        <v>0</v>
      </c>
      <c r="M123" s="65">
        <f>Chicago!$C$14*10^3</f>
        <v>0</v>
      </c>
      <c r="N123" s="65">
        <f>Boulder!$C$14*10^3</f>
        <v>0</v>
      </c>
      <c r="O123" s="65">
        <f>Minneapolis!$C$14*10^3</f>
        <v>0</v>
      </c>
      <c r="P123" s="65">
        <f>Helena!$C$14*10^3</f>
        <v>0</v>
      </c>
      <c r="Q123" s="65">
        <f>Duluth!$C$14*10^3</f>
        <v>0</v>
      </c>
      <c r="R123" s="65">
        <f>Fairbanks!$C$14*10^3</f>
        <v>0</v>
      </c>
    </row>
    <row r="124" spans="1:18">
      <c r="A124" s="48"/>
      <c r="B124" s="49" t="s">
        <v>79</v>
      </c>
      <c r="C124" s="65">
        <f>Miami!$C$15*10^3</f>
        <v>0</v>
      </c>
      <c r="D124" s="65">
        <f>Houston!$C$15*10^3</f>
        <v>0</v>
      </c>
      <c r="E124" s="65">
        <f>Phoenix!$C$15*10^3</f>
        <v>0</v>
      </c>
      <c r="F124" s="65">
        <f>Atlanta!$C$15*10^3</f>
        <v>0</v>
      </c>
      <c r="G124" s="65">
        <f>LosAngeles!$C$15*10^3</f>
        <v>0</v>
      </c>
      <c r="H124" s="65">
        <f>LasVegas!$C$15*10^3</f>
        <v>0</v>
      </c>
      <c r="I124" s="65">
        <f>SanFrancisco!$C$15*10^3</f>
        <v>0</v>
      </c>
      <c r="J124" s="65">
        <f>Baltimore!$C$15*10^3</f>
        <v>0</v>
      </c>
      <c r="K124" s="65">
        <f>Albuquerque!$C$15*10^3</f>
        <v>0</v>
      </c>
      <c r="L124" s="65">
        <f>Seattle!$C$15*10^3</f>
        <v>0</v>
      </c>
      <c r="M124" s="65">
        <f>Chicago!$C$15*10^3</f>
        <v>0</v>
      </c>
      <c r="N124" s="65">
        <f>Boulder!$C$15*10^3</f>
        <v>0</v>
      </c>
      <c r="O124" s="65">
        <f>Minneapolis!$C$15*10^3</f>
        <v>0</v>
      </c>
      <c r="P124" s="65">
        <f>Helena!$C$15*10^3</f>
        <v>0</v>
      </c>
      <c r="Q124" s="65">
        <f>Duluth!$C$15*10^3</f>
        <v>0</v>
      </c>
      <c r="R124" s="65">
        <f>Fairbanks!$C$15*10^3</f>
        <v>0</v>
      </c>
    </row>
    <row r="125" spans="1:18">
      <c r="A125" s="48"/>
      <c r="B125" s="49" t="s">
        <v>80</v>
      </c>
      <c r="C125" s="65">
        <f>Miami!$C$16*10^3</f>
        <v>0</v>
      </c>
      <c r="D125" s="65">
        <f>Houston!$C$16*10^3</f>
        <v>0</v>
      </c>
      <c r="E125" s="65">
        <f>Phoenix!$C$16*10^3</f>
        <v>0</v>
      </c>
      <c r="F125" s="65">
        <f>Atlanta!$C$16*10^3</f>
        <v>0</v>
      </c>
      <c r="G125" s="65">
        <f>LosAngeles!$C$16*10^3</f>
        <v>0</v>
      </c>
      <c r="H125" s="65">
        <f>LasVegas!$C$16*10^3</f>
        <v>0</v>
      </c>
      <c r="I125" s="65">
        <f>SanFrancisco!$C$16*10^3</f>
        <v>0</v>
      </c>
      <c r="J125" s="65">
        <f>Baltimore!$C$16*10^3</f>
        <v>0</v>
      </c>
      <c r="K125" s="65">
        <f>Albuquerque!$C$16*10^3</f>
        <v>0</v>
      </c>
      <c r="L125" s="65">
        <f>Seattle!$C$16*10^3</f>
        <v>0</v>
      </c>
      <c r="M125" s="65">
        <f>Chicago!$C$16*10^3</f>
        <v>0</v>
      </c>
      <c r="N125" s="65">
        <f>Boulder!$C$16*10^3</f>
        <v>0</v>
      </c>
      <c r="O125" s="65">
        <f>Minneapolis!$C$16*10^3</f>
        <v>0</v>
      </c>
      <c r="P125" s="65">
        <f>Helena!$C$16*10^3</f>
        <v>0</v>
      </c>
      <c r="Q125" s="65">
        <f>Duluth!$C$16*10^3</f>
        <v>0</v>
      </c>
      <c r="R125" s="65">
        <f>Fairbanks!$C$16*10^3</f>
        <v>0</v>
      </c>
    </row>
    <row r="126" spans="1:18">
      <c r="A126" s="48"/>
      <c r="B126" s="49" t="s">
        <v>81</v>
      </c>
      <c r="C126" s="65">
        <f>Miami!$C$17*10^3</f>
        <v>0</v>
      </c>
      <c r="D126" s="65">
        <f>Houston!$C$17*10^3</f>
        <v>0</v>
      </c>
      <c r="E126" s="65">
        <f>Phoenix!$C$17*10^3</f>
        <v>0</v>
      </c>
      <c r="F126" s="65">
        <f>Atlanta!$C$17*10^3</f>
        <v>0</v>
      </c>
      <c r="G126" s="65">
        <f>LosAngeles!$C$17*10^3</f>
        <v>0</v>
      </c>
      <c r="H126" s="65">
        <f>LasVegas!$C$17*10^3</f>
        <v>0</v>
      </c>
      <c r="I126" s="65">
        <f>SanFrancisco!$C$17*10^3</f>
        <v>0</v>
      </c>
      <c r="J126" s="65">
        <f>Baltimore!$C$17*10^3</f>
        <v>0</v>
      </c>
      <c r="K126" s="65">
        <f>Albuquerque!$C$17*10^3</f>
        <v>0</v>
      </c>
      <c r="L126" s="65">
        <f>Seattle!$C$17*10^3</f>
        <v>0</v>
      </c>
      <c r="M126" s="65">
        <f>Chicago!$C$17*10^3</f>
        <v>0</v>
      </c>
      <c r="N126" s="65">
        <f>Boulder!$C$17*10^3</f>
        <v>0</v>
      </c>
      <c r="O126" s="65">
        <f>Minneapolis!$C$17*10^3</f>
        <v>0</v>
      </c>
      <c r="P126" s="65">
        <f>Helena!$C$17*10^3</f>
        <v>0</v>
      </c>
      <c r="Q126" s="65">
        <f>Duluth!$C$17*10^3</f>
        <v>0</v>
      </c>
      <c r="R126" s="65">
        <f>Fairbanks!$C$17*10^3</f>
        <v>0</v>
      </c>
    </row>
    <row r="127" spans="1:18">
      <c r="A127" s="48"/>
      <c r="B127" s="49" t="s">
        <v>82</v>
      </c>
      <c r="C127" s="65">
        <f>Miami!$C$18*10^3</f>
        <v>0</v>
      </c>
      <c r="D127" s="65">
        <f>Houston!$C$18*10^3</f>
        <v>0</v>
      </c>
      <c r="E127" s="65">
        <f>Phoenix!$C$18*10^3</f>
        <v>0</v>
      </c>
      <c r="F127" s="65">
        <f>Atlanta!$C$18*10^3</f>
        <v>0</v>
      </c>
      <c r="G127" s="65">
        <f>LosAngeles!$C$18*10^3</f>
        <v>0</v>
      </c>
      <c r="H127" s="65">
        <f>LasVegas!$C$18*10^3</f>
        <v>0</v>
      </c>
      <c r="I127" s="65">
        <f>SanFrancisco!$C$18*10^3</f>
        <v>0</v>
      </c>
      <c r="J127" s="65">
        <f>Baltimore!$C$18*10^3</f>
        <v>0</v>
      </c>
      <c r="K127" s="65">
        <f>Albuquerque!$C$18*10^3</f>
        <v>0</v>
      </c>
      <c r="L127" s="65">
        <f>Seattle!$C$18*10^3</f>
        <v>0</v>
      </c>
      <c r="M127" s="65">
        <f>Chicago!$C$18*10^3</f>
        <v>0</v>
      </c>
      <c r="N127" s="65">
        <f>Boulder!$C$18*10^3</f>
        <v>0</v>
      </c>
      <c r="O127" s="65">
        <f>Minneapolis!$C$18*10^3</f>
        <v>0</v>
      </c>
      <c r="P127" s="65">
        <f>Helena!$C$18*10^3</f>
        <v>0</v>
      </c>
      <c r="Q127" s="65">
        <f>Duluth!$C$18*10^3</f>
        <v>0</v>
      </c>
      <c r="R127" s="65">
        <f>Fairbanks!$C$18*10^3</f>
        <v>0</v>
      </c>
    </row>
    <row r="128" spans="1:18">
      <c r="A128" s="48"/>
      <c r="B128" s="49" t="s">
        <v>83</v>
      </c>
      <c r="C128" s="65">
        <f>Miami!$C$19*10^3</f>
        <v>0</v>
      </c>
      <c r="D128" s="65">
        <f>Houston!$C$19*10^3</f>
        <v>0</v>
      </c>
      <c r="E128" s="65">
        <f>Phoenix!$C$19*10^3</f>
        <v>0</v>
      </c>
      <c r="F128" s="65">
        <f>Atlanta!$C$19*10^3</f>
        <v>0</v>
      </c>
      <c r="G128" s="65">
        <f>LosAngeles!$C$19*10^3</f>
        <v>0</v>
      </c>
      <c r="H128" s="65">
        <f>LasVegas!$C$19*10^3</f>
        <v>0</v>
      </c>
      <c r="I128" s="65">
        <f>SanFrancisco!$C$19*10^3</f>
        <v>0</v>
      </c>
      <c r="J128" s="65">
        <f>Baltimore!$C$19*10^3</f>
        <v>0</v>
      </c>
      <c r="K128" s="65">
        <f>Albuquerque!$C$19*10^3</f>
        <v>0</v>
      </c>
      <c r="L128" s="65">
        <f>Seattle!$C$19*10^3</f>
        <v>0</v>
      </c>
      <c r="M128" s="65">
        <f>Chicago!$C$19*10^3</f>
        <v>0</v>
      </c>
      <c r="N128" s="65">
        <f>Boulder!$C$19*10^3</f>
        <v>0</v>
      </c>
      <c r="O128" s="65">
        <f>Minneapolis!$C$19*10^3</f>
        <v>0</v>
      </c>
      <c r="P128" s="65">
        <f>Helena!$C$19*10^3</f>
        <v>0</v>
      </c>
      <c r="Q128" s="65">
        <f>Duluth!$C$19*10^3</f>
        <v>0</v>
      </c>
      <c r="R128" s="65">
        <f>Fairbanks!$C$19*10^3</f>
        <v>0</v>
      </c>
    </row>
    <row r="129" spans="1:18">
      <c r="A129" s="48"/>
      <c r="B129" s="49" t="s">
        <v>84</v>
      </c>
      <c r="C129" s="65">
        <f>Miami!$C$20*10^3</f>
        <v>0</v>
      </c>
      <c r="D129" s="65">
        <f>Houston!$C$20*10^3</f>
        <v>0</v>
      </c>
      <c r="E129" s="65">
        <f>Phoenix!$C$20*10^3</f>
        <v>0</v>
      </c>
      <c r="F129" s="65">
        <f>Atlanta!$C$20*10^3</f>
        <v>0</v>
      </c>
      <c r="G129" s="65">
        <f>LosAngeles!$C$20*10^3</f>
        <v>0</v>
      </c>
      <c r="H129" s="65">
        <f>LasVegas!$C$20*10^3</f>
        <v>0</v>
      </c>
      <c r="I129" s="65">
        <f>SanFrancisco!$C$20*10^3</f>
        <v>0</v>
      </c>
      <c r="J129" s="65">
        <f>Baltimore!$C$20*10^3</f>
        <v>0</v>
      </c>
      <c r="K129" s="65">
        <f>Albuquerque!$C$20*10^3</f>
        <v>0</v>
      </c>
      <c r="L129" s="65">
        <f>Seattle!$C$20*10^3</f>
        <v>0</v>
      </c>
      <c r="M129" s="65">
        <f>Chicago!$C$20*10^3</f>
        <v>0</v>
      </c>
      <c r="N129" s="65">
        <f>Boulder!$C$20*10^3</f>
        <v>0</v>
      </c>
      <c r="O129" s="65">
        <f>Minneapolis!$C$20*10^3</f>
        <v>0</v>
      </c>
      <c r="P129" s="65">
        <f>Helena!$C$20*10^3</f>
        <v>0</v>
      </c>
      <c r="Q129" s="65">
        <f>Duluth!$C$20*10^3</f>
        <v>0</v>
      </c>
      <c r="R129" s="65">
        <f>Fairbanks!$C$20*10^3</f>
        <v>0</v>
      </c>
    </row>
    <row r="130" spans="1:18">
      <c r="A130" s="48"/>
      <c r="B130" s="49" t="s">
        <v>85</v>
      </c>
      <c r="C130" s="65">
        <f>Miami!$C$21*10^3</f>
        <v>0</v>
      </c>
      <c r="D130" s="65">
        <f>Houston!$C$21*10^3</f>
        <v>0</v>
      </c>
      <c r="E130" s="65">
        <f>Phoenix!$C$21*10^3</f>
        <v>0</v>
      </c>
      <c r="F130" s="65">
        <f>Atlanta!$C$21*10^3</f>
        <v>0</v>
      </c>
      <c r="G130" s="65">
        <f>LosAngeles!$C$21*10^3</f>
        <v>0</v>
      </c>
      <c r="H130" s="65">
        <f>LasVegas!$C$21*10^3</f>
        <v>0</v>
      </c>
      <c r="I130" s="65">
        <f>SanFrancisco!$C$21*10^3</f>
        <v>0</v>
      </c>
      <c r="J130" s="65">
        <f>Baltimore!$C$21*10^3</f>
        <v>0</v>
      </c>
      <c r="K130" s="65">
        <f>Albuquerque!$C$21*10^3</f>
        <v>0</v>
      </c>
      <c r="L130" s="65">
        <f>Seattle!$C$21*10^3</f>
        <v>0</v>
      </c>
      <c r="M130" s="65">
        <f>Chicago!$C$21*10^3</f>
        <v>0</v>
      </c>
      <c r="N130" s="65">
        <f>Boulder!$C$21*10^3</f>
        <v>0</v>
      </c>
      <c r="O130" s="65">
        <f>Minneapolis!$C$21*10^3</f>
        <v>0</v>
      </c>
      <c r="P130" s="65">
        <f>Helena!$C$21*10^3</f>
        <v>0</v>
      </c>
      <c r="Q130" s="65">
        <f>Duluth!$C$21*10^3</f>
        <v>0</v>
      </c>
      <c r="R130" s="65">
        <f>Fairbanks!$C$21*10^3</f>
        <v>0</v>
      </c>
    </row>
    <row r="131" spans="1:18">
      <c r="A131" s="48"/>
      <c r="B131" s="49" t="s">
        <v>86</v>
      </c>
      <c r="C131" s="65">
        <f>Miami!$C$22*10^3</f>
        <v>0</v>
      </c>
      <c r="D131" s="65">
        <f>Houston!$C$22*10^3</f>
        <v>0</v>
      </c>
      <c r="E131" s="65">
        <f>Phoenix!$C$22*10^3</f>
        <v>0</v>
      </c>
      <c r="F131" s="65">
        <f>Atlanta!$C$22*10^3</f>
        <v>0</v>
      </c>
      <c r="G131" s="65">
        <f>LosAngeles!$C$22*10^3</f>
        <v>0</v>
      </c>
      <c r="H131" s="65">
        <f>LasVegas!$C$22*10^3</f>
        <v>0</v>
      </c>
      <c r="I131" s="65">
        <f>SanFrancisco!$C$22*10^3</f>
        <v>0</v>
      </c>
      <c r="J131" s="65">
        <f>Baltimore!$C$22*10^3</f>
        <v>0</v>
      </c>
      <c r="K131" s="65">
        <f>Albuquerque!$C$22*10^3</f>
        <v>0</v>
      </c>
      <c r="L131" s="65">
        <f>Seattle!$C$22*10^3</f>
        <v>0</v>
      </c>
      <c r="M131" s="65">
        <f>Chicago!$C$22*10^3</f>
        <v>0</v>
      </c>
      <c r="N131" s="65">
        <f>Boulder!$C$22*10^3</f>
        <v>0</v>
      </c>
      <c r="O131" s="65">
        <f>Minneapolis!$C$22*10^3</f>
        <v>0</v>
      </c>
      <c r="P131" s="65">
        <f>Helena!$C$22*10^3</f>
        <v>0</v>
      </c>
      <c r="Q131" s="65">
        <f>Duluth!$C$22*10^3</f>
        <v>0</v>
      </c>
      <c r="R131" s="65">
        <f>Fairbanks!$C$22*10^3</f>
        <v>0</v>
      </c>
    </row>
    <row r="132" spans="1:18">
      <c r="A132" s="48"/>
      <c r="B132" s="49" t="s">
        <v>65</v>
      </c>
      <c r="C132" s="65">
        <f>Miami!$C$23*10^3</f>
        <v>0</v>
      </c>
      <c r="D132" s="65">
        <f>Houston!$C$23*10^3</f>
        <v>0</v>
      </c>
      <c r="E132" s="65">
        <f>Phoenix!$C$23*10^3</f>
        <v>0</v>
      </c>
      <c r="F132" s="65">
        <f>Atlanta!$C$23*10^3</f>
        <v>0</v>
      </c>
      <c r="G132" s="65">
        <f>LosAngeles!$C$23*10^3</f>
        <v>0</v>
      </c>
      <c r="H132" s="65">
        <f>LasVegas!$C$23*10^3</f>
        <v>0</v>
      </c>
      <c r="I132" s="65">
        <f>SanFrancisco!$C$23*10^3</f>
        <v>0</v>
      </c>
      <c r="J132" s="65">
        <f>Baltimore!$C$23*10^3</f>
        <v>0</v>
      </c>
      <c r="K132" s="65">
        <f>Albuquerque!$C$23*10^3</f>
        <v>0</v>
      </c>
      <c r="L132" s="65">
        <f>Seattle!$C$23*10^3</f>
        <v>0</v>
      </c>
      <c r="M132" s="65">
        <f>Chicago!$C$23*10^3</f>
        <v>0</v>
      </c>
      <c r="N132" s="65">
        <f>Boulder!$C$23*10^3</f>
        <v>0</v>
      </c>
      <c r="O132" s="65">
        <f>Minneapolis!$C$23*10^3</f>
        <v>0</v>
      </c>
      <c r="P132" s="65">
        <f>Helena!$C$23*10^3</f>
        <v>0</v>
      </c>
      <c r="Q132" s="65">
        <f>Duluth!$C$23*10^3</f>
        <v>0</v>
      </c>
      <c r="R132" s="65">
        <f>Fairbanks!$C$23*10^3</f>
        <v>0</v>
      </c>
    </row>
    <row r="133" spans="1:18">
      <c r="A133" s="48"/>
      <c r="B133" s="49" t="s">
        <v>87</v>
      </c>
      <c r="C133" s="65">
        <f>Miami!$C$24*10^3</f>
        <v>0</v>
      </c>
      <c r="D133" s="65">
        <f>Houston!$C$24*10^3</f>
        <v>0</v>
      </c>
      <c r="E133" s="65">
        <f>Phoenix!$C$24*10^3</f>
        <v>0</v>
      </c>
      <c r="F133" s="65">
        <f>Atlanta!$C$24*10^3</f>
        <v>0</v>
      </c>
      <c r="G133" s="65">
        <f>LosAngeles!$C$24*10^3</f>
        <v>0</v>
      </c>
      <c r="H133" s="65">
        <f>LasVegas!$C$24*10^3</f>
        <v>0</v>
      </c>
      <c r="I133" s="65">
        <f>SanFrancisco!$C$24*10^3</f>
        <v>0</v>
      </c>
      <c r="J133" s="65">
        <f>Baltimore!$C$24*10^3</f>
        <v>0</v>
      </c>
      <c r="K133" s="65">
        <f>Albuquerque!$C$24*10^3</f>
        <v>0</v>
      </c>
      <c r="L133" s="65">
        <f>Seattle!$C$24*10^3</f>
        <v>0</v>
      </c>
      <c r="M133" s="65">
        <f>Chicago!$C$24*10^3</f>
        <v>0</v>
      </c>
      <c r="N133" s="65">
        <f>Boulder!$C$24*10^3</f>
        <v>0</v>
      </c>
      <c r="O133" s="65">
        <f>Minneapolis!$C$24*10^3</f>
        <v>0</v>
      </c>
      <c r="P133" s="65">
        <f>Helena!$C$24*10^3</f>
        <v>0</v>
      </c>
      <c r="Q133" s="65">
        <f>Duluth!$C$24*10^3</f>
        <v>0</v>
      </c>
      <c r="R133" s="65">
        <f>Fairbanks!$C$24*10^3</f>
        <v>0</v>
      </c>
    </row>
    <row r="134" spans="1:18">
      <c r="A134" s="48"/>
      <c r="B134" s="49" t="s">
        <v>88</v>
      </c>
      <c r="C134" s="65">
        <f>Miami!$C$25*10^3</f>
        <v>0</v>
      </c>
      <c r="D134" s="65">
        <f>Houston!$C$25*10^3</f>
        <v>0</v>
      </c>
      <c r="E134" s="65">
        <f>Phoenix!$C$25*10^3</f>
        <v>0</v>
      </c>
      <c r="F134" s="65">
        <f>Atlanta!$C$25*10^3</f>
        <v>0</v>
      </c>
      <c r="G134" s="65">
        <f>LosAngeles!$C$25*10^3</f>
        <v>0</v>
      </c>
      <c r="H134" s="65">
        <f>LasVegas!$C$25*10^3</f>
        <v>0</v>
      </c>
      <c r="I134" s="65">
        <f>SanFrancisco!$C$25*10^3</f>
        <v>0</v>
      </c>
      <c r="J134" s="65">
        <f>Baltimore!$C$25*10^3</f>
        <v>0</v>
      </c>
      <c r="K134" s="65">
        <f>Albuquerque!$C$25*10^3</f>
        <v>0</v>
      </c>
      <c r="L134" s="65">
        <f>Seattle!$C$25*10^3</f>
        <v>0</v>
      </c>
      <c r="M134" s="65">
        <f>Chicago!$C$25*10^3</f>
        <v>0</v>
      </c>
      <c r="N134" s="65">
        <f>Boulder!$C$25*10^3</f>
        <v>0</v>
      </c>
      <c r="O134" s="65">
        <f>Minneapolis!$C$25*10^3</f>
        <v>0</v>
      </c>
      <c r="P134" s="65">
        <f>Helena!$C$25*10^3</f>
        <v>0</v>
      </c>
      <c r="Q134" s="65">
        <f>Duluth!$C$25*10^3</f>
        <v>0</v>
      </c>
      <c r="R134" s="65">
        <f>Fairbanks!$C$25*10^3</f>
        <v>0</v>
      </c>
    </row>
    <row r="135" spans="1:18">
      <c r="A135" s="48"/>
      <c r="B135" s="49" t="s">
        <v>89</v>
      </c>
      <c r="C135" s="65">
        <f>Miami!$C$26*10^3</f>
        <v>0</v>
      </c>
      <c r="D135" s="65">
        <f>Houston!$C$26*10^3</f>
        <v>0</v>
      </c>
      <c r="E135" s="65">
        <f>Phoenix!$C$26*10^3</f>
        <v>0</v>
      </c>
      <c r="F135" s="65">
        <f>Atlanta!$C$26*10^3</f>
        <v>0</v>
      </c>
      <c r="G135" s="65">
        <f>LosAngeles!$C$26*10^3</f>
        <v>0</v>
      </c>
      <c r="H135" s="65">
        <f>LasVegas!$C$26*10^3</f>
        <v>0</v>
      </c>
      <c r="I135" s="65">
        <f>SanFrancisco!$C$26*10^3</f>
        <v>0</v>
      </c>
      <c r="J135" s="65">
        <f>Baltimore!$C$26*10^3</f>
        <v>0</v>
      </c>
      <c r="K135" s="65">
        <f>Albuquerque!$C$26*10^3</f>
        <v>0</v>
      </c>
      <c r="L135" s="65">
        <f>Seattle!$C$26*10^3</f>
        <v>0</v>
      </c>
      <c r="M135" s="65">
        <f>Chicago!$C$26*10^3</f>
        <v>0</v>
      </c>
      <c r="N135" s="65">
        <f>Boulder!$C$26*10^3</f>
        <v>0</v>
      </c>
      <c r="O135" s="65">
        <f>Minneapolis!$C$26*10^3</f>
        <v>0</v>
      </c>
      <c r="P135" s="65">
        <f>Helena!$C$26*10^3</f>
        <v>0</v>
      </c>
      <c r="Q135" s="65">
        <f>Duluth!$C$26*10^3</f>
        <v>0</v>
      </c>
      <c r="R135" s="65">
        <f>Fairbanks!$C$26*10^3</f>
        <v>0</v>
      </c>
    </row>
    <row r="136" spans="1:18">
      <c r="A136" s="48"/>
      <c r="B136" s="49" t="s">
        <v>90</v>
      </c>
      <c r="C136" s="65">
        <f>Miami!$C$28*10^3</f>
        <v>20070</v>
      </c>
      <c r="D136" s="65">
        <f>Houston!$C$28*10^3</f>
        <v>323550</v>
      </c>
      <c r="E136" s="65">
        <f>Phoenix!$C$28*10^3</f>
        <v>260860</v>
      </c>
      <c r="F136" s="65">
        <f>Atlanta!$C$28*10^3</f>
        <v>684280</v>
      </c>
      <c r="G136" s="65">
        <f>LosAngeles!$C$28*10^3</f>
        <v>201250</v>
      </c>
      <c r="H136" s="65">
        <f>LasVegas!$C$28*10^3</f>
        <v>446170</v>
      </c>
      <c r="I136" s="65">
        <f>SanFrancisco!$C$28*10^3</f>
        <v>560450</v>
      </c>
      <c r="J136" s="65">
        <f>Baltimore!$C$28*10^3</f>
        <v>1217970</v>
      </c>
      <c r="K136" s="65">
        <f>Albuquerque!$C$28*10^3</f>
        <v>865990</v>
      </c>
      <c r="L136" s="65">
        <f>Seattle!$C$28*10^3</f>
        <v>1090190</v>
      </c>
      <c r="M136" s="65">
        <f>Chicago!$C$28*10^3</f>
        <v>1688860</v>
      </c>
      <c r="N136" s="65">
        <f>Boulder!$C$28*10^3</f>
        <v>1274330</v>
      </c>
      <c r="O136" s="65">
        <f>Minneapolis!$C$28*10^3</f>
        <v>2212990</v>
      </c>
      <c r="P136" s="65">
        <f>Helena!$C$28*10^3</f>
        <v>1815220</v>
      </c>
      <c r="Q136" s="65">
        <f>Duluth!$C$28*10^3</f>
        <v>2779530</v>
      </c>
      <c r="R136" s="65">
        <f>Fairbanks!$C$28*10^3</f>
        <v>4538970</v>
      </c>
    </row>
    <row r="137" spans="1:18">
      <c r="A137" s="48"/>
      <c r="B137" s="46" t="s">
        <v>234</v>
      </c>
      <c r="C137" s="53"/>
    </row>
    <row r="138" spans="1:18">
      <c r="A138" s="48"/>
      <c r="B138" s="49" t="s">
        <v>70</v>
      </c>
      <c r="C138" s="65">
        <f>Miami!$E$13*10^3</f>
        <v>0</v>
      </c>
      <c r="D138" s="65">
        <f>Houston!$E$13*10^3</f>
        <v>0</v>
      </c>
      <c r="E138" s="65">
        <f>Phoenix!$E$13*10^3</f>
        <v>0</v>
      </c>
      <c r="F138" s="65">
        <f>Atlanta!$E$13*10^3</f>
        <v>0</v>
      </c>
      <c r="G138" s="65">
        <f>LosAngeles!$E$13*10^3</f>
        <v>0</v>
      </c>
      <c r="H138" s="65">
        <f>LasVegas!$E$13*10^3</f>
        <v>0</v>
      </c>
      <c r="I138" s="65">
        <f>SanFrancisco!$E$13*10^3</f>
        <v>0</v>
      </c>
      <c r="J138" s="65">
        <f>Baltimore!$E$13*10^3</f>
        <v>0</v>
      </c>
      <c r="K138" s="65">
        <f>Albuquerque!$E$13*10^3</f>
        <v>0</v>
      </c>
      <c r="L138" s="65">
        <f>Seattle!$E$13*10^3</f>
        <v>0</v>
      </c>
      <c r="M138" s="65">
        <f>Chicago!$E$13*10^3</f>
        <v>0</v>
      </c>
      <c r="N138" s="65">
        <f>Boulder!$E$13*10^3</f>
        <v>0</v>
      </c>
      <c r="O138" s="65">
        <f>Minneapolis!$E$13*10^3</f>
        <v>0</v>
      </c>
      <c r="P138" s="65">
        <f>Helena!$E$13*10^3</f>
        <v>0</v>
      </c>
      <c r="Q138" s="65">
        <f>Duluth!$E$13*10^3</f>
        <v>0</v>
      </c>
      <c r="R138" s="65">
        <f>Fairbanks!$E$13*10^3</f>
        <v>0</v>
      </c>
    </row>
    <row r="139" spans="1:18">
      <c r="A139" s="48"/>
      <c r="B139" s="49" t="s">
        <v>71</v>
      </c>
      <c r="C139" s="65">
        <f>Miami!$E$14*10^3</f>
        <v>0</v>
      </c>
      <c r="D139" s="65">
        <f>Houston!$E$14*10^3</f>
        <v>0</v>
      </c>
      <c r="E139" s="65">
        <f>Phoenix!$E$14*10^3</f>
        <v>0</v>
      </c>
      <c r="F139" s="65">
        <f>Atlanta!$E$14*10^3</f>
        <v>0</v>
      </c>
      <c r="G139" s="65">
        <f>LosAngeles!$E$14*10^3</f>
        <v>0</v>
      </c>
      <c r="H139" s="65">
        <f>LasVegas!$E$14*10^3</f>
        <v>0</v>
      </c>
      <c r="I139" s="65">
        <f>SanFrancisco!$E$14*10^3</f>
        <v>0</v>
      </c>
      <c r="J139" s="65">
        <f>Baltimore!$E$14*10^3</f>
        <v>0</v>
      </c>
      <c r="K139" s="65">
        <f>Albuquerque!$E$14*10^3</f>
        <v>0</v>
      </c>
      <c r="L139" s="65">
        <f>Seattle!$E$14*10^3</f>
        <v>0</v>
      </c>
      <c r="M139" s="65">
        <f>Chicago!$E$14*10^3</f>
        <v>0</v>
      </c>
      <c r="N139" s="65">
        <f>Boulder!$E$14*10^3</f>
        <v>0</v>
      </c>
      <c r="O139" s="65">
        <f>Minneapolis!$E$14*10^3</f>
        <v>0</v>
      </c>
      <c r="P139" s="65">
        <f>Helena!$E$14*10^3</f>
        <v>0</v>
      </c>
      <c r="Q139" s="65">
        <f>Duluth!$E$14*10^3</f>
        <v>0</v>
      </c>
      <c r="R139" s="65">
        <f>Fairbanks!$E$14*10^3</f>
        <v>0</v>
      </c>
    </row>
    <row r="140" spans="1:18">
      <c r="A140" s="48"/>
      <c r="B140" s="49" t="s">
        <v>79</v>
      </c>
      <c r="C140" s="65">
        <f>Miami!$E$15*10^3</f>
        <v>0</v>
      </c>
      <c r="D140" s="65">
        <f>Houston!$E$15*10^3</f>
        <v>0</v>
      </c>
      <c r="E140" s="65">
        <f>Phoenix!$E$15*10^3</f>
        <v>0</v>
      </c>
      <c r="F140" s="65">
        <f>Atlanta!$E$15*10^3</f>
        <v>0</v>
      </c>
      <c r="G140" s="65">
        <f>LosAngeles!$E$15*10^3</f>
        <v>0</v>
      </c>
      <c r="H140" s="65">
        <f>LasVegas!$E$15*10^3</f>
        <v>0</v>
      </c>
      <c r="I140" s="65">
        <f>SanFrancisco!$E$15*10^3</f>
        <v>0</v>
      </c>
      <c r="J140" s="65">
        <f>Baltimore!$E$15*10^3</f>
        <v>0</v>
      </c>
      <c r="K140" s="65">
        <f>Albuquerque!$E$15*10^3</f>
        <v>0</v>
      </c>
      <c r="L140" s="65">
        <f>Seattle!$E$15*10^3</f>
        <v>0</v>
      </c>
      <c r="M140" s="65">
        <f>Chicago!$E$15*10^3</f>
        <v>0</v>
      </c>
      <c r="N140" s="65">
        <f>Boulder!$E$15*10^3</f>
        <v>0</v>
      </c>
      <c r="O140" s="65">
        <f>Minneapolis!$E$15*10^3</f>
        <v>0</v>
      </c>
      <c r="P140" s="65">
        <f>Helena!$E$15*10^3</f>
        <v>0</v>
      </c>
      <c r="Q140" s="65">
        <f>Duluth!$E$15*10^3</f>
        <v>0</v>
      </c>
      <c r="R140" s="65">
        <f>Fairbanks!$E$15*10^3</f>
        <v>0</v>
      </c>
    </row>
    <row r="141" spans="1:18">
      <c r="A141" s="48"/>
      <c r="B141" s="49" t="s">
        <v>80</v>
      </c>
      <c r="C141" s="65">
        <f>Miami!$E$16*10^3</f>
        <v>0</v>
      </c>
      <c r="D141" s="65">
        <f>Houston!$E$16*10^3</f>
        <v>0</v>
      </c>
      <c r="E141" s="65">
        <f>Phoenix!$E$16*10^3</f>
        <v>0</v>
      </c>
      <c r="F141" s="65">
        <f>Atlanta!$E$16*10^3</f>
        <v>0</v>
      </c>
      <c r="G141" s="65">
        <f>LosAngeles!$E$16*10^3</f>
        <v>0</v>
      </c>
      <c r="H141" s="65">
        <f>LasVegas!$E$16*10^3</f>
        <v>0</v>
      </c>
      <c r="I141" s="65">
        <f>SanFrancisco!$E$16*10^3</f>
        <v>0</v>
      </c>
      <c r="J141" s="65">
        <f>Baltimore!$E$16*10^3</f>
        <v>0</v>
      </c>
      <c r="K141" s="65">
        <f>Albuquerque!$E$16*10^3</f>
        <v>0</v>
      </c>
      <c r="L141" s="65">
        <f>Seattle!$E$16*10^3</f>
        <v>0</v>
      </c>
      <c r="M141" s="65">
        <f>Chicago!$E$16*10^3</f>
        <v>0</v>
      </c>
      <c r="N141" s="65">
        <f>Boulder!$E$16*10^3</f>
        <v>0</v>
      </c>
      <c r="O141" s="65">
        <f>Minneapolis!$E$16*10^3</f>
        <v>0</v>
      </c>
      <c r="P141" s="65">
        <f>Helena!$E$16*10^3</f>
        <v>0</v>
      </c>
      <c r="Q141" s="65">
        <f>Duluth!$E$16*10^3</f>
        <v>0</v>
      </c>
      <c r="R141" s="65">
        <f>Fairbanks!$E$16*10^3</f>
        <v>0</v>
      </c>
    </row>
    <row r="142" spans="1:18">
      <c r="A142" s="48"/>
      <c r="B142" s="49" t="s">
        <v>81</v>
      </c>
      <c r="C142" s="65">
        <f>Miami!$E$17*10^3</f>
        <v>0</v>
      </c>
      <c r="D142" s="65">
        <f>Houston!$E$17*10^3</f>
        <v>0</v>
      </c>
      <c r="E142" s="65">
        <f>Phoenix!$E$17*10^3</f>
        <v>0</v>
      </c>
      <c r="F142" s="65">
        <f>Atlanta!$E$17*10^3</f>
        <v>0</v>
      </c>
      <c r="G142" s="65">
        <f>LosAngeles!$E$17*10^3</f>
        <v>0</v>
      </c>
      <c r="H142" s="65">
        <f>LasVegas!$E$17*10^3</f>
        <v>0</v>
      </c>
      <c r="I142" s="65">
        <f>SanFrancisco!$E$17*10^3</f>
        <v>0</v>
      </c>
      <c r="J142" s="65">
        <f>Baltimore!$E$17*10^3</f>
        <v>0</v>
      </c>
      <c r="K142" s="65">
        <f>Albuquerque!$E$17*10^3</f>
        <v>0</v>
      </c>
      <c r="L142" s="65">
        <f>Seattle!$E$17*10^3</f>
        <v>0</v>
      </c>
      <c r="M142" s="65">
        <f>Chicago!$E$17*10^3</f>
        <v>0</v>
      </c>
      <c r="N142" s="65">
        <f>Boulder!$E$17*10^3</f>
        <v>0</v>
      </c>
      <c r="O142" s="65">
        <f>Minneapolis!$E$17*10^3</f>
        <v>0</v>
      </c>
      <c r="P142" s="65">
        <f>Helena!$E$17*10^3</f>
        <v>0</v>
      </c>
      <c r="Q142" s="65">
        <f>Duluth!$E$17*10^3</f>
        <v>0</v>
      </c>
      <c r="R142" s="65">
        <f>Fairbanks!$E$17*10^3</f>
        <v>0</v>
      </c>
    </row>
    <row r="143" spans="1:18">
      <c r="A143" s="48"/>
      <c r="B143" s="49" t="s">
        <v>82</v>
      </c>
      <c r="C143" s="65">
        <f>Miami!$E$18*10^3</f>
        <v>0</v>
      </c>
      <c r="D143" s="65">
        <f>Houston!$E$18*10^3</f>
        <v>0</v>
      </c>
      <c r="E143" s="65">
        <f>Phoenix!$E$18*10^3</f>
        <v>0</v>
      </c>
      <c r="F143" s="65">
        <f>Atlanta!$E$18*10^3</f>
        <v>0</v>
      </c>
      <c r="G143" s="65">
        <f>LosAngeles!$E$18*10^3</f>
        <v>0</v>
      </c>
      <c r="H143" s="65">
        <f>LasVegas!$E$18*10^3</f>
        <v>0</v>
      </c>
      <c r="I143" s="65">
        <f>SanFrancisco!$E$18*10^3</f>
        <v>0</v>
      </c>
      <c r="J143" s="65">
        <f>Baltimore!$E$18*10^3</f>
        <v>0</v>
      </c>
      <c r="K143" s="65">
        <f>Albuquerque!$E$18*10^3</f>
        <v>0</v>
      </c>
      <c r="L143" s="65">
        <f>Seattle!$E$18*10^3</f>
        <v>0</v>
      </c>
      <c r="M143" s="65">
        <f>Chicago!$E$18*10^3</f>
        <v>0</v>
      </c>
      <c r="N143" s="65">
        <f>Boulder!$E$18*10^3</f>
        <v>0</v>
      </c>
      <c r="O143" s="65">
        <f>Minneapolis!$E$18*10^3</f>
        <v>0</v>
      </c>
      <c r="P143" s="65">
        <f>Helena!$E$18*10^3</f>
        <v>0</v>
      </c>
      <c r="Q143" s="65">
        <f>Duluth!$E$18*10^3</f>
        <v>0</v>
      </c>
      <c r="R143" s="65">
        <f>Fairbanks!$E$18*10^3</f>
        <v>0</v>
      </c>
    </row>
    <row r="144" spans="1:18">
      <c r="A144" s="48"/>
      <c r="B144" s="49" t="s">
        <v>83</v>
      </c>
      <c r="C144" s="65">
        <f>Miami!$E$19*10^3</f>
        <v>0</v>
      </c>
      <c r="D144" s="65">
        <f>Houston!$E$19*10^3</f>
        <v>0</v>
      </c>
      <c r="E144" s="65">
        <f>Phoenix!$E$19*10^3</f>
        <v>0</v>
      </c>
      <c r="F144" s="65">
        <f>Atlanta!$E$19*10^3</f>
        <v>0</v>
      </c>
      <c r="G144" s="65">
        <f>LosAngeles!$E$19*10^3</f>
        <v>0</v>
      </c>
      <c r="H144" s="65">
        <f>LasVegas!$E$19*10^3</f>
        <v>0</v>
      </c>
      <c r="I144" s="65">
        <f>SanFrancisco!$E$19*10^3</f>
        <v>0</v>
      </c>
      <c r="J144" s="65">
        <f>Baltimore!$E$19*10^3</f>
        <v>0</v>
      </c>
      <c r="K144" s="65">
        <f>Albuquerque!$E$19*10^3</f>
        <v>0</v>
      </c>
      <c r="L144" s="65">
        <f>Seattle!$E$19*10^3</f>
        <v>0</v>
      </c>
      <c r="M144" s="65">
        <f>Chicago!$E$19*10^3</f>
        <v>0</v>
      </c>
      <c r="N144" s="65">
        <f>Boulder!$E$19*10^3</f>
        <v>0</v>
      </c>
      <c r="O144" s="65">
        <f>Minneapolis!$E$19*10^3</f>
        <v>0</v>
      </c>
      <c r="P144" s="65">
        <f>Helena!$E$19*10^3</f>
        <v>0</v>
      </c>
      <c r="Q144" s="65">
        <f>Duluth!$E$19*10^3</f>
        <v>0</v>
      </c>
      <c r="R144" s="65">
        <f>Fairbanks!$E$19*10^3</f>
        <v>0</v>
      </c>
    </row>
    <row r="145" spans="1:18">
      <c r="A145" s="48"/>
      <c r="B145" s="49" t="s">
        <v>84</v>
      </c>
      <c r="C145" s="65">
        <f>Miami!$E$20*10^3</f>
        <v>0</v>
      </c>
      <c r="D145" s="65">
        <f>Houston!$E$20*10^3</f>
        <v>0</v>
      </c>
      <c r="E145" s="65">
        <f>Phoenix!$E$20*10^3</f>
        <v>0</v>
      </c>
      <c r="F145" s="65">
        <f>Atlanta!$E$20*10^3</f>
        <v>0</v>
      </c>
      <c r="G145" s="65">
        <f>LosAngeles!$E$20*10^3</f>
        <v>0</v>
      </c>
      <c r="H145" s="65">
        <f>LasVegas!$E$20*10^3</f>
        <v>0</v>
      </c>
      <c r="I145" s="65">
        <f>SanFrancisco!$E$20*10^3</f>
        <v>0</v>
      </c>
      <c r="J145" s="65">
        <f>Baltimore!$E$20*10^3</f>
        <v>0</v>
      </c>
      <c r="K145" s="65">
        <f>Albuquerque!$E$20*10^3</f>
        <v>0</v>
      </c>
      <c r="L145" s="65">
        <f>Seattle!$E$20*10^3</f>
        <v>0</v>
      </c>
      <c r="M145" s="65">
        <f>Chicago!$E$20*10^3</f>
        <v>0</v>
      </c>
      <c r="N145" s="65">
        <f>Boulder!$E$20*10^3</f>
        <v>0</v>
      </c>
      <c r="O145" s="65">
        <f>Minneapolis!$E$20*10^3</f>
        <v>0</v>
      </c>
      <c r="P145" s="65">
        <f>Helena!$E$20*10^3</f>
        <v>0</v>
      </c>
      <c r="Q145" s="65">
        <f>Duluth!$E$20*10^3</f>
        <v>0</v>
      </c>
      <c r="R145" s="65">
        <f>Fairbanks!$E$20*10^3</f>
        <v>0</v>
      </c>
    </row>
    <row r="146" spans="1:18">
      <c r="A146" s="48"/>
      <c r="B146" s="49" t="s">
        <v>85</v>
      </c>
      <c r="C146" s="65">
        <f>Miami!$E$21*10^3</f>
        <v>0</v>
      </c>
      <c r="D146" s="65">
        <f>Houston!$E$21*10^3</f>
        <v>0</v>
      </c>
      <c r="E146" s="65">
        <f>Phoenix!$E$21*10^3</f>
        <v>0</v>
      </c>
      <c r="F146" s="65">
        <f>Atlanta!$E$21*10^3</f>
        <v>0</v>
      </c>
      <c r="G146" s="65">
        <f>LosAngeles!$E$21*10^3</f>
        <v>0</v>
      </c>
      <c r="H146" s="65">
        <f>LasVegas!$E$21*10^3</f>
        <v>0</v>
      </c>
      <c r="I146" s="65">
        <f>SanFrancisco!$E$21*10^3</f>
        <v>0</v>
      </c>
      <c r="J146" s="65">
        <f>Baltimore!$E$21*10^3</f>
        <v>0</v>
      </c>
      <c r="K146" s="65">
        <f>Albuquerque!$E$21*10^3</f>
        <v>0</v>
      </c>
      <c r="L146" s="65">
        <f>Seattle!$E$21*10^3</f>
        <v>0</v>
      </c>
      <c r="M146" s="65">
        <f>Chicago!$E$21*10^3</f>
        <v>0</v>
      </c>
      <c r="N146" s="65">
        <f>Boulder!$E$21*10^3</f>
        <v>0</v>
      </c>
      <c r="O146" s="65">
        <f>Minneapolis!$E$21*10^3</f>
        <v>0</v>
      </c>
      <c r="P146" s="65">
        <f>Helena!$E$21*10^3</f>
        <v>0</v>
      </c>
      <c r="Q146" s="65">
        <f>Duluth!$E$21*10^3</f>
        <v>0</v>
      </c>
      <c r="R146" s="65">
        <f>Fairbanks!$E$21*10^3</f>
        <v>0</v>
      </c>
    </row>
    <row r="147" spans="1:18">
      <c r="A147" s="48"/>
      <c r="B147" s="49" t="s">
        <v>86</v>
      </c>
      <c r="C147" s="65">
        <f>Miami!$E$22*10^3</f>
        <v>0</v>
      </c>
      <c r="D147" s="65">
        <f>Houston!$E$22*10^3</f>
        <v>0</v>
      </c>
      <c r="E147" s="65">
        <f>Phoenix!$E$22*10^3</f>
        <v>0</v>
      </c>
      <c r="F147" s="65">
        <f>Atlanta!$E$22*10^3</f>
        <v>0</v>
      </c>
      <c r="G147" s="65">
        <f>LosAngeles!$E$22*10^3</f>
        <v>0</v>
      </c>
      <c r="H147" s="65">
        <f>LasVegas!$E$22*10^3</f>
        <v>0</v>
      </c>
      <c r="I147" s="65">
        <f>SanFrancisco!$E$22*10^3</f>
        <v>0</v>
      </c>
      <c r="J147" s="65">
        <f>Baltimore!$E$22*10^3</f>
        <v>0</v>
      </c>
      <c r="K147" s="65">
        <f>Albuquerque!$E$22*10^3</f>
        <v>0</v>
      </c>
      <c r="L147" s="65">
        <f>Seattle!$E$22*10^3</f>
        <v>0</v>
      </c>
      <c r="M147" s="65">
        <f>Chicago!$E$22*10^3</f>
        <v>0</v>
      </c>
      <c r="N147" s="65">
        <f>Boulder!$E$22*10^3</f>
        <v>0</v>
      </c>
      <c r="O147" s="65">
        <f>Minneapolis!$E$22*10^3</f>
        <v>0</v>
      </c>
      <c r="P147" s="65">
        <f>Helena!$E$22*10^3</f>
        <v>0</v>
      </c>
      <c r="Q147" s="65">
        <f>Duluth!$E$22*10^3</f>
        <v>0</v>
      </c>
      <c r="R147" s="65">
        <f>Fairbanks!$E$22*10^3</f>
        <v>0</v>
      </c>
    </row>
    <row r="148" spans="1:18">
      <c r="A148" s="48"/>
      <c r="B148" s="49" t="s">
        <v>65</v>
      </c>
      <c r="C148" s="65">
        <f>Miami!$E$23*10^3</f>
        <v>0</v>
      </c>
      <c r="D148" s="65">
        <f>Houston!$E$23*10^3</f>
        <v>0</v>
      </c>
      <c r="E148" s="65">
        <f>Phoenix!$E$23*10^3</f>
        <v>0</v>
      </c>
      <c r="F148" s="65">
        <f>Atlanta!$E$23*10^3</f>
        <v>0</v>
      </c>
      <c r="G148" s="65">
        <f>LosAngeles!$E$23*10^3</f>
        <v>0</v>
      </c>
      <c r="H148" s="65">
        <f>LasVegas!$E$23*10^3</f>
        <v>0</v>
      </c>
      <c r="I148" s="65">
        <f>SanFrancisco!$E$23*10^3</f>
        <v>0</v>
      </c>
      <c r="J148" s="65">
        <f>Baltimore!$E$23*10^3</f>
        <v>0</v>
      </c>
      <c r="K148" s="65">
        <f>Albuquerque!$E$23*10^3</f>
        <v>0</v>
      </c>
      <c r="L148" s="65">
        <f>Seattle!$E$23*10^3</f>
        <v>0</v>
      </c>
      <c r="M148" s="65">
        <f>Chicago!$E$23*10^3</f>
        <v>0</v>
      </c>
      <c r="N148" s="65">
        <f>Boulder!$E$23*10^3</f>
        <v>0</v>
      </c>
      <c r="O148" s="65">
        <f>Minneapolis!$E$23*10^3</f>
        <v>0</v>
      </c>
      <c r="P148" s="65">
        <f>Helena!$E$23*10^3</f>
        <v>0</v>
      </c>
      <c r="Q148" s="65">
        <f>Duluth!$E$23*10^3</f>
        <v>0</v>
      </c>
      <c r="R148" s="65">
        <f>Fairbanks!$E$23*10^3</f>
        <v>0</v>
      </c>
    </row>
    <row r="149" spans="1:18">
      <c r="A149" s="48"/>
      <c r="B149" s="49" t="s">
        <v>87</v>
      </c>
      <c r="C149" s="65">
        <f>Miami!$E$24*10^3</f>
        <v>0</v>
      </c>
      <c r="D149" s="65">
        <f>Houston!$E$24*10^3</f>
        <v>0</v>
      </c>
      <c r="E149" s="65">
        <f>Phoenix!$E$24*10^3</f>
        <v>0</v>
      </c>
      <c r="F149" s="65">
        <f>Atlanta!$E$24*10^3</f>
        <v>0</v>
      </c>
      <c r="G149" s="65">
        <f>LosAngeles!$E$24*10^3</f>
        <v>0</v>
      </c>
      <c r="H149" s="65">
        <f>LasVegas!$E$24*10^3</f>
        <v>0</v>
      </c>
      <c r="I149" s="65">
        <f>SanFrancisco!$E$24*10^3</f>
        <v>0</v>
      </c>
      <c r="J149" s="65">
        <f>Baltimore!$E$24*10^3</f>
        <v>0</v>
      </c>
      <c r="K149" s="65">
        <f>Albuquerque!$E$24*10^3</f>
        <v>0</v>
      </c>
      <c r="L149" s="65">
        <f>Seattle!$E$24*10^3</f>
        <v>0</v>
      </c>
      <c r="M149" s="65">
        <f>Chicago!$E$24*10^3</f>
        <v>0</v>
      </c>
      <c r="N149" s="65">
        <f>Boulder!$E$24*10^3</f>
        <v>0</v>
      </c>
      <c r="O149" s="65">
        <f>Minneapolis!$E$24*10^3</f>
        <v>0</v>
      </c>
      <c r="P149" s="65">
        <f>Helena!$E$24*10^3</f>
        <v>0</v>
      </c>
      <c r="Q149" s="65">
        <f>Duluth!$E$24*10^3</f>
        <v>0</v>
      </c>
      <c r="R149" s="65">
        <f>Fairbanks!$E$24*10^3</f>
        <v>0</v>
      </c>
    </row>
    <row r="150" spans="1:18">
      <c r="A150" s="48"/>
      <c r="B150" s="49" t="s">
        <v>88</v>
      </c>
      <c r="C150" s="65">
        <f>Miami!$E$25*10^3</f>
        <v>0</v>
      </c>
      <c r="D150" s="65">
        <f>Houston!$E$25*10^3</f>
        <v>0</v>
      </c>
      <c r="E150" s="65">
        <f>Phoenix!$E$25*10^3</f>
        <v>0</v>
      </c>
      <c r="F150" s="65">
        <f>Atlanta!$E$25*10^3</f>
        <v>0</v>
      </c>
      <c r="G150" s="65">
        <f>LosAngeles!$E$25*10^3</f>
        <v>0</v>
      </c>
      <c r="H150" s="65">
        <f>LasVegas!$E$25*10^3</f>
        <v>0</v>
      </c>
      <c r="I150" s="65">
        <f>SanFrancisco!$E$25*10^3</f>
        <v>0</v>
      </c>
      <c r="J150" s="65">
        <f>Baltimore!$E$25*10^3</f>
        <v>0</v>
      </c>
      <c r="K150" s="65">
        <f>Albuquerque!$E$25*10^3</f>
        <v>0</v>
      </c>
      <c r="L150" s="65">
        <f>Seattle!$E$25*10^3</f>
        <v>0</v>
      </c>
      <c r="M150" s="65">
        <f>Chicago!$E$25*10^3</f>
        <v>0</v>
      </c>
      <c r="N150" s="65">
        <f>Boulder!$E$25*10^3</f>
        <v>0</v>
      </c>
      <c r="O150" s="65">
        <f>Minneapolis!$E$25*10^3</f>
        <v>0</v>
      </c>
      <c r="P150" s="65">
        <f>Helena!$E$25*10^3</f>
        <v>0</v>
      </c>
      <c r="Q150" s="65">
        <f>Duluth!$E$25*10^3</f>
        <v>0</v>
      </c>
      <c r="R150" s="65">
        <f>Fairbanks!$E$25*10^3</f>
        <v>0</v>
      </c>
    </row>
    <row r="151" spans="1:18">
      <c r="A151" s="48"/>
      <c r="B151" s="49" t="s">
        <v>89</v>
      </c>
      <c r="C151" s="65">
        <f>Miami!$E$26*10^3</f>
        <v>0</v>
      </c>
      <c r="D151" s="65">
        <f>Houston!$E$26*10^3</f>
        <v>0</v>
      </c>
      <c r="E151" s="65">
        <f>Phoenix!$E$26*10^3</f>
        <v>0</v>
      </c>
      <c r="F151" s="65">
        <f>Atlanta!$E$26*10^3</f>
        <v>0</v>
      </c>
      <c r="G151" s="65">
        <f>LosAngeles!$E$26*10^3</f>
        <v>0</v>
      </c>
      <c r="H151" s="65">
        <f>LasVegas!$E$26*10^3</f>
        <v>0</v>
      </c>
      <c r="I151" s="65">
        <f>SanFrancisco!$E$26*10^3</f>
        <v>0</v>
      </c>
      <c r="J151" s="65">
        <f>Baltimore!$E$26*10^3</f>
        <v>0</v>
      </c>
      <c r="K151" s="65">
        <f>Albuquerque!$E$26*10^3</f>
        <v>0</v>
      </c>
      <c r="L151" s="65">
        <f>Seattle!$E$26*10^3</f>
        <v>0</v>
      </c>
      <c r="M151" s="65">
        <f>Chicago!$E$26*10^3</f>
        <v>0</v>
      </c>
      <c r="N151" s="65">
        <f>Boulder!$E$26*10^3</f>
        <v>0</v>
      </c>
      <c r="O151" s="65">
        <f>Minneapolis!$E$26*10^3</f>
        <v>0</v>
      </c>
      <c r="P151" s="65">
        <f>Helena!$E$26*10^3</f>
        <v>0</v>
      </c>
      <c r="Q151" s="65">
        <f>Duluth!$E$26*10^3</f>
        <v>0</v>
      </c>
      <c r="R151" s="65">
        <f>Fairbanks!$E$26*10^3</f>
        <v>0</v>
      </c>
    </row>
    <row r="152" spans="1:18">
      <c r="A152" s="48"/>
      <c r="B152" s="49" t="s">
        <v>90</v>
      </c>
      <c r="C152" s="65">
        <f>Miami!$E$28*10^3</f>
        <v>0</v>
      </c>
      <c r="D152" s="65">
        <f>Houston!$E$28*10^3</f>
        <v>0</v>
      </c>
      <c r="E152" s="65">
        <f>Phoenix!$E$28*10^3</f>
        <v>0</v>
      </c>
      <c r="F152" s="65">
        <f>Atlanta!$E$28*10^3</f>
        <v>0</v>
      </c>
      <c r="G152" s="65">
        <f>LosAngeles!$E$28*10^3</f>
        <v>0</v>
      </c>
      <c r="H152" s="65">
        <f>LasVegas!$E$28*10^3</f>
        <v>0</v>
      </c>
      <c r="I152" s="65">
        <f>SanFrancisco!$E$28*10^3</f>
        <v>0</v>
      </c>
      <c r="J152" s="65">
        <f>Baltimore!$E$28*10^3</f>
        <v>0</v>
      </c>
      <c r="K152" s="65">
        <f>Albuquerque!$E$28*10^3</f>
        <v>0</v>
      </c>
      <c r="L152" s="65">
        <f>Seattle!$E$28*10^3</f>
        <v>0</v>
      </c>
      <c r="M152" s="65">
        <f>Chicago!$E$28*10^3</f>
        <v>0</v>
      </c>
      <c r="N152" s="65">
        <f>Boulder!$E$28*10^3</f>
        <v>0</v>
      </c>
      <c r="O152" s="65">
        <f>Minneapolis!$E$28*10^3</f>
        <v>0</v>
      </c>
      <c r="P152" s="65">
        <f>Helena!$E$28*10^3</f>
        <v>0</v>
      </c>
      <c r="Q152" s="65">
        <f>Duluth!$E$28*10^3</f>
        <v>0</v>
      </c>
      <c r="R152" s="65">
        <f>Fairbanks!$E$28*10^3</f>
        <v>0</v>
      </c>
    </row>
    <row r="153" spans="1:18">
      <c r="A153" s="48"/>
      <c r="B153" s="46" t="s">
        <v>235</v>
      </c>
      <c r="C153" s="53"/>
    </row>
    <row r="154" spans="1:18">
      <c r="A154" s="48"/>
      <c r="B154" s="49" t="s">
        <v>70</v>
      </c>
      <c r="C154" s="65">
        <f>Miami!$F$13*10^3</f>
        <v>0</v>
      </c>
      <c r="D154" s="65">
        <f>Houston!$F$13*10^3</f>
        <v>0</v>
      </c>
      <c r="E154" s="65">
        <f>Phoenix!$F$13*10^3</f>
        <v>0</v>
      </c>
      <c r="F154" s="65">
        <f>Atlanta!$F$13*10^3</f>
        <v>0</v>
      </c>
      <c r="G154" s="65">
        <f>LosAngeles!$F$13*10^3</f>
        <v>0</v>
      </c>
      <c r="H154" s="65">
        <f>LasVegas!$F$13*10^3</f>
        <v>0</v>
      </c>
      <c r="I154" s="65">
        <f>SanFrancisco!$F$13*10^3</f>
        <v>0</v>
      </c>
      <c r="J154" s="65">
        <f>Baltimore!$F$13*10^3</f>
        <v>0</v>
      </c>
      <c r="K154" s="65">
        <f>Albuquerque!$F$13*10^3</f>
        <v>0</v>
      </c>
      <c r="L154" s="65">
        <f>Seattle!$F$13*10^3</f>
        <v>0</v>
      </c>
      <c r="M154" s="65">
        <f>Chicago!$F$13*10^3</f>
        <v>0</v>
      </c>
      <c r="N154" s="65">
        <f>Boulder!$F$13*10^3</f>
        <v>0</v>
      </c>
      <c r="O154" s="65">
        <f>Minneapolis!$F$13*10^3</f>
        <v>0</v>
      </c>
      <c r="P154" s="65">
        <f>Helena!$F$13*10^3</f>
        <v>0</v>
      </c>
      <c r="Q154" s="65">
        <f>Duluth!$F$13*10^3</f>
        <v>0</v>
      </c>
      <c r="R154" s="65">
        <f>Fairbanks!$F$13*10^3</f>
        <v>0</v>
      </c>
    </row>
    <row r="155" spans="1:18">
      <c r="A155" s="48"/>
      <c r="B155" s="49" t="s">
        <v>71</v>
      </c>
      <c r="C155" s="65">
        <f>Miami!$F$14*10^3</f>
        <v>0</v>
      </c>
      <c r="D155" s="65">
        <f>Houston!$F$14*10^3</f>
        <v>0</v>
      </c>
      <c r="E155" s="65">
        <f>Phoenix!$F$14*10^3</f>
        <v>0</v>
      </c>
      <c r="F155" s="65">
        <f>Atlanta!$F$14*10^3</f>
        <v>0</v>
      </c>
      <c r="G155" s="65">
        <f>LosAngeles!$F$14*10^3</f>
        <v>0</v>
      </c>
      <c r="H155" s="65">
        <f>LasVegas!$F$14*10^3</f>
        <v>0</v>
      </c>
      <c r="I155" s="65">
        <f>SanFrancisco!$F$14*10^3</f>
        <v>0</v>
      </c>
      <c r="J155" s="65">
        <f>Baltimore!$F$14*10^3</f>
        <v>0</v>
      </c>
      <c r="K155" s="65">
        <f>Albuquerque!$F$14*10^3</f>
        <v>0</v>
      </c>
      <c r="L155" s="65">
        <f>Seattle!$F$14*10^3</f>
        <v>0</v>
      </c>
      <c r="M155" s="65">
        <f>Chicago!$F$14*10^3</f>
        <v>0</v>
      </c>
      <c r="N155" s="65">
        <f>Boulder!$F$14*10^3</f>
        <v>0</v>
      </c>
      <c r="O155" s="65">
        <f>Minneapolis!$F$14*10^3</f>
        <v>0</v>
      </c>
      <c r="P155" s="65">
        <f>Helena!$F$14*10^3</f>
        <v>0</v>
      </c>
      <c r="Q155" s="65">
        <f>Duluth!$F$14*10^3</f>
        <v>0</v>
      </c>
      <c r="R155" s="65">
        <f>Fairbanks!$F$14*10^3</f>
        <v>0</v>
      </c>
    </row>
    <row r="156" spans="1:18">
      <c r="A156" s="48"/>
      <c r="B156" s="49" t="s">
        <v>79</v>
      </c>
      <c r="C156" s="65">
        <f>Miami!$F$15*10^3</f>
        <v>0</v>
      </c>
      <c r="D156" s="65">
        <f>Houston!$F$15*10^3</f>
        <v>0</v>
      </c>
      <c r="E156" s="65">
        <f>Phoenix!$F$15*10^3</f>
        <v>0</v>
      </c>
      <c r="F156" s="65">
        <f>Atlanta!$F$15*10^3</f>
        <v>0</v>
      </c>
      <c r="G156" s="65">
        <f>LosAngeles!$F$15*10^3</f>
        <v>0</v>
      </c>
      <c r="H156" s="65">
        <f>LasVegas!$F$15*10^3</f>
        <v>0</v>
      </c>
      <c r="I156" s="65">
        <f>SanFrancisco!$F$15*10^3</f>
        <v>0</v>
      </c>
      <c r="J156" s="65">
        <f>Baltimore!$F$15*10^3</f>
        <v>0</v>
      </c>
      <c r="K156" s="65">
        <f>Albuquerque!$F$15*10^3</f>
        <v>0</v>
      </c>
      <c r="L156" s="65">
        <f>Seattle!$F$15*10^3</f>
        <v>0</v>
      </c>
      <c r="M156" s="65">
        <f>Chicago!$F$15*10^3</f>
        <v>0</v>
      </c>
      <c r="N156" s="65">
        <f>Boulder!$F$15*10^3</f>
        <v>0</v>
      </c>
      <c r="O156" s="65">
        <f>Minneapolis!$F$15*10^3</f>
        <v>0</v>
      </c>
      <c r="P156" s="65">
        <f>Helena!$F$15*10^3</f>
        <v>0</v>
      </c>
      <c r="Q156" s="65">
        <f>Duluth!$F$15*10^3</f>
        <v>0</v>
      </c>
      <c r="R156" s="65">
        <f>Fairbanks!$F$15*10^3</f>
        <v>0</v>
      </c>
    </row>
    <row r="157" spans="1:18">
      <c r="A157" s="48"/>
      <c r="B157" s="49" t="s">
        <v>80</v>
      </c>
      <c r="C157" s="65">
        <f>Miami!$F$16*10^3</f>
        <v>0</v>
      </c>
      <c r="D157" s="65">
        <f>Houston!$F$16*10^3</f>
        <v>0</v>
      </c>
      <c r="E157" s="65">
        <f>Phoenix!$F$16*10^3</f>
        <v>0</v>
      </c>
      <c r="F157" s="65">
        <f>Atlanta!$F$16*10^3</f>
        <v>0</v>
      </c>
      <c r="G157" s="65">
        <f>LosAngeles!$F$16*10^3</f>
        <v>0</v>
      </c>
      <c r="H157" s="65">
        <f>LasVegas!$F$16*10^3</f>
        <v>0</v>
      </c>
      <c r="I157" s="65">
        <f>SanFrancisco!$F$16*10^3</f>
        <v>0</v>
      </c>
      <c r="J157" s="65">
        <f>Baltimore!$F$16*10^3</f>
        <v>0</v>
      </c>
      <c r="K157" s="65">
        <f>Albuquerque!$F$16*10^3</f>
        <v>0</v>
      </c>
      <c r="L157" s="65">
        <f>Seattle!$F$16*10^3</f>
        <v>0</v>
      </c>
      <c r="M157" s="65">
        <f>Chicago!$F$16*10^3</f>
        <v>0</v>
      </c>
      <c r="N157" s="65">
        <f>Boulder!$F$16*10^3</f>
        <v>0</v>
      </c>
      <c r="O157" s="65">
        <f>Minneapolis!$F$16*10^3</f>
        <v>0</v>
      </c>
      <c r="P157" s="65">
        <f>Helena!$F$16*10^3</f>
        <v>0</v>
      </c>
      <c r="Q157" s="65">
        <f>Duluth!$F$16*10^3</f>
        <v>0</v>
      </c>
      <c r="R157" s="65">
        <f>Fairbanks!$F$16*10^3</f>
        <v>0</v>
      </c>
    </row>
    <row r="158" spans="1:18">
      <c r="A158" s="48"/>
      <c r="B158" s="49" t="s">
        <v>81</v>
      </c>
      <c r="C158" s="65">
        <f>Miami!$F$17*10^3</f>
        <v>0</v>
      </c>
      <c r="D158" s="65">
        <f>Houston!$F$17*10^3</f>
        <v>0</v>
      </c>
      <c r="E158" s="65">
        <f>Phoenix!$F$17*10^3</f>
        <v>0</v>
      </c>
      <c r="F158" s="65">
        <f>Atlanta!$F$17*10^3</f>
        <v>0</v>
      </c>
      <c r="G158" s="65">
        <f>LosAngeles!$F$17*10^3</f>
        <v>0</v>
      </c>
      <c r="H158" s="65">
        <f>LasVegas!$F$17*10^3</f>
        <v>0</v>
      </c>
      <c r="I158" s="65">
        <f>SanFrancisco!$F$17*10^3</f>
        <v>0</v>
      </c>
      <c r="J158" s="65">
        <f>Baltimore!$F$17*10^3</f>
        <v>0</v>
      </c>
      <c r="K158" s="65">
        <f>Albuquerque!$F$17*10^3</f>
        <v>0</v>
      </c>
      <c r="L158" s="65">
        <f>Seattle!$F$17*10^3</f>
        <v>0</v>
      </c>
      <c r="M158" s="65">
        <f>Chicago!$F$17*10^3</f>
        <v>0</v>
      </c>
      <c r="N158" s="65">
        <f>Boulder!$F$17*10^3</f>
        <v>0</v>
      </c>
      <c r="O158" s="65">
        <f>Minneapolis!$F$17*10^3</f>
        <v>0</v>
      </c>
      <c r="P158" s="65">
        <f>Helena!$F$17*10^3</f>
        <v>0</v>
      </c>
      <c r="Q158" s="65">
        <f>Duluth!$F$17*10^3</f>
        <v>0</v>
      </c>
      <c r="R158" s="65">
        <f>Fairbanks!$F$17*10^3</f>
        <v>0</v>
      </c>
    </row>
    <row r="159" spans="1:18">
      <c r="A159" s="48"/>
      <c r="B159" s="49" t="s">
        <v>82</v>
      </c>
      <c r="C159" s="65">
        <f>Miami!$F$18*10^3</f>
        <v>0</v>
      </c>
      <c r="D159" s="65">
        <f>Houston!$F$18*10^3</f>
        <v>0</v>
      </c>
      <c r="E159" s="65">
        <f>Phoenix!$F$18*10^3</f>
        <v>0</v>
      </c>
      <c r="F159" s="65">
        <f>Atlanta!$F$18*10^3</f>
        <v>0</v>
      </c>
      <c r="G159" s="65">
        <f>LosAngeles!$F$18*10^3</f>
        <v>0</v>
      </c>
      <c r="H159" s="65">
        <f>LasVegas!$F$18*10^3</f>
        <v>0</v>
      </c>
      <c r="I159" s="65">
        <f>SanFrancisco!$F$18*10^3</f>
        <v>0</v>
      </c>
      <c r="J159" s="65">
        <f>Baltimore!$F$18*10^3</f>
        <v>0</v>
      </c>
      <c r="K159" s="65">
        <f>Albuquerque!$F$18*10^3</f>
        <v>0</v>
      </c>
      <c r="L159" s="65">
        <f>Seattle!$F$18*10^3</f>
        <v>0</v>
      </c>
      <c r="M159" s="65">
        <f>Chicago!$F$18*10^3</f>
        <v>0</v>
      </c>
      <c r="N159" s="65">
        <f>Boulder!$F$18*10^3</f>
        <v>0</v>
      </c>
      <c r="O159" s="65">
        <f>Minneapolis!$F$18*10^3</f>
        <v>0</v>
      </c>
      <c r="P159" s="65">
        <f>Helena!$F$18*10^3</f>
        <v>0</v>
      </c>
      <c r="Q159" s="65">
        <f>Duluth!$F$18*10^3</f>
        <v>0</v>
      </c>
      <c r="R159" s="65">
        <f>Fairbanks!$F$18*10^3</f>
        <v>0</v>
      </c>
    </row>
    <row r="160" spans="1:18">
      <c r="A160" s="48"/>
      <c r="B160" s="49" t="s">
        <v>83</v>
      </c>
      <c r="C160" s="65">
        <f>Miami!$F$19*10^3</f>
        <v>0</v>
      </c>
      <c r="D160" s="65">
        <f>Houston!$F$19*10^3</f>
        <v>0</v>
      </c>
      <c r="E160" s="65">
        <f>Phoenix!$F$19*10^3</f>
        <v>0</v>
      </c>
      <c r="F160" s="65">
        <f>Atlanta!$F$19*10^3</f>
        <v>0</v>
      </c>
      <c r="G160" s="65">
        <f>LosAngeles!$F$19*10^3</f>
        <v>0</v>
      </c>
      <c r="H160" s="65">
        <f>LasVegas!$F$19*10^3</f>
        <v>0</v>
      </c>
      <c r="I160" s="65">
        <f>SanFrancisco!$F$19*10^3</f>
        <v>0</v>
      </c>
      <c r="J160" s="65">
        <f>Baltimore!$F$19*10^3</f>
        <v>0</v>
      </c>
      <c r="K160" s="65">
        <f>Albuquerque!$F$19*10^3</f>
        <v>0</v>
      </c>
      <c r="L160" s="65">
        <f>Seattle!$F$19*10^3</f>
        <v>0</v>
      </c>
      <c r="M160" s="65">
        <f>Chicago!$F$19*10^3</f>
        <v>0</v>
      </c>
      <c r="N160" s="65">
        <f>Boulder!$F$19*10^3</f>
        <v>0</v>
      </c>
      <c r="O160" s="65">
        <f>Minneapolis!$F$19*10^3</f>
        <v>0</v>
      </c>
      <c r="P160" s="65">
        <f>Helena!$F$19*10^3</f>
        <v>0</v>
      </c>
      <c r="Q160" s="65">
        <f>Duluth!$F$19*10^3</f>
        <v>0</v>
      </c>
      <c r="R160" s="65">
        <f>Fairbanks!$F$19*10^3</f>
        <v>0</v>
      </c>
    </row>
    <row r="161" spans="1:18">
      <c r="A161" s="48"/>
      <c r="B161" s="49" t="s">
        <v>84</v>
      </c>
      <c r="C161" s="65">
        <f>Miami!$F$20*10^3</f>
        <v>0</v>
      </c>
      <c r="D161" s="65">
        <f>Houston!$F$20*10^3</f>
        <v>0</v>
      </c>
      <c r="E161" s="65">
        <f>Phoenix!$F$20*10^3</f>
        <v>0</v>
      </c>
      <c r="F161" s="65">
        <f>Atlanta!$F$20*10^3</f>
        <v>0</v>
      </c>
      <c r="G161" s="65">
        <f>LosAngeles!$F$20*10^3</f>
        <v>0</v>
      </c>
      <c r="H161" s="65">
        <f>LasVegas!$F$20*10^3</f>
        <v>0</v>
      </c>
      <c r="I161" s="65">
        <f>SanFrancisco!$F$20*10^3</f>
        <v>0</v>
      </c>
      <c r="J161" s="65">
        <f>Baltimore!$F$20*10^3</f>
        <v>0</v>
      </c>
      <c r="K161" s="65">
        <f>Albuquerque!$F$20*10^3</f>
        <v>0</v>
      </c>
      <c r="L161" s="65">
        <f>Seattle!$F$20*10^3</f>
        <v>0</v>
      </c>
      <c r="M161" s="65">
        <f>Chicago!$F$20*10^3</f>
        <v>0</v>
      </c>
      <c r="N161" s="65">
        <f>Boulder!$F$20*10^3</f>
        <v>0</v>
      </c>
      <c r="O161" s="65">
        <f>Minneapolis!$F$20*10^3</f>
        <v>0</v>
      </c>
      <c r="P161" s="65">
        <f>Helena!$F$20*10^3</f>
        <v>0</v>
      </c>
      <c r="Q161" s="65">
        <f>Duluth!$F$20*10^3</f>
        <v>0</v>
      </c>
      <c r="R161" s="65">
        <f>Fairbanks!$F$20*10^3</f>
        <v>0</v>
      </c>
    </row>
    <row r="162" spans="1:18">
      <c r="A162" s="48"/>
      <c r="B162" s="49" t="s">
        <v>85</v>
      </c>
      <c r="C162" s="65">
        <f>Miami!$F$21*10^3</f>
        <v>0</v>
      </c>
      <c r="D162" s="65">
        <f>Houston!$F$21*10^3</f>
        <v>0</v>
      </c>
      <c r="E162" s="65">
        <f>Phoenix!$F$21*10^3</f>
        <v>0</v>
      </c>
      <c r="F162" s="65">
        <f>Atlanta!$F$21*10^3</f>
        <v>0</v>
      </c>
      <c r="G162" s="65">
        <f>LosAngeles!$F$21*10^3</f>
        <v>0</v>
      </c>
      <c r="H162" s="65">
        <f>LasVegas!$F$21*10^3</f>
        <v>0</v>
      </c>
      <c r="I162" s="65">
        <f>SanFrancisco!$F$21*10^3</f>
        <v>0</v>
      </c>
      <c r="J162" s="65">
        <f>Baltimore!$F$21*10^3</f>
        <v>0</v>
      </c>
      <c r="K162" s="65">
        <f>Albuquerque!$F$21*10^3</f>
        <v>0</v>
      </c>
      <c r="L162" s="65">
        <f>Seattle!$F$21*10^3</f>
        <v>0</v>
      </c>
      <c r="M162" s="65">
        <f>Chicago!$F$21*10^3</f>
        <v>0</v>
      </c>
      <c r="N162" s="65">
        <f>Boulder!$F$21*10^3</f>
        <v>0</v>
      </c>
      <c r="O162" s="65">
        <f>Minneapolis!$F$21*10^3</f>
        <v>0</v>
      </c>
      <c r="P162" s="65">
        <f>Helena!$F$21*10^3</f>
        <v>0</v>
      </c>
      <c r="Q162" s="65">
        <f>Duluth!$F$21*10^3</f>
        <v>0</v>
      </c>
      <c r="R162" s="65">
        <f>Fairbanks!$F$21*10^3</f>
        <v>0</v>
      </c>
    </row>
    <row r="163" spans="1:18">
      <c r="A163" s="48"/>
      <c r="B163" s="49" t="s">
        <v>86</v>
      </c>
      <c r="C163" s="65">
        <f>Miami!$F$22*10^3</f>
        <v>0</v>
      </c>
      <c r="D163" s="65">
        <f>Houston!$F$22*10^3</f>
        <v>0</v>
      </c>
      <c r="E163" s="65">
        <f>Phoenix!$F$22*10^3</f>
        <v>0</v>
      </c>
      <c r="F163" s="65">
        <f>Atlanta!$F$22*10^3</f>
        <v>0</v>
      </c>
      <c r="G163" s="65">
        <f>LosAngeles!$F$22*10^3</f>
        <v>0</v>
      </c>
      <c r="H163" s="65">
        <f>LasVegas!$F$22*10^3</f>
        <v>0</v>
      </c>
      <c r="I163" s="65">
        <f>SanFrancisco!$F$22*10^3</f>
        <v>0</v>
      </c>
      <c r="J163" s="65">
        <f>Baltimore!$F$22*10^3</f>
        <v>0</v>
      </c>
      <c r="K163" s="65">
        <f>Albuquerque!$F$22*10^3</f>
        <v>0</v>
      </c>
      <c r="L163" s="65">
        <f>Seattle!$F$22*10^3</f>
        <v>0</v>
      </c>
      <c r="M163" s="65">
        <f>Chicago!$F$22*10^3</f>
        <v>0</v>
      </c>
      <c r="N163" s="65">
        <f>Boulder!$F$22*10^3</f>
        <v>0</v>
      </c>
      <c r="O163" s="65">
        <f>Minneapolis!$F$22*10^3</f>
        <v>0</v>
      </c>
      <c r="P163" s="65">
        <f>Helena!$F$22*10^3</f>
        <v>0</v>
      </c>
      <c r="Q163" s="65">
        <f>Duluth!$F$22*10^3</f>
        <v>0</v>
      </c>
      <c r="R163" s="65">
        <f>Fairbanks!$F$22*10^3</f>
        <v>0</v>
      </c>
    </row>
    <row r="164" spans="1:18">
      <c r="A164" s="48"/>
      <c r="B164" s="49" t="s">
        <v>65</v>
      </c>
      <c r="C164" s="65">
        <f>Miami!$F$23*10^3</f>
        <v>0</v>
      </c>
      <c r="D164" s="65">
        <f>Houston!$F$23*10^3</f>
        <v>0</v>
      </c>
      <c r="E164" s="65">
        <f>Phoenix!$F$23*10^3</f>
        <v>0</v>
      </c>
      <c r="F164" s="65">
        <f>Atlanta!$F$23*10^3</f>
        <v>0</v>
      </c>
      <c r="G164" s="65">
        <f>LosAngeles!$F$23*10^3</f>
        <v>0</v>
      </c>
      <c r="H164" s="65">
        <f>LasVegas!$F$23*10^3</f>
        <v>0</v>
      </c>
      <c r="I164" s="65">
        <f>SanFrancisco!$F$23*10^3</f>
        <v>0</v>
      </c>
      <c r="J164" s="65">
        <f>Baltimore!$F$23*10^3</f>
        <v>0</v>
      </c>
      <c r="K164" s="65">
        <f>Albuquerque!$F$23*10^3</f>
        <v>0</v>
      </c>
      <c r="L164" s="65">
        <f>Seattle!$F$23*10^3</f>
        <v>0</v>
      </c>
      <c r="M164" s="65">
        <f>Chicago!$F$23*10^3</f>
        <v>0</v>
      </c>
      <c r="N164" s="65">
        <f>Boulder!$F$23*10^3</f>
        <v>0</v>
      </c>
      <c r="O164" s="65">
        <f>Minneapolis!$F$23*10^3</f>
        <v>0</v>
      </c>
      <c r="P164" s="65">
        <f>Helena!$F$23*10^3</f>
        <v>0</v>
      </c>
      <c r="Q164" s="65">
        <f>Duluth!$F$23*10^3</f>
        <v>0</v>
      </c>
      <c r="R164" s="65">
        <f>Fairbanks!$F$23*10^3</f>
        <v>0</v>
      </c>
    </row>
    <row r="165" spans="1:18">
      <c r="A165" s="48"/>
      <c r="B165" s="49" t="s">
        <v>87</v>
      </c>
      <c r="C165" s="65">
        <f>Miami!$F$24*10^3</f>
        <v>0</v>
      </c>
      <c r="D165" s="65">
        <f>Houston!$F$24*10^3</f>
        <v>0</v>
      </c>
      <c r="E165" s="65">
        <f>Phoenix!$F$24*10^3</f>
        <v>0</v>
      </c>
      <c r="F165" s="65">
        <f>Atlanta!$F$24*10^3</f>
        <v>0</v>
      </c>
      <c r="G165" s="65">
        <f>LosAngeles!$F$24*10^3</f>
        <v>0</v>
      </c>
      <c r="H165" s="65">
        <f>LasVegas!$F$24*10^3</f>
        <v>0</v>
      </c>
      <c r="I165" s="65">
        <f>SanFrancisco!$F$24*10^3</f>
        <v>0</v>
      </c>
      <c r="J165" s="65">
        <f>Baltimore!$F$24*10^3</f>
        <v>0</v>
      </c>
      <c r="K165" s="65">
        <f>Albuquerque!$F$24*10^3</f>
        <v>0</v>
      </c>
      <c r="L165" s="65">
        <f>Seattle!$F$24*10^3</f>
        <v>0</v>
      </c>
      <c r="M165" s="65">
        <f>Chicago!$F$24*10^3</f>
        <v>0</v>
      </c>
      <c r="N165" s="65">
        <f>Boulder!$F$24*10^3</f>
        <v>0</v>
      </c>
      <c r="O165" s="65">
        <f>Minneapolis!$F$24*10^3</f>
        <v>0</v>
      </c>
      <c r="P165" s="65">
        <f>Helena!$F$24*10^3</f>
        <v>0</v>
      </c>
      <c r="Q165" s="65">
        <f>Duluth!$F$24*10^3</f>
        <v>0</v>
      </c>
      <c r="R165" s="65">
        <f>Fairbanks!$F$24*10^3</f>
        <v>0</v>
      </c>
    </row>
    <row r="166" spans="1:18">
      <c r="A166" s="48"/>
      <c r="B166" s="49" t="s">
        <v>88</v>
      </c>
      <c r="C166" s="65">
        <f>Miami!$F$25*10^3</f>
        <v>0</v>
      </c>
      <c r="D166" s="65">
        <f>Houston!$F$25*10^3</f>
        <v>0</v>
      </c>
      <c r="E166" s="65">
        <f>Phoenix!$F$25*10^3</f>
        <v>0</v>
      </c>
      <c r="F166" s="65">
        <f>Atlanta!$F$25*10^3</f>
        <v>0</v>
      </c>
      <c r="G166" s="65">
        <f>LosAngeles!$F$25*10^3</f>
        <v>0</v>
      </c>
      <c r="H166" s="65">
        <f>LasVegas!$F$25*10^3</f>
        <v>0</v>
      </c>
      <c r="I166" s="65">
        <f>SanFrancisco!$F$25*10^3</f>
        <v>0</v>
      </c>
      <c r="J166" s="65">
        <f>Baltimore!$F$25*10^3</f>
        <v>0</v>
      </c>
      <c r="K166" s="65">
        <f>Albuquerque!$F$25*10^3</f>
        <v>0</v>
      </c>
      <c r="L166" s="65">
        <f>Seattle!$F$25*10^3</f>
        <v>0</v>
      </c>
      <c r="M166" s="65">
        <f>Chicago!$F$25*10^3</f>
        <v>0</v>
      </c>
      <c r="N166" s="65">
        <f>Boulder!$F$25*10^3</f>
        <v>0</v>
      </c>
      <c r="O166" s="65">
        <f>Minneapolis!$F$25*10^3</f>
        <v>0</v>
      </c>
      <c r="P166" s="65">
        <f>Helena!$F$25*10^3</f>
        <v>0</v>
      </c>
      <c r="Q166" s="65">
        <f>Duluth!$F$25*10^3</f>
        <v>0</v>
      </c>
      <c r="R166" s="65">
        <f>Fairbanks!$F$25*10^3</f>
        <v>0</v>
      </c>
    </row>
    <row r="167" spans="1:18">
      <c r="A167" s="48"/>
      <c r="B167" s="49" t="s">
        <v>89</v>
      </c>
      <c r="C167" s="65">
        <f>Miami!$F$26*10^3</f>
        <v>0</v>
      </c>
      <c r="D167" s="65">
        <f>Houston!$F$26*10^3</f>
        <v>0</v>
      </c>
      <c r="E167" s="65">
        <f>Phoenix!$F$26*10^3</f>
        <v>0</v>
      </c>
      <c r="F167" s="65">
        <f>Atlanta!$F$26*10^3</f>
        <v>0</v>
      </c>
      <c r="G167" s="65">
        <f>LosAngeles!$F$26*10^3</f>
        <v>0</v>
      </c>
      <c r="H167" s="65">
        <f>LasVegas!$F$26*10^3</f>
        <v>0</v>
      </c>
      <c r="I167" s="65">
        <f>SanFrancisco!$F$26*10^3</f>
        <v>0</v>
      </c>
      <c r="J167" s="65">
        <f>Baltimore!$F$26*10^3</f>
        <v>0</v>
      </c>
      <c r="K167" s="65">
        <f>Albuquerque!$F$26*10^3</f>
        <v>0</v>
      </c>
      <c r="L167" s="65">
        <f>Seattle!$F$26*10^3</f>
        <v>0</v>
      </c>
      <c r="M167" s="65">
        <f>Chicago!$F$26*10^3</f>
        <v>0</v>
      </c>
      <c r="N167" s="65">
        <f>Boulder!$F$26*10^3</f>
        <v>0</v>
      </c>
      <c r="O167" s="65">
        <f>Minneapolis!$F$26*10^3</f>
        <v>0</v>
      </c>
      <c r="P167" s="65">
        <f>Helena!$F$26*10^3</f>
        <v>0</v>
      </c>
      <c r="Q167" s="65">
        <f>Duluth!$F$26*10^3</f>
        <v>0</v>
      </c>
      <c r="R167" s="65">
        <f>Fairbanks!$F$26*10^3</f>
        <v>0</v>
      </c>
    </row>
    <row r="168" spans="1:18">
      <c r="A168" s="48"/>
      <c r="B168" s="49" t="s">
        <v>90</v>
      </c>
      <c r="C168" s="65">
        <f>Miami!$F$28*10^3</f>
        <v>0</v>
      </c>
      <c r="D168" s="65">
        <f>Houston!$F$28*10^3</f>
        <v>0</v>
      </c>
      <c r="E168" s="65">
        <f>Phoenix!$F$28*10^3</f>
        <v>0</v>
      </c>
      <c r="F168" s="65">
        <f>Atlanta!$F$28*10^3</f>
        <v>0</v>
      </c>
      <c r="G168" s="65">
        <f>LosAngeles!$F$28*10^3</f>
        <v>0</v>
      </c>
      <c r="H168" s="65">
        <f>LasVegas!$F$28*10^3</f>
        <v>0</v>
      </c>
      <c r="I168" s="65">
        <f>SanFrancisco!$F$28*10^3</f>
        <v>0</v>
      </c>
      <c r="J168" s="65">
        <f>Baltimore!$F$28*10^3</f>
        <v>0</v>
      </c>
      <c r="K168" s="65">
        <f>Albuquerque!$F$28*10^3</f>
        <v>0</v>
      </c>
      <c r="L168" s="65">
        <f>Seattle!$F$28*10^3</f>
        <v>0</v>
      </c>
      <c r="M168" s="65">
        <f>Chicago!$F$28*10^3</f>
        <v>0</v>
      </c>
      <c r="N168" s="65">
        <f>Boulder!$F$28*10^3</f>
        <v>0</v>
      </c>
      <c r="O168" s="65">
        <f>Minneapolis!$F$28*10^3</f>
        <v>0</v>
      </c>
      <c r="P168" s="65">
        <f>Helena!$F$28*10^3</f>
        <v>0</v>
      </c>
      <c r="Q168" s="65">
        <f>Duluth!$F$28*10^3</f>
        <v>0</v>
      </c>
      <c r="R168" s="65">
        <f>Fairbanks!$F$28*10^3</f>
        <v>0</v>
      </c>
    </row>
    <row r="169" spans="1:18">
      <c r="A169" s="48"/>
      <c r="B169" s="46" t="s">
        <v>236</v>
      </c>
      <c r="C169" s="78">
        <f>Miami!$B$2*10^3</f>
        <v>2394290</v>
      </c>
      <c r="D169" s="78">
        <f>Houston!$B$2*10^3</f>
        <v>2514930</v>
      </c>
      <c r="E169" s="78">
        <f>Phoenix!$B$2*10^3</f>
        <v>2477360</v>
      </c>
      <c r="F169" s="78">
        <f>Atlanta!$B$2*10^3</f>
        <v>2651490</v>
      </c>
      <c r="G169" s="78">
        <f>LosAngeles!$B$2*10^3</f>
        <v>1894470</v>
      </c>
      <c r="H169" s="78">
        <f>LasVegas!$B$2*10^3</f>
        <v>2457410</v>
      </c>
      <c r="I169" s="78">
        <f>SanFrancisco!$B$2*10^3</f>
        <v>2142300</v>
      </c>
      <c r="J169" s="78">
        <f>Baltimore!$B$2*10^3</f>
        <v>3065760</v>
      </c>
      <c r="K169" s="78">
        <f>Albuquerque!$B$2*10^3</f>
        <v>2645360</v>
      </c>
      <c r="L169" s="78">
        <f>Seattle!$B$2*10^3</f>
        <v>2697400</v>
      </c>
      <c r="M169" s="78">
        <f>Chicago!$B$2*10^3</f>
        <v>3468890</v>
      </c>
      <c r="N169" s="78">
        <f>Boulder!$B$2*10^3</f>
        <v>2995150</v>
      </c>
      <c r="O169" s="78">
        <f>Minneapolis!$B$2*10^3</f>
        <v>4008950</v>
      </c>
      <c r="P169" s="78">
        <f>Helena!$B$2*10^3</f>
        <v>3548680</v>
      </c>
      <c r="Q169" s="78">
        <f>Duluth!$B$2*10^3</f>
        <v>4515200</v>
      </c>
      <c r="R169" s="78">
        <f>Fairbanks!$B$2*10^3</f>
        <v>6506420</v>
      </c>
    </row>
    <row r="170" spans="1:18">
      <c r="A170" s="46" t="s">
        <v>91</v>
      </c>
      <c r="B170" s="47"/>
      <c r="C170" s="53"/>
    </row>
    <row r="171" spans="1:18">
      <c r="A171" s="48"/>
      <c r="B171" s="46" t="s">
        <v>241</v>
      </c>
      <c r="C171" s="53"/>
    </row>
    <row r="172" spans="1:18">
      <c r="A172" s="48"/>
      <c r="B172" s="49" t="s">
        <v>166</v>
      </c>
      <c r="C172" s="56">
        <f>(Miami!$B$13*10^3)/Miami!$B$8</f>
        <v>0</v>
      </c>
      <c r="D172" s="56">
        <f>(Houston!$B$13*10^3)/Houston!$B$8</f>
        <v>0</v>
      </c>
      <c r="E172" s="56">
        <f>(Phoenix!$B$13*10^3)/Phoenix!$B$8</f>
        <v>0</v>
      </c>
      <c r="F172" s="56">
        <f>(Atlanta!$B$13*10^3)/Atlanta!$B$8</f>
        <v>0</v>
      </c>
      <c r="G172" s="56">
        <f>(LosAngeles!$B$13*10^3)/LosAngeles!$B$8</f>
        <v>0</v>
      </c>
      <c r="H172" s="56">
        <f>(LasVegas!$B$13*10^3)/LasVegas!$B$8</f>
        <v>0</v>
      </c>
      <c r="I172" s="56">
        <f>(SanFrancisco!$B$13*10^3)/SanFrancisco!$B$8</f>
        <v>0</v>
      </c>
      <c r="J172" s="56">
        <f>(Baltimore!$B$13*10^3)/Baltimore!$B$8</f>
        <v>0</v>
      </c>
      <c r="K172" s="56">
        <f>(Albuquerque!$B$13*10^3)/Albuquerque!$B$8</f>
        <v>0</v>
      </c>
      <c r="L172" s="56">
        <f>(Seattle!$B$13*10^3)/Seattle!$B$8</f>
        <v>0</v>
      </c>
      <c r="M172" s="56">
        <f>(Chicago!$B$13*10^3)/Chicago!$B$8</f>
        <v>0</v>
      </c>
      <c r="N172" s="56">
        <f>(Boulder!$B$13*10^3)/Boulder!$B$8</f>
        <v>0</v>
      </c>
      <c r="O172" s="56">
        <f>(Minneapolis!$B$13*10^3)/Minneapolis!$B$8</f>
        <v>0</v>
      </c>
      <c r="P172" s="56">
        <f>(Helena!$B$13*10^3)/Helena!$B$8</f>
        <v>0</v>
      </c>
      <c r="Q172" s="56">
        <f>(Duluth!$B$13*10^3)/Duluth!$B$8</f>
        <v>0</v>
      </c>
      <c r="R172" s="56">
        <f>(Fairbanks!$B$13*10^3)/Fairbanks!$B$8</f>
        <v>0</v>
      </c>
    </row>
    <row r="173" spans="1:18">
      <c r="A173" s="48"/>
      <c r="B173" s="49" t="s">
        <v>165</v>
      </c>
      <c r="C173" s="56">
        <f>(Miami!$B$14*10^3)/Miami!$B$8</f>
        <v>370.58919208542233</v>
      </c>
      <c r="D173" s="56">
        <f>(Houston!$B$14*10^3)/Houston!$B$8</f>
        <v>274.34555474759844</v>
      </c>
      <c r="E173" s="56">
        <f>(Phoenix!$B$14*10^3)/Phoenix!$B$8</f>
        <v>277.52688583566152</v>
      </c>
      <c r="F173" s="56">
        <f>(Atlanta!$B$14*10^3)/Atlanta!$B$8</f>
        <v>164.05143710053963</v>
      </c>
      <c r="G173" s="56">
        <f>(LosAngeles!$B$14*10^3)/LosAngeles!$B$8</f>
        <v>59.177542194496532</v>
      </c>
      <c r="H173" s="56">
        <f>(LasVegas!$B$14*10^3)/LasVegas!$B$8</f>
        <v>183.77568984653067</v>
      </c>
      <c r="I173" s="56">
        <f>(SanFrancisco!$B$14*10^3)/SanFrancisco!$B$8</f>
        <v>19.355888093689003</v>
      </c>
      <c r="J173" s="56">
        <f>(Baltimore!$B$14*10^3)/Baltimore!$B$8</f>
        <v>118.02499138887825</v>
      </c>
      <c r="K173" s="56">
        <f>(Albuquerque!$B$14*10^3)/Albuquerque!$B$8</f>
        <v>84.967851812162721</v>
      </c>
      <c r="L173" s="56">
        <f>(Seattle!$B$14*10^3)/Seattle!$B$8</f>
        <v>21.757434268437368</v>
      </c>
      <c r="M173" s="56">
        <f>(Chicago!$B$14*10^3)/Chicago!$B$8</f>
        <v>80.418309158406359</v>
      </c>
      <c r="N173" s="56">
        <f>(Boulder!$B$14*10^3)/Boulder!$B$8</f>
        <v>51.728921887557881</v>
      </c>
      <c r="O173" s="56">
        <f>(Minneapolis!$B$14*10^3)/Minneapolis!$B$8</f>
        <v>68.353170806383702</v>
      </c>
      <c r="P173" s="56">
        <f>(Helena!$B$14*10^3)/Helena!$B$8</f>
        <v>29.239542271039838</v>
      </c>
      <c r="Q173" s="56">
        <f>(Duluth!$B$14*10^3)/Duluth!$B$8</f>
        <v>23.671016877798614</v>
      </c>
      <c r="R173" s="56">
        <f>(Fairbanks!$B$14*10^3)/Fairbanks!$B$8</f>
        <v>8.8263997856787473</v>
      </c>
    </row>
    <row r="174" spans="1:18">
      <c r="A174" s="48"/>
      <c r="B174" s="49" t="s">
        <v>167</v>
      </c>
      <c r="C174" s="56">
        <f>(Miami!$B$15*10^3)/Miami!$B$8</f>
        <v>503.75062191434802</v>
      </c>
      <c r="D174" s="56">
        <f>(Houston!$B$15*10^3)/Houston!$B$8</f>
        <v>503.75062191434802</v>
      </c>
      <c r="E174" s="56">
        <f>(Phoenix!$B$15*10^3)/Phoenix!$B$8</f>
        <v>503.75062191434802</v>
      </c>
      <c r="F174" s="56">
        <f>(Atlanta!$B$15*10^3)/Atlanta!$B$8</f>
        <v>503.75062191434802</v>
      </c>
      <c r="G174" s="56">
        <f>(LosAngeles!$B$15*10^3)/LosAngeles!$B$8</f>
        <v>503.75062191434802</v>
      </c>
      <c r="H174" s="56">
        <f>(LasVegas!$B$15*10^3)/LasVegas!$B$8</f>
        <v>503.75062191434802</v>
      </c>
      <c r="I174" s="56">
        <f>(SanFrancisco!$B$15*10^3)/SanFrancisco!$B$8</f>
        <v>503.75062191434802</v>
      </c>
      <c r="J174" s="56">
        <f>(Baltimore!$B$15*10^3)/Baltimore!$B$8</f>
        <v>503.75062191434802</v>
      </c>
      <c r="K174" s="56">
        <f>(Albuquerque!$B$15*10^3)/Albuquerque!$B$8</f>
        <v>503.75062191434802</v>
      </c>
      <c r="L174" s="56">
        <f>(Seattle!$B$15*10^3)/Seattle!$B$8</f>
        <v>503.75062191434802</v>
      </c>
      <c r="M174" s="56">
        <f>(Chicago!$B$15*10^3)/Chicago!$B$8</f>
        <v>503.75062191434802</v>
      </c>
      <c r="N174" s="56">
        <f>(Boulder!$B$15*10^3)/Boulder!$B$8</f>
        <v>503.75062191434802</v>
      </c>
      <c r="O174" s="56">
        <f>(Minneapolis!$B$15*10^3)/Minneapolis!$B$8</f>
        <v>503.75062191434802</v>
      </c>
      <c r="P174" s="56">
        <f>(Helena!$B$15*10^3)/Helena!$B$8</f>
        <v>503.75062191434802</v>
      </c>
      <c r="Q174" s="56">
        <f>(Duluth!$B$15*10^3)/Duluth!$B$8</f>
        <v>503.75062191434802</v>
      </c>
      <c r="R174" s="56">
        <f>(Fairbanks!$B$15*10^3)/Fairbanks!$B$8</f>
        <v>503.75062191434802</v>
      </c>
    </row>
    <row r="175" spans="1:18">
      <c r="A175" s="48"/>
      <c r="B175" s="49" t="s">
        <v>173</v>
      </c>
      <c r="C175" s="56">
        <f>(Miami!$B$16*10^3)/Miami!$B$8</f>
        <v>44.213326189291585</v>
      </c>
      <c r="D175" s="56">
        <f>(Houston!$B$16*10^3)/Houston!$B$8</f>
        <v>44.194190363197976</v>
      </c>
      <c r="E175" s="56">
        <f>(Phoenix!$B$16*10^3)/Phoenix!$B$8</f>
        <v>44.184622450151167</v>
      </c>
      <c r="F175" s="56">
        <f>(Atlanta!$B$16*10^3)/Atlanta!$B$8</f>
        <v>44.17983849362777</v>
      </c>
      <c r="G175" s="56">
        <f>(LosAngeles!$B$16*10^3)/LosAngeles!$B$8</f>
        <v>44.146350797963947</v>
      </c>
      <c r="H175" s="56">
        <f>(LasVegas!$B$16*10^3)/LasVegas!$B$8</f>
        <v>44.136782884917139</v>
      </c>
      <c r="I175" s="56">
        <f>(SanFrancisco!$B$16*10^3)/SanFrancisco!$B$8</f>
        <v>44.160702667534153</v>
      </c>
      <c r="J175" s="56">
        <f>(Baltimore!$B$16*10^3)/Baltimore!$B$8</f>
        <v>44.131998928393735</v>
      </c>
      <c r="K175" s="56">
        <f>(Albuquerque!$B$16*10^3)/Albuquerque!$B$8</f>
        <v>44.146350797963947</v>
      </c>
      <c r="L175" s="56">
        <f>(Seattle!$B$16*10^3)/Seattle!$B$8</f>
        <v>44.060239580542685</v>
      </c>
      <c r="M175" s="56">
        <f>(Chicago!$B$16*10^3)/Chicago!$B$8</f>
        <v>44.136782884917139</v>
      </c>
      <c r="N175" s="56">
        <f>(Boulder!$B$16*10^3)/Boulder!$B$8</f>
        <v>44.112863102300125</v>
      </c>
      <c r="O175" s="56">
        <f>(Minneapolis!$B$16*10^3)/Minneapolis!$B$8</f>
        <v>44.108079145776721</v>
      </c>
      <c r="P175" s="56">
        <f>(Helena!$B$16*10^3)/Helena!$B$8</f>
        <v>44.098511232729912</v>
      </c>
      <c r="Q175" s="56">
        <f>(Duluth!$B$16*10^3)/Duluth!$B$8</f>
        <v>44.074591450112898</v>
      </c>
      <c r="R175" s="56">
        <f>(Fairbanks!$B$16*10^3)/Fairbanks!$B$8</f>
        <v>43.806689884802324</v>
      </c>
    </row>
    <row r="176" spans="1:18">
      <c r="A176" s="48"/>
      <c r="B176" s="49" t="s">
        <v>168</v>
      </c>
      <c r="C176" s="56">
        <f>(Miami!$B$17*10^3)/Miami!$B$8</f>
        <v>71.434038807455309</v>
      </c>
      <c r="D176" s="56">
        <f>(Houston!$B$17*10^3)/Houston!$B$8</f>
        <v>71.434038807455309</v>
      </c>
      <c r="E176" s="56">
        <f>(Phoenix!$B$17*10^3)/Phoenix!$B$8</f>
        <v>71.434038807455309</v>
      </c>
      <c r="F176" s="56">
        <f>(Atlanta!$B$17*10^3)/Atlanta!$B$8</f>
        <v>71.434038807455309</v>
      </c>
      <c r="G176" s="56">
        <f>(LosAngeles!$B$17*10^3)/LosAngeles!$B$8</f>
        <v>71.434038807455309</v>
      </c>
      <c r="H176" s="56">
        <f>(LasVegas!$B$17*10^3)/LasVegas!$B$8</f>
        <v>71.434038807455309</v>
      </c>
      <c r="I176" s="56">
        <f>(SanFrancisco!$B$17*10^3)/SanFrancisco!$B$8</f>
        <v>71.434038807455309</v>
      </c>
      <c r="J176" s="56">
        <f>(Baltimore!$B$17*10^3)/Baltimore!$B$8</f>
        <v>71.434038807455309</v>
      </c>
      <c r="K176" s="56">
        <f>(Albuquerque!$B$17*10^3)/Albuquerque!$B$8</f>
        <v>71.434038807455309</v>
      </c>
      <c r="L176" s="56">
        <f>(Seattle!$B$17*10^3)/Seattle!$B$8</f>
        <v>71.434038807455309</v>
      </c>
      <c r="M176" s="56">
        <f>(Chicago!$B$17*10^3)/Chicago!$B$8</f>
        <v>71.434038807455309</v>
      </c>
      <c r="N176" s="56">
        <f>(Boulder!$B$17*10^3)/Boulder!$B$8</f>
        <v>71.434038807455309</v>
      </c>
      <c r="O176" s="56">
        <f>(Minneapolis!$B$17*10^3)/Minneapolis!$B$8</f>
        <v>71.434038807455309</v>
      </c>
      <c r="P176" s="56">
        <f>(Helena!$B$17*10^3)/Helena!$B$8</f>
        <v>71.434038807455309</v>
      </c>
      <c r="Q176" s="56">
        <f>(Duluth!$B$17*10^3)/Duluth!$B$8</f>
        <v>71.434038807455309</v>
      </c>
      <c r="R176" s="56">
        <f>(Fairbanks!$B$17*10^3)/Fairbanks!$B$8</f>
        <v>71.434038807455309</v>
      </c>
    </row>
    <row r="177" spans="1:18">
      <c r="A177" s="48"/>
      <c r="B177" s="49" t="s">
        <v>174</v>
      </c>
      <c r="C177" s="56">
        <f>(Miami!$B$18*10^3)/Miami!$B$8</f>
        <v>0</v>
      </c>
      <c r="D177" s="56">
        <f>(Houston!$B$18*10^3)/Houston!$B$8</f>
        <v>0</v>
      </c>
      <c r="E177" s="56">
        <f>(Phoenix!$B$18*10^3)/Phoenix!$B$8</f>
        <v>0</v>
      </c>
      <c r="F177" s="56">
        <f>(Atlanta!$B$18*10^3)/Atlanta!$B$8</f>
        <v>0</v>
      </c>
      <c r="G177" s="56">
        <f>(LosAngeles!$B$18*10^3)/LosAngeles!$B$8</f>
        <v>0</v>
      </c>
      <c r="H177" s="56">
        <f>(LasVegas!$B$18*10^3)/LasVegas!$B$8</f>
        <v>0</v>
      </c>
      <c r="I177" s="56">
        <f>(SanFrancisco!$B$18*10^3)/SanFrancisco!$B$8</f>
        <v>0</v>
      </c>
      <c r="J177" s="56">
        <f>(Baltimore!$B$18*10^3)/Baltimore!$B$8</f>
        <v>0</v>
      </c>
      <c r="K177" s="56">
        <f>(Albuquerque!$B$18*10^3)/Albuquerque!$B$8</f>
        <v>0</v>
      </c>
      <c r="L177" s="56">
        <f>(Seattle!$B$18*10^3)/Seattle!$B$8</f>
        <v>0</v>
      </c>
      <c r="M177" s="56">
        <f>(Chicago!$B$18*10^3)/Chicago!$B$8</f>
        <v>0</v>
      </c>
      <c r="N177" s="56">
        <f>(Boulder!$B$18*10^3)/Boulder!$B$8</f>
        <v>0</v>
      </c>
      <c r="O177" s="56">
        <f>(Minneapolis!$B$18*10^3)/Minneapolis!$B$8</f>
        <v>0</v>
      </c>
      <c r="P177" s="56">
        <f>(Helena!$B$18*10^3)/Helena!$B$8</f>
        <v>0</v>
      </c>
      <c r="Q177" s="56">
        <f>(Duluth!$B$18*10^3)/Duluth!$B$8</f>
        <v>0</v>
      </c>
      <c r="R177" s="56">
        <f>(Fairbanks!$B$18*10^3)/Fairbanks!$B$8</f>
        <v>0</v>
      </c>
    </row>
    <row r="178" spans="1:18">
      <c r="A178" s="48"/>
      <c r="B178" s="49" t="s">
        <v>169</v>
      </c>
      <c r="C178" s="56">
        <f>(Miami!$B$19*10^3)/Miami!$B$8</f>
        <v>145.82934670289714</v>
      </c>
      <c r="D178" s="56">
        <f>(Houston!$B$19*10^3)/Houston!$B$8</f>
        <v>154.62225879291208</v>
      </c>
      <c r="E178" s="56">
        <f>(Phoenix!$B$19*10^3)/Phoenix!$B$8</f>
        <v>163.46779440468444</v>
      </c>
      <c r="F178" s="56">
        <f>(Atlanta!$B$19*10^3)/Atlanta!$B$8</f>
        <v>157.69355888093688</v>
      </c>
      <c r="G178" s="56">
        <f>(LosAngeles!$B$19*10^3)/LosAngeles!$B$8</f>
        <v>131.52053274139843</v>
      </c>
      <c r="H178" s="56">
        <f>(LasVegas!$B$19*10^3)/LasVegas!$B$8</f>
        <v>159.07612231620038</v>
      </c>
      <c r="I178" s="56">
        <f>(SanFrancisco!$B$19*10^3)/SanFrancisco!$B$8</f>
        <v>118.04891117149526</v>
      </c>
      <c r="J178" s="56">
        <f>(Baltimore!$B$19*10^3)/Baltimore!$B$8</f>
        <v>146.63305139882888</v>
      </c>
      <c r="K178" s="56">
        <f>(Albuquerque!$B$19*10^3)/Albuquerque!$B$8</f>
        <v>146.94400857285007</v>
      </c>
      <c r="L178" s="56">
        <f>(Seattle!$B$19*10^3)/Seattle!$B$8</f>
        <v>127.87994182708867</v>
      </c>
      <c r="M178" s="56">
        <f>(Chicago!$B$19*10^3)/Chicago!$B$8</f>
        <v>151.81886027019786</v>
      </c>
      <c r="N178" s="56">
        <f>(Boulder!$B$19*10^3)/Boulder!$B$8</f>
        <v>152.20636074859351</v>
      </c>
      <c r="O178" s="56">
        <f>(Minneapolis!$B$19*10^3)/Minneapolis!$B$8</f>
        <v>171.5335451031421</v>
      </c>
      <c r="P178" s="56">
        <f>(Helena!$B$19*10^3)/Helena!$B$8</f>
        <v>180.75701328026329</v>
      </c>
      <c r="Q178" s="56">
        <f>(Duluth!$B$19*10^3)/Duluth!$B$8</f>
        <v>187.40192889127022</v>
      </c>
      <c r="R178" s="56">
        <f>(Fairbanks!$B$19*10^3)/Fairbanks!$B$8</f>
        <v>313.40177580466144</v>
      </c>
    </row>
    <row r="179" spans="1:18">
      <c r="A179" s="48"/>
      <c r="B179" s="49" t="s">
        <v>175</v>
      </c>
      <c r="C179" s="56">
        <f>(Miami!$B$20*10^3)/Miami!$B$8</f>
        <v>0</v>
      </c>
      <c r="D179" s="56">
        <f>(Houston!$B$20*10^3)/Houston!$B$8</f>
        <v>0</v>
      </c>
      <c r="E179" s="56">
        <f>(Phoenix!$B$20*10^3)/Phoenix!$B$8</f>
        <v>0</v>
      </c>
      <c r="F179" s="56">
        <f>(Atlanta!$B$20*10^3)/Atlanta!$B$8</f>
        <v>0</v>
      </c>
      <c r="G179" s="56">
        <f>(LosAngeles!$B$20*10^3)/LosAngeles!$B$8</f>
        <v>0</v>
      </c>
      <c r="H179" s="56">
        <f>(LasVegas!$B$20*10^3)/LasVegas!$B$8</f>
        <v>0</v>
      </c>
      <c r="I179" s="56">
        <f>(SanFrancisco!$B$20*10^3)/SanFrancisco!$B$8</f>
        <v>0</v>
      </c>
      <c r="J179" s="56">
        <f>(Baltimore!$B$20*10^3)/Baltimore!$B$8</f>
        <v>0</v>
      </c>
      <c r="K179" s="56">
        <f>(Albuquerque!$B$20*10^3)/Albuquerque!$B$8</f>
        <v>0</v>
      </c>
      <c r="L179" s="56">
        <f>(Seattle!$B$20*10^3)/Seattle!$B$8</f>
        <v>0</v>
      </c>
      <c r="M179" s="56">
        <f>(Chicago!$B$20*10^3)/Chicago!$B$8</f>
        <v>0</v>
      </c>
      <c r="N179" s="56">
        <f>(Boulder!$B$20*10^3)/Boulder!$B$8</f>
        <v>0</v>
      </c>
      <c r="O179" s="56">
        <f>(Minneapolis!$B$20*10^3)/Minneapolis!$B$8</f>
        <v>0</v>
      </c>
      <c r="P179" s="56">
        <f>(Helena!$B$20*10^3)/Helena!$B$8</f>
        <v>0</v>
      </c>
      <c r="Q179" s="56">
        <f>(Duluth!$B$20*10^3)/Duluth!$B$8</f>
        <v>0</v>
      </c>
      <c r="R179" s="56">
        <f>(Fairbanks!$B$20*10^3)/Fairbanks!$B$8</f>
        <v>0</v>
      </c>
    </row>
    <row r="180" spans="1:18">
      <c r="A180" s="48"/>
      <c r="B180" s="49" t="s">
        <v>176</v>
      </c>
      <c r="C180" s="56">
        <f>(Miami!$B$21*10^3)/Miami!$B$8</f>
        <v>0</v>
      </c>
      <c r="D180" s="56">
        <f>(Houston!$B$21*10^3)/Houston!$B$8</f>
        <v>0</v>
      </c>
      <c r="E180" s="56">
        <f>(Phoenix!$B$21*10^3)/Phoenix!$B$8</f>
        <v>0</v>
      </c>
      <c r="F180" s="56">
        <f>(Atlanta!$B$21*10^3)/Atlanta!$B$8</f>
        <v>0</v>
      </c>
      <c r="G180" s="56">
        <f>(LosAngeles!$B$21*10^3)/LosAngeles!$B$8</f>
        <v>0</v>
      </c>
      <c r="H180" s="56">
        <f>(LasVegas!$B$21*10^3)/LasVegas!$B$8</f>
        <v>0</v>
      </c>
      <c r="I180" s="56">
        <f>(SanFrancisco!$B$21*10^3)/SanFrancisco!$B$8</f>
        <v>0</v>
      </c>
      <c r="J180" s="56">
        <f>(Baltimore!$B$21*10^3)/Baltimore!$B$8</f>
        <v>0</v>
      </c>
      <c r="K180" s="56">
        <f>(Albuquerque!$B$21*10^3)/Albuquerque!$B$8</f>
        <v>0</v>
      </c>
      <c r="L180" s="56">
        <f>(Seattle!$B$21*10^3)/Seattle!$B$8</f>
        <v>0</v>
      </c>
      <c r="M180" s="56">
        <f>(Chicago!$B$21*10^3)/Chicago!$B$8</f>
        <v>0</v>
      </c>
      <c r="N180" s="56">
        <f>(Boulder!$B$21*10^3)/Boulder!$B$8</f>
        <v>0</v>
      </c>
      <c r="O180" s="56">
        <f>(Minneapolis!$B$21*10^3)/Minneapolis!$B$8</f>
        <v>0</v>
      </c>
      <c r="P180" s="56">
        <f>(Helena!$B$21*10^3)/Helena!$B$8</f>
        <v>0</v>
      </c>
      <c r="Q180" s="56">
        <f>(Duluth!$B$21*10^3)/Duluth!$B$8</f>
        <v>0</v>
      </c>
      <c r="R180" s="56">
        <f>(Fairbanks!$B$21*10^3)/Fairbanks!$B$8</f>
        <v>0</v>
      </c>
    </row>
    <row r="181" spans="1:18">
      <c r="A181" s="48"/>
      <c r="B181" s="49" t="s">
        <v>177</v>
      </c>
      <c r="C181" s="56">
        <f>(Miami!$B$22*10^3)/Miami!$B$8</f>
        <v>0</v>
      </c>
      <c r="D181" s="56">
        <f>(Houston!$B$22*10^3)/Houston!$B$8</f>
        <v>0</v>
      </c>
      <c r="E181" s="56">
        <f>(Phoenix!$B$22*10^3)/Phoenix!$B$8</f>
        <v>0</v>
      </c>
      <c r="F181" s="56">
        <f>(Atlanta!$B$22*10^3)/Atlanta!$B$8</f>
        <v>0</v>
      </c>
      <c r="G181" s="56">
        <f>(LosAngeles!$B$22*10^3)/LosAngeles!$B$8</f>
        <v>0</v>
      </c>
      <c r="H181" s="56">
        <f>(LasVegas!$B$22*10^3)/LasVegas!$B$8</f>
        <v>0</v>
      </c>
      <c r="I181" s="56">
        <f>(SanFrancisco!$B$22*10^3)/SanFrancisco!$B$8</f>
        <v>0</v>
      </c>
      <c r="J181" s="56">
        <f>(Baltimore!$B$22*10^3)/Baltimore!$B$8</f>
        <v>0</v>
      </c>
      <c r="K181" s="56">
        <f>(Albuquerque!$B$22*10^3)/Albuquerque!$B$8</f>
        <v>0</v>
      </c>
      <c r="L181" s="56">
        <f>(Seattle!$B$22*10^3)/Seattle!$B$8</f>
        <v>0</v>
      </c>
      <c r="M181" s="56">
        <f>(Chicago!$B$22*10^3)/Chicago!$B$8</f>
        <v>0</v>
      </c>
      <c r="N181" s="56">
        <f>(Boulder!$B$22*10^3)/Boulder!$B$8</f>
        <v>0</v>
      </c>
      <c r="O181" s="56">
        <f>(Minneapolis!$B$22*10^3)/Minneapolis!$B$8</f>
        <v>0</v>
      </c>
      <c r="P181" s="56">
        <f>(Helena!$B$22*10^3)/Helena!$B$8</f>
        <v>0</v>
      </c>
      <c r="Q181" s="56">
        <f>(Duluth!$B$22*10^3)/Duluth!$B$8</f>
        <v>0</v>
      </c>
      <c r="R181" s="56">
        <f>(Fairbanks!$B$22*10^3)/Fairbanks!$B$8</f>
        <v>0</v>
      </c>
    </row>
    <row r="182" spans="1:18">
      <c r="A182" s="48"/>
      <c r="B182" s="49" t="s">
        <v>178</v>
      </c>
      <c r="C182" s="56">
        <f>(Miami!$B$23*10^3)/Miami!$B$8</f>
        <v>0</v>
      </c>
      <c r="D182" s="56">
        <f>(Houston!$B$23*10^3)/Houston!$B$8</f>
        <v>0</v>
      </c>
      <c r="E182" s="56">
        <f>(Phoenix!$B$23*10^3)/Phoenix!$B$8</f>
        <v>0</v>
      </c>
      <c r="F182" s="56">
        <f>(Atlanta!$B$23*10^3)/Atlanta!$B$8</f>
        <v>0</v>
      </c>
      <c r="G182" s="56">
        <f>(LosAngeles!$B$23*10^3)/LosAngeles!$B$8</f>
        <v>0</v>
      </c>
      <c r="H182" s="56">
        <f>(LasVegas!$B$23*10^3)/LasVegas!$B$8</f>
        <v>0</v>
      </c>
      <c r="I182" s="56">
        <f>(SanFrancisco!$B$23*10^3)/SanFrancisco!$B$8</f>
        <v>0</v>
      </c>
      <c r="J182" s="56">
        <f>(Baltimore!$B$23*10^3)/Baltimore!$B$8</f>
        <v>0</v>
      </c>
      <c r="K182" s="56">
        <f>(Albuquerque!$B$23*10^3)/Albuquerque!$B$8</f>
        <v>0</v>
      </c>
      <c r="L182" s="56">
        <f>(Seattle!$B$23*10^3)/Seattle!$B$8</f>
        <v>0</v>
      </c>
      <c r="M182" s="56">
        <f>(Chicago!$B$23*10^3)/Chicago!$B$8</f>
        <v>0</v>
      </c>
      <c r="N182" s="56">
        <f>(Boulder!$B$23*10^3)/Boulder!$B$8</f>
        <v>0</v>
      </c>
      <c r="O182" s="56">
        <f>(Minneapolis!$B$23*10^3)/Minneapolis!$B$8</f>
        <v>0</v>
      </c>
      <c r="P182" s="56">
        <f>(Helena!$B$23*10^3)/Helena!$B$8</f>
        <v>0</v>
      </c>
      <c r="Q182" s="56">
        <f>(Duluth!$B$23*10^3)/Duluth!$B$8</f>
        <v>0</v>
      </c>
      <c r="R182" s="56">
        <f>(Fairbanks!$B$23*10^3)/Fairbanks!$B$8</f>
        <v>0</v>
      </c>
    </row>
    <row r="183" spans="1:18">
      <c r="A183" s="48"/>
      <c r="B183" s="49" t="s">
        <v>179</v>
      </c>
      <c r="C183" s="56">
        <f>(Miami!$B$24*10^3)/Miami!$B$8</f>
        <v>0</v>
      </c>
      <c r="D183" s="56">
        <f>(Houston!$B$24*10^3)/Houston!$B$8</f>
        <v>0</v>
      </c>
      <c r="E183" s="56">
        <f>(Phoenix!$B$24*10^3)/Phoenix!$B$8</f>
        <v>0</v>
      </c>
      <c r="F183" s="56">
        <f>(Atlanta!$B$24*10^3)/Atlanta!$B$8</f>
        <v>0</v>
      </c>
      <c r="G183" s="56">
        <f>(LosAngeles!$B$24*10^3)/LosAngeles!$B$8</f>
        <v>0</v>
      </c>
      <c r="H183" s="56">
        <f>(LasVegas!$B$24*10^3)/LasVegas!$B$8</f>
        <v>0</v>
      </c>
      <c r="I183" s="56">
        <f>(SanFrancisco!$B$24*10^3)/SanFrancisco!$B$8</f>
        <v>0</v>
      </c>
      <c r="J183" s="56">
        <f>(Baltimore!$B$24*10^3)/Baltimore!$B$8</f>
        <v>0</v>
      </c>
      <c r="K183" s="56">
        <f>(Albuquerque!$B$24*10^3)/Albuquerque!$B$8</f>
        <v>0</v>
      </c>
      <c r="L183" s="56">
        <f>(Seattle!$B$24*10^3)/Seattle!$B$8</f>
        <v>0</v>
      </c>
      <c r="M183" s="56">
        <f>(Chicago!$B$24*10^3)/Chicago!$B$8</f>
        <v>0</v>
      </c>
      <c r="N183" s="56">
        <f>(Boulder!$B$24*10^3)/Boulder!$B$8</f>
        <v>0</v>
      </c>
      <c r="O183" s="56">
        <f>(Minneapolis!$B$24*10^3)/Minneapolis!$B$8</f>
        <v>0</v>
      </c>
      <c r="P183" s="56">
        <f>(Helena!$B$24*10^3)/Helena!$B$8</f>
        <v>0</v>
      </c>
      <c r="Q183" s="56">
        <f>(Duluth!$B$24*10^3)/Duluth!$B$8</f>
        <v>0</v>
      </c>
      <c r="R183" s="56">
        <f>(Fairbanks!$B$24*10^3)/Fairbanks!$B$8</f>
        <v>0</v>
      </c>
    </row>
    <row r="184" spans="1:18">
      <c r="A184" s="48"/>
      <c r="B184" s="49" t="s">
        <v>170</v>
      </c>
      <c r="C184" s="56">
        <f>(Miami!$B$25*10^3)/Miami!$B$8</f>
        <v>0</v>
      </c>
      <c r="D184" s="56">
        <f>(Houston!$B$25*10^3)/Houston!$B$8</f>
        <v>0</v>
      </c>
      <c r="E184" s="56">
        <f>(Phoenix!$B$25*10^3)/Phoenix!$B$8</f>
        <v>0</v>
      </c>
      <c r="F184" s="56">
        <f>(Atlanta!$B$25*10^3)/Atlanta!$B$8</f>
        <v>0</v>
      </c>
      <c r="G184" s="56">
        <f>(LosAngeles!$B$25*10^3)/LosAngeles!$B$8</f>
        <v>0</v>
      </c>
      <c r="H184" s="56">
        <f>(LasVegas!$B$25*10^3)/LasVegas!$B$8</f>
        <v>0</v>
      </c>
      <c r="I184" s="56">
        <f>(SanFrancisco!$B$25*10^3)/SanFrancisco!$B$8</f>
        <v>0</v>
      </c>
      <c r="J184" s="56">
        <f>(Baltimore!$B$25*10^3)/Baltimore!$B$8</f>
        <v>0</v>
      </c>
      <c r="K184" s="56">
        <f>(Albuquerque!$B$25*10^3)/Albuquerque!$B$8</f>
        <v>0</v>
      </c>
      <c r="L184" s="56">
        <f>(Seattle!$B$25*10^3)/Seattle!$B$8</f>
        <v>0</v>
      </c>
      <c r="M184" s="56">
        <f>(Chicago!$B$25*10^3)/Chicago!$B$8</f>
        <v>0</v>
      </c>
      <c r="N184" s="56">
        <f>(Boulder!$B$25*10^3)/Boulder!$B$8</f>
        <v>0</v>
      </c>
      <c r="O184" s="56">
        <f>(Minneapolis!$B$25*10^3)/Minneapolis!$B$8</f>
        <v>0</v>
      </c>
      <c r="P184" s="56">
        <f>(Helena!$B$25*10^3)/Helena!$B$8</f>
        <v>0</v>
      </c>
      <c r="Q184" s="56">
        <f>(Duluth!$B$25*10^3)/Duluth!$B$8</f>
        <v>0</v>
      </c>
      <c r="R184" s="56">
        <f>(Fairbanks!$B$25*10^3)/Fairbanks!$B$8</f>
        <v>0</v>
      </c>
    </row>
    <row r="185" spans="1:18">
      <c r="A185" s="48"/>
      <c r="B185" s="49" t="s">
        <v>180</v>
      </c>
      <c r="C185" s="56">
        <f>(Miami!$B$26*10^3)/Miami!$B$8</f>
        <v>0</v>
      </c>
      <c r="D185" s="56">
        <f>(Houston!$B$26*10^3)/Houston!$B$8</f>
        <v>0</v>
      </c>
      <c r="E185" s="56">
        <f>(Phoenix!$B$26*10^3)/Phoenix!$B$8</f>
        <v>0</v>
      </c>
      <c r="F185" s="56">
        <f>(Atlanta!$B$26*10^3)/Atlanta!$B$8</f>
        <v>0</v>
      </c>
      <c r="G185" s="56">
        <f>(LosAngeles!$B$26*10^3)/LosAngeles!$B$8</f>
        <v>0</v>
      </c>
      <c r="H185" s="56">
        <f>(LasVegas!$B$26*10^3)/LasVegas!$B$8</f>
        <v>0</v>
      </c>
      <c r="I185" s="56">
        <f>(SanFrancisco!$B$26*10^3)/SanFrancisco!$B$8</f>
        <v>0</v>
      </c>
      <c r="J185" s="56">
        <f>(Baltimore!$B$26*10^3)/Baltimore!$B$8</f>
        <v>0</v>
      </c>
      <c r="K185" s="56">
        <f>(Albuquerque!$B$26*10^3)/Albuquerque!$B$8</f>
        <v>0</v>
      </c>
      <c r="L185" s="56">
        <f>(Seattle!$B$26*10^3)/Seattle!$B$8</f>
        <v>0</v>
      </c>
      <c r="M185" s="56">
        <f>(Chicago!$B$26*10^3)/Chicago!$B$8</f>
        <v>0</v>
      </c>
      <c r="N185" s="56">
        <f>(Boulder!$B$26*10^3)/Boulder!$B$8</f>
        <v>0</v>
      </c>
      <c r="O185" s="56">
        <f>(Minneapolis!$B$26*10^3)/Minneapolis!$B$8</f>
        <v>0</v>
      </c>
      <c r="P185" s="56">
        <f>(Helena!$B$26*10^3)/Helena!$B$8</f>
        <v>0</v>
      </c>
      <c r="Q185" s="56">
        <f>(Duluth!$B$26*10^3)/Duluth!$B$8</f>
        <v>0</v>
      </c>
      <c r="R185" s="56">
        <f>(Fairbanks!$B$26*10^3)/Fairbanks!$B$8</f>
        <v>0</v>
      </c>
    </row>
    <row r="186" spans="1:18">
      <c r="A186" s="48"/>
      <c r="B186" s="49" t="s">
        <v>90</v>
      </c>
      <c r="C186" s="56">
        <f>(Miami!$B$28*10^3)/Miami!$B$8</f>
        <v>1135.8165256994143</v>
      </c>
      <c r="D186" s="56">
        <f>(Houston!$B$28*10^3)/Houston!$B$8</f>
        <v>1048.3466646255117</v>
      </c>
      <c r="E186" s="56">
        <f>(Phoenix!$B$28*10^3)/Phoenix!$B$8</f>
        <v>1060.3639634123003</v>
      </c>
      <c r="F186" s="56">
        <f>(Atlanta!$B$28*10^3)/Atlanta!$B$8</f>
        <v>941.10949519690757</v>
      </c>
      <c r="G186" s="56">
        <f>(LosAngeles!$B$28*10^3)/LosAngeles!$B$8</f>
        <v>810.0290864556622</v>
      </c>
      <c r="H186" s="56">
        <f>(LasVegas!$B$28*10^3)/LasVegas!$B$8</f>
        <v>962.17325576945154</v>
      </c>
      <c r="I186" s="56">
        <f>(SanFrancisco!$B$28*10^3)/SanFrancisco!$B$8</f>
        <v>756.75016265452177</v>
      </c>
      <c r="J186" s="56">
        <f>(Baltimore!$B$28*10^3)/Baltimore!$B$8</f>
        <v>883.97948639442757</v>
      </c>
      <c r="K186" s="56">
        <f>(Albuquerque!$B$28*10^3)/Albuquerque!$B$8</f>
        <v>851.24287190478003</v>
      </c>
      <c r="L186" s="56">
        <f>(Seattle!$B$28*10^3)/Seattle!$B$8</f>
        <v>768.88227639787203</v>
      </c>
      <c r="M186" s="56">
        <f>(Chicago!$B$28*10^3)/Chicago!$B$8</f>
        <v>851.5586130353247</v>
      </c>
      <c r="N186" s="56">
        <f>(Boulder!$B$28*10^3)/Boulder!$B$8</f>
        <v>823.23280646025478</v>
      </c>
      <c r="O186" s="56">
        <f>(Minneapolis!$B$28*10^3)/Minneapolis!$B$8</f>
        <v>859.18423973362928</v>
      </c>
      <c r="P186" s="56">
        <f>(Helena!$B$28*10^3)/Helena!$B$8</f>
        <v>829.27972750583638</v>
      </c>
      <c r="Q186" s="56">
        <f>(Duluth!$B$28*10^3)/Duluth!$B$8</f>
        <v>830.33698189750839</v>
      </c>
      <c r="R186" s="56">
        <f>(Fairbanks!$B$28*10^3)/Fairbanks!$B$8</f>
        <v>941.21474224042242</v>
      </c>
    </row>
    <row r="187" spans="1:18">
      <c r="A187" s="48"/>
      <c r="B187" s="46" t="s">
        <v>237</v>
      </c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</row>
    <row r="188" spans="1:18">
      <c r="A188" s="48"/>
      <c r="B188" s="49" t="s">
        <v>164</v>
      </c>
      <c r="C188" s="56">
        <f>(Miami!$C$13*10^3)/Miami!$B$8</f>
        <v>9.6014007424700516</v>
      </c>
      <c r="D188" s="56">
        <f>(Houston!$C$13*10^3)/Houston!$B$8</f>
        <v>154.78491331470778</v>
      </c>
      <c r="E188" s="56">
        <f>(Phoenix!$C$13*10^3)/Phoenix!$B$8</f>
        <v>124.79428986949365</v>
      </c>
      <c r="F188" s="56">
        <f>(Atlanta!$C$13*10^3)/Atlanta!$B$8</f>
        <v>327.35657698342834</v>
      </c>
      <c r="G188" s="56">
        <f>(LosAngeles!$C$13*10^3)/LosAngeles!$B$8</f>
        <v>96.277125033487692</v>
      </c>
      <c r="H188" s="56">
        <f>(LasVegas!$C$13*10^3)/LasVegas!$B$8</f>
        <v>213.44578820467677</v>
      </c>
      <c r="I188" s="56">
        <f>(SanFrancisco!$C$13*10^3)/SanFrancisco!$B$8</f>
        <v>268.11684335412758</v>
      </c>
      <c r="J188" s="56">
        <f>(Baltimore!$C$13*10^3)/Baltimore!$B$8</f>
        <v>582.67155268092915</v>
      </c>
      <c r="K188" s="56">
        <f>(Albuquerque!$C$13*10^3)/Albuquerque!$B$8</f>
        <v>414.28585097018635</v>
      </c>
      <c r="L188" s="56">
        <f>(Seattle!$C$13*10^3)/Seattle!$B$8</f>
        <v>521.54215622488414</v>
      </c>
      <c r="M188" s="56">
        <f>(Chicago!$C$13*10^3)/Chicago!$B$8</f>
        <v>807.94328141145843</v>
      </c>
      <c r="N188" s="56">
        <f>(Boulder!$C$13*10^3)/Boulder!$B$8</f>
        <v>609.63393164682918</v>
      </c>
      <c r="O188" s="56">
        <f>(Minneapolis!$C$13*10^3)/Minneapolis!$B$8</f>
        <v>1058.6847946725859</v>
      </c>
      <c r="P188" s="56">
        <f>(Helena!$C$13*10^3)/Helena!$B$8</f>
        <v>868.39335604118025</v>
      </c>
      <c r="Q188" s="56">
        <f>(Duluth!$C$13*10^3)/Duluth!$B$8</f>
        <v>1329.7150675494661</v>
      </c>
      <c r="R188" s="56">
        <f>(Fairbanks!$C$13*10^3)/Fairbanks!$B$8</f>
        <v>2171.4235141031036</v>
      </c>
    </row>
    <row r="189" spans="1:18">
      <c r="A189" s="48"/>
      <c r="B189" s="49" t="s">
        <v>181</v>
      </c>
      <c r="C189" s="56">
        <f>(Miami!$C$14*10^3)/Miami!$B$8</f>
        <v>0</v>
      </c>
      <c r="D189" s="56">
        <f>(Houston!$C$14*10^3)/Houston!$B$8</f>
        <v>0</v>
      </c>
      <c r="E189" s="56">
        <f>(Phoenix!$C$14*10^3)/Phoenix!$B$8</f>
        <v>0</v>
      </c>
      <c r="F189" s="56">
        <f>(Atlanta!$C$14*10^3)/Atlanta!$B$8</f>
        <v>0</v>
      </c>
      <c r="G189" s="56">
        <f>(LosAngeles!$C$14*10^3)/LosAngeles!$B$8</f>
        <v>0</v>
      </c>
      <c r="H189" s="56">
        <f>(LasVegas!$C$14*10^3)/LasVegas!$B$8</f>
        <v>0</v>
      </c>
      <c r="I189" s="56">
        <f>(SanFrancisco!$C$14*10^3)/SanFrancisco!$B$8</f>
        <v>0</v>
      </c>
      <c r="J189" s="56">
        <f>(Baltimore!$C$14*10^3)/Baltimore!$B$8</f>
        <v>0</v>
      </c>
      <c r="K189" s="56">
        <f>(Albuquerque!$C$14*10^3)/Albuquerque!$B$8</f>
        <v>0</v>
      </c>
      <c r="L189" s="56">
        <f>(Seattle!$C$14*10^3)/Seattle!$B$8</f>
        <v>0</v>
      </c>
      <c r="M189" s="56">
        <f>(Chicago!$C$14*10^3)/Chicago!$B$8</f>
        <v>0</v>
      </c>
      <c r="N189" s="56">
        <f>(Boulder!$C$14*10^3)/Boulder!$B$8</f>
        <v>0</v>
      </c>
      <c r="O189" s="56">
        <f>(Minneapolis!$C$14*10^3)/Minneapolis!$B$8</f>
        <v>0</v>
      </c>
      <c r="P189" s="56">
        <f>(Helena!$C$14*10^3)/Helena!$B$8</f>
        <v>0</v>
      </c>
      <c r="Q189" s="56">
        <f>(Duluth!$C$14*10^3)/Duluth!$B$8</f>
        <v>0</v>
      </c>
      <c r="R189" s="56">
        <f>(Fairbanks!$C$14*10^3)/Fairbanks!$B$8</f>
        <v>0</v>
      </c>
    </row>
    <row r="190" spans="1:18">
      <c r="A190" s="48"/>
      <c r="B190" s="49" t="s">
        <v>182</v>
      </c>
      <c r="C190" s="56">
        <f>(Miami!$C$15*10^3)/Miami!$B$8</f>
        <v>0</v>
      </c>
      <c r="D190" s="56">
        <f>(Houston!$C$15*10^3)/Houston!$B$8</f>
        <v>0</v>
      </c>
      <c r="E190" s="56">
        <f>(Phoenix!$C$15*10^3)/Phoenix!$B$8</f>
        <v>0</v>
      </c>
      <c r="F190" s="56">
        <f>(Atlanta!$C$15*10^3)/Atlanta!$B$8</f>
        <v>0</v>
      </c>
      <c r="G190" s="56">
        <f>(LosAngeles!$C$15*10^3)/LosAngeles!$B$8</f>
        <v>0</v>
      </c>
      <c r="H190" s="56">
        <f>(LasVegas!$C$15*10^3)/LasVegas!$B$8</f>
        <v>0</v>
      </c>
      <c r="I190" s="56">
        <f>(SanFrancisco!$C$15*10^3)/SanFrancisco!$B$8</f>
        <v>0</v>
      </c>
      <c r="J190" s="56">
        <f>(Baltimore!$C$15*10^3)/Baltimore!$B$8</f>
        <v>0</v>
      </c>
      <c r="K190" s="56">
        <f>(Albuquerque!$C$15*10^3)/Albuquerque!$B$8</f>
        <v>0</v>
      </c>
      <c r="L190" s="56">
        <f>(Seattle!$C$15*10^3)/Seattle!$B$8</f>
        <v>0</v>
      </c>
      <c r="M190" s="56">
        <f>(Chicago!$C$15*10^3)/Chicago!$B$8</f>
        <v>0</v>
      </c>
      <c r="N190" s="56">
        <f>(Boulder!$C$15*10^3)/Boulder!$B$8</f>
        <v>0</v>
      </c>
      <c r="O190" s="56">
        <f>(Minneapolis!$C$15*10^3)/Minneapolis!$B$8</f>
        <v>0</v>
      </c>
      <c r="P190" s="56">
        <f>(Helena!$C$15*10^3)/Helena!$B$8</f>
        <v>0</v>
      </c>
      <c r="Q190" s="56">
        <f>(Duluth!$C$15*10^3)/Duluth!$B$8</f>
        <v>0</v>
      </c>
      <c r="R190" s="56">
        <f>(Fairbanks!$C$15*10^3)/Fairbanks!$B$8</f>
        <v>0</v>
      </c>
    </row>
    <row r="191" spans="1:18">
      <c r="A191" s="48"/>
      <c r="B191" s="49" t="s">
        <v>183</v>
      </c>
      <c r="C191" s="56">
        <f>(Miami!$C$16*10^3)/Miami!$B$8</f>
        <v>0</v>
      </c>
      <c r="D191" s="56">
        <f>(Houston!$C$16*10^3)/Houston!$B$8</f>
        <v>0</v>
      </c>
      <c r="E191" s="56">
        <f>(Phoenix!$C$16*10^3)/Phoenix!$B$8</f>
        <v>0</v>
      </c>
      <c r="F191" s="56">
        <f>(Atlanta!$C$16*10^3)/Atlanta!$B$8</f>
        <v>0</v>
      </c>
      <c r="G191" s="56">
        <f>(LosAngeles!$C$16*10^3)/LosAngeles!$B$8</f>
        <v>0</v>
      </c>
      <c r="H191" s="56">
        <f>(LasVegas!$C$16*10^3)/LasVegas!$B$8</f>
        <v>0</v>
      </c>
      <c r="I191" s="56">
        <f>(SanFrancisco!$C$16*10^3)/SanFrancisco!$B$8</f>
        <v>0</v>
      </c>
      <c r="J191" s="56">
        <f>(Baltimore!$C$16*10^3)/Baltimore!$B$8</f>
        <v>0</v>
      </c>
      <c r="K191" s="56">
        <f>(Albuquerque!$C$16*10^3)/Albuquerque!$B$8</f>
        <v>0</v>
      </c>
      <c r="L191" s="56">
        <f>(Seattle!$C$16*10^3)/Seattle!$B$8</f>
        <v>0</v>
      </c>
      <c r="M191" s="56">
        <f>(Chicago!$C$16*10^3)/Chicago!$B$8</f>
        <v>0</v>
      </c>
      <c r="N191" s="56">
        <f>(Boulder!$C$16*10^3)/Boulder!$B$8</f>
        <v>0</v>
      </c>
      <c r="O191" s="56">
        <f>(Minneapolis!$C$16*10^3)/Minneapolis!$B$8</f>
        <v>0</v>
      </c>
      <c r="P191" s="56">
        <f>(Helena!$C$16*10^3)/Helena!$B$8</f>
        <v>0</v>
      </c>
      <c r="Q191" s="56">
        <f>(Duluth!$C$16*10^3)/Duluth!$B$8</f>
        <v>0</v>
      </c>
      <c r="R191" s="56">
        <f>(Fairbanks!$C$16*10^3)/Fairbanks!$B$8</f>
        <v>0</v>
      </c>
    </row>
    <row r="192" spans="1:18">
      <c r="A192" s="48"/>
      <c r="B192" s="49" t="s">
        <v>171</v>
      </c>
      <c r="C192" s="56">
        <f>(Miami!$C$17*10^3)/Miami!$B$8</f>
        <v>0</v>
      </c>
      <c r="D192" s="56">
        <f>(Houston!$C$17*10^3)/Houston!$B$8</f>
        <v>0</v>
      </c>
      <c r="E192" s="56">
        <f>(Phoenix!$C$17*10^3)/Phoenix!$B$8</f>
        <v>0</v>
      </c>
      <c r="F192" s="56">
        <f>(Atlanta!$C$17*10^3)/Atlanta!$B$8</f>
        <v>0</v>
      </c>
      <c r="G192" s="56">
        <f>(LosAngeles!$C$17*10^3)/LosAngeles!$B$8</f>
        <v>0</v>
      </c>
      <c r="H192" s="56">
        <f>(LasVegas!$C$17*10^3)/LasVegas!$B$8</f>
        <v>0</v>
      </c>
      <c r="I192" s="56">
        <f>(SanFrancisco!$C$17*10^3)/SanFrancisco!$B$8</f>
        <v>0</v>
      </c>
      <c r="J192" s="56">
        <f>(Baltimore!$C$17*10^3)/Baltimore!$B$8</f>
        <v>0</v>
      </c>
      <c r="K192" s="56">
        <f>(Albuquerque!$C$17*10^3)/Albuquerque!$B$8</f>
        <v>0</v>
      </c>
      <c r="L192" s="56">
        <f>(Seattle!$C$17*10^3)/Seattle!$B$8</f>
        <v>0</v>
      </c>
      <c r="M192" s="56">
        <f>(Chicago!$C$17*10^3)/Chicago!$B$8</f>
        <v>0</v>
      </c>
      <c r="N192" s="56">
        <f>(Boulder!$C$17*10^3)/Boulder!$B$8</f>
        <v>0</v>
      </c>
      <c r="O192" s="56">
        <f>(Minneapolis!$C$17*10^3)/Minneapolis!$B$8</f>
        <v>0</v>
      </c>
      <c r="P192" s="56">
        <f>(Helena!$C$17*10^3)/Helena!$B$8</f>
        <v>0</v>
      </c>
      <c r="Q192" s="56">
        <f>(Duluth!$C$17*10^3)/Duluth!$B$8</f>
        <v>0</v>
      </c>
      <c r="R192" s="56">
        <f>(Fairbanks!$C$17*10^3)/Fairbanks!$B$8</f>
        <v>0</v>
      </c>
    </row>
    <row r="193" spans="1:18">
      <c r="A193" s="48"/>
      <c r="B193" s="49" t="s">
        <v>184</v>
      </c>
      <c r="C193" s="56">
        <f>(Miami!$C$18*10^3)/Miami!$B$8</f>
        <v>0</v>
      </c>
      <c r="D193" s="56">
        <f>(Houston!$C$18*10^3)/Houston!$B$8</f>
        <v>0</v>
      </c>
      <c r="E193" s="56">
        <f>(Phoenix!$C$18*10^3)/Phoenix!$B$8</f>
        <v>0</v>
      </c>
      <c r="F193" s="56">
        <f>(Atlanta!$C$18*10^3)/Atlanta!$B$8</f>
        <v>0</v>
      </c>
      <c r="G193" s="56">
        <f>(LosAngeles!$C$18*10^3)/LosAngeles!$B$8</f>
        <v>0</v>
      </c>
      <c r="H193" s="56">
        <f>(LasVegas!$C$18*10^3)/LasVegas!$B$8</f>
        <v>0</v>
      </c>
      <c r="I193" s="56">
        <f>(SanFrancisco!$C$18*10^3)/SanFrancisco!$B$8</f>
        <v>0</v>
      </c>
      <c r="J193" s="56">
        <f>(Baltimore!$C$18*10^3)/Baltimore!$B$8</f>
        <v>0</v>
      </c>
      <c r="K193" s="56">
        <f>(Albuquerque!$C$18*10^3)/Albuquerque!$B$8</f>
        <v>0</v>
      </c>
      <c r="L193" s="56">
        <f>(Seattle!$C$18*10^3)/Seattle!$B$8</f>
        <v>0</v>
      </c>
      <c r="M193" s="56">
        <f>(Chicago!$C$18*10^3)/Chicago!$B$8</f>
        <v>0</v>
      </c>
      <c r="N193" s="56">
        <f>(Boulder!$C$18*10^3)/Boulder!$B$8</f>
        <v>0</v>
      </c>
      <c r="O193" s="56">
        <f>(Minneapolis!$C$18*10^3)/Minneapolis!$B$8</f>
        <v>0</v>
      </c>
      <c r="P193" s="56">
        <f>(Helena!$C$18*10^3)/Helena!$B$8</f>
        <v>0</v>
      </c>
      <c r="Q193" s="56">
        <f>(Duluth!$C$18*10^3)/Duluth!$B$8</f>
        <v>0</v>
      </c>
      <c r="R193" s="56">
        <f>(Fairbanks!$C$18*10^3)/Fairbanks!$B$8</f>
        <v>0</v>
      </c>
    </row>
    <row r="194" spans="1:18">
      <c r="A194" s="48"/>
      <c r="B194" s="49" t="s">
        <v>185</v>
      </c>
      <c r="C194" s="56">
        <f>(Miami!$C$19*10^3)/Miami!$B$8</f>
        <v>0</v>
      </c>
      <c r="D194" s="56">
        <f>(Houston!$C$19*10^3)/Houston!$B$8</f>
        <v>0</v>
      </c>
      <c r="E194" s="56">
        <f>(Phoenix!$C$19*10^3)/Phoenix!$B$8</f>
        <v>0</v>
      </c>
      <c r="F194" s="56">
        <f>(Atlanta!$C$19*10^3)/Atlanta!$B$8</f>
        <v>0</v>
      </c>
      <c r="G194" s="56">
        <f>(LosAngeles!$C$19*10^3)/LosAngeles!$B$8</f>
        <v>0</v>
      </c>
      <c r="H194" s="56">
        <f>(LasVegas!$C$19*10^3)/LasVegas!$B$8</f>
        <v>0</v>
      </c>
      <c r="I194" s="56">
        <f>(SanFrancisco!$C$19*10^3)/SanFrancisco!$B$8</f>
        <v>0</v>
      </c>
      <c r="J194" s="56">
        <f>(Baltimore!$C$19*10^3)/Baltimore!$B$8</f>
        <v>0</v>
      </c>
      <c r="K194" s="56">
        <f>(Albuquerque!$C$19*10^3)/Albuquerque!$B$8</f>
        <v>0</v>
      </c>
      <c r="L194" s="56">
        <f>(Seattle!$C$19*10^3)/Seattle!$B$8</f>
        <v>0</v>
      </c>
      <c r="M194" s="56">
        <f>(Chicago!$C$19*10^3)/Chicago!$B$8</f>
        <v>0</v>
      </c>
      <c r="N194" s="56">
        <f>(Boulder!$C$19*10^3)/Boulder!$B$8</f>
        <v>0</v>
      </c>
      <c r="O194" s="56">
        <f>(Minneapolis!$C$19*10^3)/Minneapolis!$B$8</f>
        <v>0</v>
      </c>
      <c r="P194" s="56">
        <f>(Helena!$C$19*10^3)/Helena!$B$8</f>
        <v>0</v>
      </c>
      <c r="Q194" s="56">
        <f>(Duluth!$C$19*10^3)/Duluth!$B$8</f>
        <v>0</v>
      </c>
      <c r="R194" s="56">
        <f>(Fairbanks!$C$19*10^3)/Fairbanks!$B$8</f>
        <v>0</v>
      </c>
    </row>
    <row r="195" spans="1:18">
      <c r="A195" s="48"/>
      <c r="B195" s="49" t="s">
        <v>186</v>
      </c>
      <c r="C195" s="56">
        <f>(Miami!$C$20*10^3)/Miami!$B$8</f>
        <v>0</v>
      </c>
      <c r="D195" s="56">
        <f>(Houston!$C$20*10^3)/Houston!$B$8</f>
        <v>0</v>
      </c>
      <c r="E195" s="56">
        <f>(Phoenix!$C$20*10^3)/Phoenix!$B$8</f>
        <v>0</v>
      </c>
      <c r="F195" s="56">
        <f>(Atlanta!$C$20*10^3)/Atlanta!$B$8</f>
        <v>0</v>
      </c>
      <c r="G195" s="56">
        <f>(LosAngeles!$C$20*10^3)/LosAngeles!$B$8</f>
        <v>0</v>
      </c>
      <c r="H195" s="56">
        <f>(LasVegas!$C$20*10^3)/LasVegas!$B$8</f>
        <v>0</v>
      </c>
      <c r="I195" s="56">
        <f>(SanFrancisco!$C$20*10^3)/SanFrancisco!$B$8</f>
        <v>0</v>
      </c>
      <c r="J195" s="56">
        <f>(Baltimore!$C$20*10^3)/Baltimore!$B$8</f>
        <v>0</v>
      </c>
      <c r="K195" s="56">
        <f>(Albuquerque!$C$20*10^3)/Albuquerque!$B$8</f>
        <v>0</v>
      </c>
      <c r="L195" s="56">
        <f>(Seattle!$C$20*10^3)/Seattle!$B$8</f>
        <v>0</v>
      </c>
      <c r="M195" s="56">
        <f>(Chicago!$C$20*10^3)/Chicago!$B$8</f>
        <v>0</v>
      </c>
      <c r="N195" s="56">
        <f>(Boulder!$C$20*10^3)/Boulder!$B$8</f>
        <v>0</v>
      </c>
      <c r="O195" s="56">
        <f>(Minneapolis!$C$20*10^3)/Minneapolis!$B$8</f>
        <v>0</v>
      </c>
      <c r="P195" s="56">
        <f>(Helena!$C$20*10^3)/Helena!$B$8</f>
        <v>0</v>
      </c>
      <c r="Q195" s="56">
        <f>(Duluth!$C$20*10^3)/Duluth!$B$8</f>
        <v>0</v>
      </c>
      <c r="R195" s="56">
        <f>(Fairbanks!$C$20*10^3)/Fairbanks!$B$8</f>
        <v>0</v>
      </c>
    </row>
    <row r="196" spans="1:18">
      <c r="A196" s="48"/>
      <c r="B196" s="49" t="s">
        <v>187</v>
      </c>
      <c r="C196" s="56">
        <f>(Miami!$C$21*10^3)/Miami!$B$8</f>
        <v>0</v>
      </c>
      <c r="D196" s="56">
        <f>(Houston!$C$21*10^3)/Houston!$B$8</f>
        <v>0</v>
      </c>
      <c r="E196" s="56">
        <f>(Phoenix!$C$21*10^3)/Phoenix!$B$8</f>
        <v>0</v>
      </c>
      <c r="F196" s="56">
        <f>(Atlanta!$C$21*10^3)/Atlanta!$B$8</f>
        <v>0</v>
      </c>
      <c r="G196" s="56">
        <f>(LosAngeles!$C$21*10^3)/LosAngeles!$B$8</f>
        <v>0</v>
      </c>
      <c r="H196" s="56">
        <f>(LasVegas!$C$21*10^3)/LasVegas!$B$8</f>
        <v>0</v>
      </c>
      <c r="I196" s="56">
        <f>(SanFrancisco!$C$21*10^3)/SanFrancisco!$B$8</f>
        <v>0</v>
      </c>
      <c r="J196" s="56">
        <f>(Baltimore!$C$21*10^3)/Baltimore!$B$8</f>
        <v>0</v>
      </c>
      <c r="K196" s="56">
        <f>(Albuquerque!$C$21*10^3)/Albuquerque!$B$8</f>
        <v>0</v>
      </c>
      <c r="L196" s="56">
        <f>(Seattle!$C$21*10^3)/Seattle!$B$8</f>
        <v>0</v>
      </c>
      <c r="M196" s="56">
        <f>(Chicago!$C$21*10^3)/Chicago!$B$8</f>
        <v>0</v>
      </c>
      <c r="N196" s="56">
        <f>(Boulder!$C$21*10^3)/Boulder!$B$8</f>
        <v>0</v>
      </c>
      <c r="O196" s="56">
        <f>(Minneapolis!$C$21*10^3)/Minneapolis!$B$8</f>
        <v>0</v>
      </c>
      <c r="P196" s="56">
        <f>(Helena!$C$21*10^3)/Helena!$B$8</f>
        <v>0</v>
      </c>
      <c r="Q196" s="56">
        <f>(Duluth!$C$21*10^3)/Duluth!$B$8</f>
        <v>0</v>
      </c>
      <c r="R196" s="56">
        <f>(Fairbanks!$C$21*10^3)/Fairbanks!$B$8</f>
        <v>0</v>
      </c>
    </row>
    <row r="197" spans="1:18">
      <c r="A197" s="48"/>
      <c r="B197" s="49" t="s">
        <v>188</v>
      </c>
      <c r="C197" s="56">
        <f>(Miami!$C$22*10^3)/Miami!$B$8</f>
        <v>0</v>
      </c>
      <c r="D197" s="56">
        <f>(Houston!$C$22*10^3)/Houston!$B$8</f>
        <v>0</v>
      </c>
      <c r="E197" s="56">
        <f>(Phoenix!$C$22*10^3)/Phoenix!$B$8</f>
        <v>0</v>
      </c>
      <c r="F197" s="56">
        <f>(Atlanta!$C$22*10^3)/Atlanta!$B$8</f>
        <v>0</v>
      </c>
      <c r="G197" s="56">
        <f>(LosAngeles!$C$22*10^3)/LosAngeles!$B$8</f>
        <v>0</v>
      </c>
      <c r="H197" s="56">
        <f>(LasVegas!$C$22*10^3)/LasVegas!$B$8</f>
        <v>0</v>
      </c>
      <c r="I197" s="56">
        <f>(SanFrancisco!$C$22*10^3)/SanFrancisco!$B$8</f>
        <v>0</v>
      </c>
      <c r="J197" s="56">
        <f>(Baltimore!$C$22*10^3)/Baltimore!$B$8</f>
        <v>0</v>
      </c>
      <c r="K197" s="56">
        <f>(Albuquerque!$C$22*10^3)/Albuquerque!$B$8</f>
        <v>0</v>
      </c>
      <c r="L197" s="56">
        <f>(Seattle!$C$22*10^3)/Seattle!$B$8</f>
        <v>0</v>
      </c>
      <c r="M197" s="56">
        <f>(Chicago!$C$22*10^3)/Chicago!$B$8</f>
        <v>0</v>
      </c>
      <c r="N197" s="56">
        <f>(Boulder!$C$22*10^3)/Boulder!$B$8</f>
        <v>0</v>
      </c>
      <c r="O197" s="56">
        <f>(Minneapolis!$C$22*10^3)/Minneapolis!$B$8</f>
        <v>0</v>
      </c>
      <c r="P197" s="56">
        <f>(Helena!$C$22*10^3)/Helena!$B$8</f>
        <v>0</v>
      </c>
      <c r="Q197" s="56">
        <f>(Duluth!$C$22*10^3)/Duluth!$B$8</f>
        <v>0</v>
      </c>
      <c r="R197" s="56">
        <f>(Fairbanks!$C$22*10^3)/Fairbanks!$B$8</f>
        <v>0</v>
      </c>
    </row>
    <row r="198" spans="1:18">
      <c r="A198" s="48"/>
      <c r="B198" s="49" t="s">
        <v>189</v>
      </c>
      <c r="C198" s="56">
        <f>(Miami!$C$23*10^3)/Miami!$B$8</f>
        <v>0</v>
      </c>
      <c r="D198" s="56">
        <f>(Houston!$C$23*10^3)/Houston!$B$8</f>
        <v>0</v>
      </c>
      <c r="E198" s="56">
        <f>(Phoenix!$C$23*10^3)/Phoenix!$B$8</f>
        <v>0</v>
      </c>
      <c r="F198" s="56">
        <f>(Atlanta!$C$23*10^3)/Atlanta!$B$8</f>
        <v>0</v>
      </c>
      <c r="G198" s="56">
        <f>(LosAngeles!$C$23*10^3)/LosAngeles!$B$8</f>
        <v>0</v>
      </c>
      <c r="H198" s="56">
        <f>(LasVegas!$C$23*10^3)/LasVegas!$B$8</f>
        <v>0</v>
      </c>
      <c r="I198" s="56">
        <f>(SanFrancisco!$C$23*10^3)/SanFrancisco!$B$8</f>
        <v>0</v>
      </c>
      <c r="J198" s="56">
        <f>(Baltimore!$C$23*10^3)/Baltimore!$B$8</f>
        <v>0</v>
      </c>
      <c r="K198" s="56">
        <f>(Albuquerque!$C$23*10^3)/Albuquerque!$B$8</f>
        <v>0</v>
      </c>
      <c r="L198" s="56">
        <f>(Seattle!$C$23*10^3)/Seattle!$B$8</f>
        <v>0</v>
      </c>
      <c r="M198" s="56">
        <f>(Chicago!$C$23*10^3)/Chicago!$B$8</f>
        <v>0</v>
      </c>
      <c r="N198" s="56">
        <f>(Boulder!$C$23*10^3)/Boulder!$B$8</f>
        <v>0</v>
      </c>
      <c r="O198" s="56">
        <f>(Minneapolis!$C$23*10^3)/Minneapolis!$B$8</f>
        <v>0</v>
      </c>
      <c r="P198" s="56">
        <f>(Helena!$C$23*10^3)/Helena!$B$8</f>
        <v>0</v>
      </c>
      <c r="Q198" s="56">
        <f>(Duluth!$C$23*10^3)/Duluth!$B$8</f>
        <v>0</v>
      </c>
      <c r="R198" s="56">
        <f>(Fairbanks!$C$23*10^3)/Fairbanks!$B$8</f>
        <v>0</v>
      </c>
    </row>
    <row r="199" spans="1:18">
      <c r="A199" s="48"/>
      <c r="B199" s="49" t="s">
        <v>172</v>
      </c>
      <c r="C199" s="56">
        <f>(Miami!$C$24*10^3)/Miami!$B$8</f>
        <v>0</v>
      </c>
      <c r="D199" s="56">
        <f>(Houston!$C$24*10^3)/Houston!$B$8</f>
        <v>0</v>
      </c>
      <c r="E199" s="56">
        <f>(Phoenix!$C$24*10^3)/Phoenix!$B$8</f>
        <v>0</v>
      </c>
      <c r="F199" s="56">
        <f>(Atlanta!$C$24*10^3)/Atlanta!$B$8</f>
        <v>0</v>
      </c>
      <c r="G199" s="56">
        <f>(LosAngeles!$C$24*10^3)/LosAngeles!$B$8</f>
        <v>0</v>
      </c>
      <c r="H199" s="56">
        <f>(LasVegas!$C$24*10^3)/LasVegas!$B$8</f>
        <v>0</v>
      </c>
      <c r="I199" s="56">
        <f>(SanFrancisco!$C$24*10^3)/SanFrancisco!$B$8</f>
        <v>0</v>
      </c>
      <c r="J199" s="56">
        <f>(Baltimore!$C$24*10^3)/Baltimore!$B$8</f>
        <v>0</v>
      </c>
      <c r="K199" s="56">
        <f>(Albuquerque!$C$24*10^3)/Albuquerque!$B$8</f>
        <v>0</v>
      </c>
      <c r="L199" s="56">
        <f>(Seattle!$C$24*10^3)/Seattle!$B$8</f>
        <v>0</v>
      </c>
      <c r="M199" s="56">
        <f>(Chicago!$C$24*10^3)/Chicago!$B$8</f>
        <v>0</v>
      </c>
      <c r="N199" s="56">
        <f>(Boulder!$C$24*10^3)/Boulder!$B$8</f>
        <v>0</v>
      </c>
      <c r="O199" s="56">
        <f>(Minneapolis!$C$24*10^3)/Minneapolis!$B$8</f>
        <v>0</v>
      </c>
      <c r="P199" s="56">
        <f>(Helena!$C$24*10^3)/Helena!$B$8</f>
        <v>0</v>
      </c>
      <c r="Q199" s="56">
        <f>(Duluth!$C$24*10^3)/Duluth!$B$8</f>
        <v>0</v>
      </c>
      <c r="R199" s="56">
        <f>(Fairbanks!$C$24*10^3)/Fairbanks!$B$8</f>
        <v>0</v>
      </c>
    </row>
    <row r="200" spans="1:18">
      <c r="A200" s="48"/>
      <c r="B200" s="49" t="s">
        <v>190</v>
      </c>
      <c r="C200" s="56">
        <f>(Miami!$C$25*10^3)/Miami!$B$8</f>
        <v>0</v>
      </c>
      <c r="D200" s="56">
        <f>(Houston!$C$25*10^3)/Houston!$B$8</f>
        <v>0</v>
      </c>
      <c r="E200" s="56">
        <f>(Phoenix!$C$25*10^3)/Phoenix!$B$8</f>
        <v>0</v>
      </c>
      <c r="F200" s="56">
        <f>(Atlanta!$C$25*10^3)/Atlanta!$B$8</f>
        <v>0</v>
      </c>
      <c r="G200" s="56">
        <f>(LosAngeles!$C$25*10^3)/LosAngeles!$B$8</f>
        <v>0</v>
      </c>
      <c r="H200" s="56">
        <f>(LasVegas!$C$25*10^3)/LasVegas!$B$8</f>
        <v>0</v>
      </c>
      <c r="I200" s="56">
        <f>(SanFrancisco!$C$25*10^3)/SanFrancisco!$B$8</f>
        <v>0</v>
      </c>
      <c r="J200" s="56">
        <f>(Baltimore!$C$25*10^3)/Baltimore!$B$8</f>
        <v>0</v>
      </c>
      <c r="K200" s="56">
        <f>(Albuquerque!$C$25*10^3)/Albuquerque!$B$8</f>
        <v>0</v>
      </c>
      <c r="L200" s="56">
        <f>(Seattle!$C$25*10^3)/Seattle!$B$8</f>
        <v>0</v>
      </c>
      <c r="M200" s="56">
        <f>(Chicago!$C$25*10^3)/Chicago!$B$8</f>
        <v>0</v>
      </c>
      <c r="N200" s="56">
        <f>(Boulder!$C$25*10^3)/Boulder!$B$8</f>
        <v>0</v>
      </c>
      <c r="O200" s="56">
        <f>(Minneapolis!$C$25*10^3)/Minneapolis!$B$8</f>
        <v>0</v>
      </c>
      <c r="P200" s="56">
        <f>(Helena!$C$25*10^3)/Helena!$B$8</f>
        <v>0</v>
      </c>
      <c r="Q200" s="56">
        <f>(Duluth!$C$25*10^3)/Duluth!$B$8</f>
        <v>0</v>
      </c>
      <c r="R200" s="56">
        <f>(Fairbanks!$C$25*10^3)/Fairbanks!$B$8</f>
        <v>0</v>
      </c>
    </row>
    <row r="201" spans="1:18">
      <c r="A201" s="48"/>
      <c r="B201" s="49" t="s">
        <v>191</v>
      </c>
      <c r="C201" s="56">
        <f>(Miami!$C$26*10^3)/Miami!$B$8</f>
        <v>0</v>
      </c>
      <c r="D201" s="56">
        <f>(Houston!$C$26*10^3)/Houston!$B$8</f>
        <v>0</v>
      </c>
      <c r="E201" s="56">
        <f>(Phoenix!$C$26*10^3)/Phoenix!$B$8</f>
        <v>0</v>
      </c>
      <c r="F201" s="56">
        <f>(Atlanta!$C$26*10^3)/Atlanta!$B$8</f>
        <v>0</v>
      </c>
      <c r="G201" s="56">
        <f>(LosAngeles!$C$26*10^3)/LosAngeles!$B$8</f>
        <v>0</v>
      </c>
      <c r="H201" s="56">
        <f>(LasVegas!$C$26*10^3)/LasVegas!$B$8</f>
        <v>0</v>
      </c>
      <c r="I201" s="56">
        <f>(SanFrancisco!$C$26*10^3)/SanFrancisco!$B$8</f>
        <v>0</v>
      </c>
      <c r="J201" s="56">
        <f>(Baltimore!$C$26*10^3)/Baltimore!$B$8</f>
        <v>0</v>
      </c>
      <c r="K201" s="56">
        <f>(Albuquerque!$C$26*10^3)/Albuquerque!$B$8</f>
        <v>0</v>
      </c>
      <c r="L201" s="56">
        <f>(Seattle!$C$26*10^3)/Seattle!$B$8</f>
        <v>0</v>
      </c>
      <c r="M201" s="56">
        <f>(Chicago!$C$26*10^3)/Chicago!$B$8</f>
        <v>0</v>
      </c>
      <c r="N201" s="56">
        <f>(Boulder!$C$26*10^3)/Boulder!$B$8</f>
        <v>0</v>
      </c>
      <c r="O201" s="56">
        <f>(Minneapolis!$C$26*10^3)/Minneapolis!$B$8</f>
        <v>0</v>
      </c>
      <c r="P201" s="56">
        <f>(Helena!$C$26*10^3)/Helena!$B$8</f>
        <v>0</v>
      </c>
      <c r="Q201" s="56">
        <f>(Duluth!$C$26*10^3)/Duluth!$B$8</f>
        <v>0</v>
      </c>
      <c r="R201" s="56">
        <f>(Fairbanks!$C$26*10^3)/Fairbanks!$B$8</f>
        <v>0</v>
      </c>
    </row>
    <row r="202" spans="1:18">
      <c r="A202" s="48"/>
      <c r="B202" s="49" t="s">
        <v>90</v>
      </c>
      <c r="C202" s="56">
        <f>(Miami!$C$28*10^3)/Miami!$B$8</f>
        <v>9.6014007424700516</v>
      </c>
      <c r="D202" s="56">
        <f>(Houston!$C$28*10^3)/Houston!$B$8</f>
        <v>154.78491331470778</v>
      </c>
      <c r="E202" s="56">
        <f>(Phoenix!$C$28*10^3)/Phoenix!$B$8</f>
        <v>124.79428986949365</v>
      </c>
      <c r="F202" s="56">
        <f>(Atlanta!$C$28*10^3)/Atlanta!$B$8</f>
        <v>327.35657698342834</v>
      </c>
      <c r="G202" s="56">
        <f>(LosAngeles!$C$28*10^3)/LosAngeles!$B$8</f>
        <v>96.277125033487692</v>
      </c>
      <c r="H202" s="56">
        <f>(LasVegas!$C$28*10^3)/LasVegas!$B$8</f>
        <v>213.44578820467677</v>
      </c>
      <c r="I202" s="56">
        <f>(SanFrancisco!$C$28*10^3)/SanFrancisco!$B$8</f>
        <v>268.11684335412758</v>
      </c>
      <c r="J202" s="56">
        <f>(Baltimore!$C$28*10^3)/Baltimore!$B$8</f>
        <v>582.67155268092915</v>
      </c>
      <c r="K202" s="56">
        <f>(Albuquerque!$C$28*10^3)/Albuquerque!$B$8</f>
        <v>414.28585097018635</v>
      </c>
      <c r="L202" s="56">
        <f>(Seattle!$C$28*10^3)/Seattle!$B$8</f>
        <v>521.54215622488414</v>
      </c>
      <c r="M202" s="56">
        <f>(Chicago!$C$28*10^3)/Chicago!$B$8</f>
        <v>807.94328141145843</v>
      </c>
      <c r="N202" s="56">
        <f>(Boulder!$C$28*10^3)/Boulder!$B$8</f>
        <v>609.63393164682918</v>
      </c>
      <c r="O202" s="56">
        <f>(Minneapolis!$C$28*10^3)/Minneapolis!$B$8</f>
        <v>1058.6847946725859</v>
      </c>
      <c r="P202" s="56">
        <f>(Helena!$C$28*10^3)/Helena!$B$8</f>
        <v>868.39335604118025</v>
      </c>
      <c r="Q202" s="56">
        <f>(Duluth!$C$28*10^3)/Duluth!$B$8</f>
        <v>1329.7150675494661</v>
      </c>
      <c r="R202" s="56">
        <f>(Fairbanks!$C$28*10^3)/Fairbanks!$B$8</f>
        <v>2171.4235141031036</v>
      </c>
    </row>
    <row r="203" spans="1:18">
      <c r="A203" s="48"/>
      <c r="B203" s="46" t="s">
        <v>238</v>
      </c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</row>
    <row r="204" spans="1:18">
      <c r="A204" s="48"/>
      <c r="B204" s="49" t="s">
        <v>70</v>
      </c>
      <c r="C204" s="56">
        <f>(Miami!$E$13*10^3)/Miami!$B$8</f>
        <v>0</v>
      </c>
      <c r="D204" s="56">
        <f>(Houston!$E$13*10^3)/Houston!$B$8</f>
        <v>0</v>
      </c>
      <c r="E204" s="56">
        <f>(Phoenix!$E$13*10^3)/Phoenix!$B$8</f>
        <v>0</v>
      </c>
      <c r="F204" s="56">
        <f>(Atlanta!$E$13*10^3)/Atlanta!$B$8</f>
        <v>0</v>
      </c>
      <c r="G204" s="56">
        <f>(LosAngeles!$E$13*10^3)/LosAngeles!$B$8</f>
        <v>0</v>
      </c>
      <c r="H204" s="56">
        <f>(LasVegas!$E$13*10^3)/LasVegas!$B$8</f>
        <v>0</v>
      </c>
      <c r="I204" s="56">
        <f>(SanFrancisco!$E$13*10^3)/SanFrancisco!$B$8</f>
        <v>0</v>
      </c>
      <c r="J204" s="56">
        <f>(Baltimore!$E$13*10^3)/Baltimore!$B$8</f>
        <v>0</v>
      </c>
      <c r="K204" s="56">
        <f>(Albuquerque!$E$13*10^3)/Albuquerque!$B$8</f>
        <v>0</v>
      </c>
      <c r="L204" s="56">
        <f>(Seattle!$E$13*10^3)/Seattle!$B$8</f>
        <v>0</v>
      </c>
      <c r="M204" s="56">
        <f>(Chicago!$E$13*10^3)/Chicago!$B$8</f>
        <v>0</v>
      </c>
      <c r="N204" s="56">
        <f>(Boulder!$E$13*10^3)/Boulder!$B$8</f>
        <v>0</v>
      </c>
      <c r="O204" s="56">
        <f>(Minneapolis!$E$13*10^3)/Minneapolis!$B$8</f>
        <v>0</v>
      </c>
      <c r="P204" s="56">
        <f>(Helena!$E$13*10^3)/Helena!$B$8</f>
        <v>0</v>
      </c>
      <c r="Q204" s="56">
        <f>(Duluth!$E$13*10^3)/Duluth!$B$8</f>
        <v>0</v>
      </c>
      <c r="R204" s="56">
        <f>(Fairbanks!$E$13*10^3)/Fairbanks!$B$8</f>
        <v>0</v>
      </c>
    </row>
    <row r="205" spans="1:18">
      <c r="A205" s="48"/>
      <c r="B205" s="49" t="s">
        <v>71</v>
      </c>
      <c r="C205" s="56">
        <f>(Miami!$E$14*10^3)/Miami!$B$8</f>
        <v>0</v>
      </c>
      <c r="D205" s="56">
        <f>(Houston!$E$14*10^3)/Houston!$B$8</f>
        <v>0</v>
      </c>
      <c r="E205" s="56">
        <f>(Phoenix!$E$14*10^3)/Phoenix!$B$8</f>
        <v>0</v>
      </c>
      <c r="F205" s="56">
        <f>(Atlanta!$E$14*10^3)/Atlanta!$B$8</f>
        <v>0</v>
      </c>
      <c r="G205" s="56">
        <f>(LosAngeles!$E$14*10^3)/LosAngeles!$B$8</f>
        <v>0</v>
      </c>
      <c r="H205" s="56">
        <f>(LasVegas!$E$14*10^3)/LasVegas!$B$8</f>
        <v>0</v>
      </c>
      <c r="I205" s="56">
        <f>(SanFrancisco!$E$14*10^3)/SanFrancisco!$B$8</f>
        <v>0</v>
      </c>
      <c r="J205" s="56">
        <f>(Baltimore!$E$14*10^3)/Baltimore!$B$8</f>
        <v>0</v>
      </c>
      <c r="K205" s="56">
        <f>(Albuquerque!$E$14*10^3)/Albuquerque!$B$8</f>
        <v>0</v>
      </c>
      <c r="L205" s="56">
        <f>(Seattle!$E$14*10^3)/Seattle!$B$8</f>
        <v>0</v>
      </c>
      <c r="M205" s="56">
        <f>(Chicago!$E$14*10^3)/Chicago!$B$8</f>
        <v>0</v>
      </c>
      <c r="N205" s="56">
        <f>(Boulder!$E$14*10^3)/Boulder!$B$8</f>
        <v>0</v>
      </c>
      <c r="O205" s="56">
        <f>(Minneapolis!$E$14*10^3)/Minneapolis!$B$8</f>
        <v>0</v>
      </c>
      <c r="P205" s="56">
        <f>(Helena!$E$14*10^3)/Helena!$B$8</f>
        <v>0</v>
      </c>
      <c r="Q205" s="56">
        <f>(Duluth!$E$14*10^3)/Duluth!$B$8</f>
        <v>0</v>
      </c>
      <c r="R205" s="56">
        <f>(Fairbanks!$E$14*10^3)/Fairbanks!$B$8</f>
        <v>0</v>
      </c>
    </row>
    <row r="206" spans="1:18">
      <c r="A206" s="48"/>
      <c r="B206" s="49" t="s">
        <v>79</v>
      </c>
      <c r="C206" s="56">
        <f>(Miami!$E$15*10^3)/Miami!$B$8</f>
        <v>0</v>
      </c>
      <c r="D206" s="56">
        <f>(Houston!$E$15*10^3)/Houston!$B$8</f>
        <v>0</v>
      </c>
      <c r="E206" s="56">
        <f>(Phoenix!$E$15*10^3)/Phoenix!$B$8</f>
        <v>0</v>
      </c>
      <c r="F206" s="56">
        <f>(Atlanta!$E$15*10^3)/Atlanta!$B$8</f>
        <v>0</v>
      </c>
      <c r="G206" s="56">
        <f>(LosAngeles!$E$15*10^3)/LosAngeles!$B$8</f>
        <v>0</v>
      </c>
      <c r="H206" s="56">
        <f>(LasVegas!$E$15*10^3)/LasVegas!$B$8</f>
        <v>0</v>
      </c>
      <c r="I206" s="56">
        <f>(SanFrancisco!$E$15*10^3)/SanFrancisco!$B$8</f>
        <v>0</v>
      </c>
      <c r="J206" s="56">
        <f>(Baltimore!$E$15*10^3)/Baltimore!$B$8</f>
        <v>0</v>
      </c>
      <c r="K206" s="56">
        <f>(Albuquerque!$E$15*10^3)/Albuquerque!$B$8</f>
        <v>0</v>
      </c>
      <c r="L206" s="56">
        <f>(Seattle!$E$15*10^3)/Seattle!$B$8</f>
        <v>0</v>
      </c>
      <c r="M206" s="56">
        <f>(Chicago!$E$15*10^3)/Chicago!$B$8</f>
        <v>0</v>
      </c>
      <c r="N206" s="56">
        <f>(Boulder!$E$15*10^3)/Boulder!$B$8</f>
        <v>0</v>
      </c>
      <c r="O206" s="56">
        <f>(Minneapolis!$E$15*10^3)/Minneapolis!$B$8</f>
        <v>0</v>
      </c>
      <c r="P206" s="56">
        <f>(Helena!$E$15*10^3)/Helena!$B$8</f>
        <v>0</v>
      </c>
      <c r="Q206" s="56">
        <f>(Duluth!$E$15*10^3)/Duluth!$B$8</f>
        <v>0</v>
      </c>
      <c r="R206" s="56">
        <f>(Fairbanks!$E$15*10^3)/Fairbanks!$B$8</f>
        <v>0</v>
      </c>
    </row>
    <row r="207" spans="1:18">
      <c r="A207" s="48"/>
      <c r="B207" s="49" t="s">
        <v>80</v>
      </c>
      <c r="C207" s="56">
        <f>(Miami!$E$16*10^3)/Miami!$B$8</f>
        <v>0</v>
      </c>
      <c r="D207" s="56">
        <f>(Houston!$E$16*10^3)/Houston!$B$8</f>
        <v>0</v>
      </c>
      <c r="E207" s="56">
        <f>(Phoenix!$E$16*10^3)/Phoenix!$B$8</f>
        <v>0</v>
      </c>
      <c r="F207" s="56">
        <f>(Atlanta!$E$16*10^3)/Atlanta!$B$8</f>
        <v>0</v>
      </c>
      <c r="G207" s="56">
        <f>(LosAngeles!$E$16*10^3)/LosAngeles!$B$8</f>
        <v>0</v>
      </c>
      <c r="H207" s="56">
        <f>(LasVegas!$E$16*10^3)/LasVegas!$B$8</f>
        <v>0</v>
      </c>
      <c r="I207" s="56">
        <f>(SanFrancisco!$E$16*10^3)/SanFrancisco!$B$8</f>
        <v>0</v>
      </c>
      <c r="J207" s="56">
        <f>(Baltimore!$E$16*10^3)/Baltimore!$B$8</f>
        <v>0</v>
      </c>
      <c r="K207" s="56">
        <f>(Albuquerque!$E$16*10^3)/Albuquerque!$B$8</f>
        <v>0</v>
      </c>
      <c r="L207" s="56">
        <f>(Seattle!$E$16*10^3)/Seattle!$B$8</f>
        <v>0</v>
      </c>
      <c r="M207" s="56">
        <f>(Chicago!$E$16*10^3)/Chicago!$B$8</f>
        <v>0</v>
      </c>
      <c r="N207" s="56">
        <f>(Boulder!$E$16*10^3)/Boulder!$B$8</f>
        <v>0</v>
      </c>
      <c r="O207" s="56">
        <f>(Minneapolis!$E$16*10^3)/Minneapolis!$B$8</f>
        <v>0</v>
      </c>
      <c r="P207" s="56">
        <f>(Helena!$E$16*10^3)/Helena!$B$8</f>
        <v>0</v>
      </c>
      <c r="Q207" s="56">
        <f>(Duluth!$E$16*10^3)/Duluth!$B$8</f>
        <v>0</v>
      </c>
      <c r="R207" s="56">
        <f>(Fairbanks!$E$16*10^3)/Fairbanks!$B$8</f>
        <v>0</v>
      </c>
    </row>
    <row r="208" spans="1:18">
      <c r="A208" s="48"/>
      <c r="B208" s="49" t="s">
        <v>81</v>
      </c>
      <c r="C208" s="56">
        <f>(Miami!$E$17*10^3)/Miami!$B$8</f>
        <v>0</v>
      </c>
      <c r="D208" s="56">
        <f>(Houston!$E$17*10^3)/Houston!$B$8</f>
        <v>0</v>
      </c>
      <c r="E208" s="56">
        <f>(Phoenix!$E$17*10^3)/Phoenix!$B$8</f>
        <v>0</v>
      </c>
      <c r="F208" s="56">
        <f>(Atlanta!$E$17*10^3)/Atlanta!$B$8</f>
        <v>0</v>
      </c>
      <c r="G208" s="56">
        <f>(LosAngeles!$E$17*10^3)/LosAngeles!$B$8</f>
        <v>0</v>
      </c>
      <c r="H208" s="56">
        <f>(LasVegas!$E$17*10^3)/LasVegas!$B$8</f>
        <v>0</v>
      </c>
      <c r="I208" s="56">
        <f>(SanFrancisco!$E$17*10^3)/SanFrancisco!$B$8</f>
        <v>0</v>
      </c>
      <c r="J208" s="56">
        <f>(Baltimore!$E$17*10^3)/Baltimore!$B$8</f>
        <v>0</v>
      </c>
      <c r="K208" s="56">
        <f>(Albuquerque!$E$17*10^3)/Albuquerque!$B$8</f>
        <v>0</v>
      </c>
      <c r="L208" s="56">
        <f>(Seattle!$E$17*10^3)/Seattle!$B$8</f>
        <v>0</v>
      </c>
      <c r="M208" s="56">
        <f>(Chicago!$E$17*10^3)/Chicago!$B$8</f>
        <v>0</v>
      </c>
      <c r="N208" s="56">
        <f>(Boulder!$E$17*10^3)/Boulder!$B$8</f>
        <v>0</v>
      </c>
      <c r="O208" s="56">
        <f>(Minneapolis!$E$17*10^3)/Minneapolis!$B$8</f>
        <v>0</v>
      </c>
      <c r="P208" s="56">
        <f>(Helena!$E$17*10^3)/Helena!$B$8</f>
        <v>0</v>
      </c>
      <c r="Q208" s="56">
        <f>(Duluth!$E$17*10^3)/Duluth!$B$8</f>
        <v>0</v>
      </c>
      <c r="R208" s="56">
        <f>(Fairbanks!$E$17*10^3)/Fairbanks!$B$8</f>
        <v>0</v>
      </c>
    </row>
    <row r="209" spans="1:18">
      <c r="A209" s="48"/>
      <c r="B209" s="49" t="s">
        <v>82</v>
      </c>
      <c r="C209" s="56">
        <f>(Miami!$E$18*10^3)/Miami!$B$8</f>
        <v>0</v>
      </c>
      <c r="D209" s="56">
        <f>(Houston!$E$18*10^3)/Houston!$B$8</f>
        <v>0</v>
      </c>
      <c r="E209" s="56">
        <f>(Phoenix!$E$18*10^3)/Phoenix!$B$8</f>
        <v>0</v>
      </c>
      <c r="F209" s="56">
        <f>(Atlanta!$E$18*10^3)/Atlanta!$B$8</f>
        <v>0</v>
      </c>
      <c r="G209" s="56">
        <f>(LosAngeles!$E$18*10^3)/LosAngeles!$B$8</f>
        <v>0</v>
      </c>
      <c r="H209" s="56">
        <f>(LasVegas!$E$18*10^3)/LasVegas!$B$8</f>
        <v>0</v>
      </c>
      <c r="I209" s="56">
        <f>(SanFrancisco!$E$18*10^3)/SanFrancisco!$B$8</f>
        <v>0</v>
      </c>
      <c r="J209" s="56">
        <f>(Baltimore!$E$18*10^3)/Baltimore!$B$8</f>
        <v>0</v>
      </c>
      <c r="K209" s="56">
        <f>(Albuquerque!$E$18*10^3)/Albuquerque!$B$8</f>
        <v>0</v>
      </c>
      <c r="L209" s="56">
        <f>(Seattle!$E$18*10^3)/Seattle!$B$8</f>
        <v>0</v>
      </c>
      <c r="M209" s="56">
        <f>(Chicago!$E$18*10^3)/Chicago!$B$8</f>
        <v>0</v>
      </c>
      <c r="N209" s="56">
        <f>(Boulder!$E$18*10^3)/Boulder!$B$8</f>
        <v>0</v>
      </c>
      <c r="O209" s="56">
        <f>(Minneapolis!$E$18*10^3)/Minneapolis!$B$8</f>
        <v>0</v>
      </c>
      <c r="P209" s="56">
        <f>(Helena!$E$18*10^3)/Helena!$B$8</f>
        <v>0</v>
      </c>
      <c r="Q209" s="56">
        <f>(Duluth!$E$18*10^3)/Duluth!$B$8</f>
        <v>0</v>
      </c>
      <c r="R209" s="56">
        <f>(Fairbanks!$E$18*10^3)/Fairbanks!$B$8</f>
        <v>0</v>
      </c>
    </row>
    <row r="210" spans="1:18">
      <c r="A210" s="48"/>
      <c r="B210" s="49" t="s">
        <v>83</v>
      </c>
      <c r="C210" s="56">
        <f>(Miami!$E$19*10^3)/Miami!$B$8</f>
        <v>0</v>
      </c>
      <c r="D210" s="56">
        <f>(Houston!$E$19*10^3)/Houston!$B$8</f>
        <v>0</v>
      </c>
      <c r="E210" s="56">
        <f>(Phoenix!$E$19*10^3)/Phoenix!$B$8</f>
        <v>0</v>
      </c>
      <c r="F210" s="56">
        <f>(Atlanta!$E$19*10^3)/Atlanta!$B$8</f>
        <v>0</v>
      </c>
      <c r="G210" s="56">
        <f>(LosAngeles!$E$19*10^3)/LosAngeles!$B$8</f>
        <v>0</v>
      </c>
      <c r="H210" s="56">
        <f>(LasVegas!$E$19*10^3)/LasVegas!$B$8</f>
        <v>0</v>
      </c>
      <c r="I210" s="56">
        <f>(SanFrancisco!$E$19*10^3)/SanFrancisco!$B$8</f>
        <v>0</v>
      </c>
      <c r="J210" s="56">
        <f>(Baltimore!$E$19*10^3)/Baltimore!$B$8</f>
        <v>0</v>
      </c>
      <c r="K210" s="56">
        <f>(Albuquerque!$E$19*10^3)/Albuquerque!$B$8</f>
        <v>0</v>
      </c>
      <c r="L210" s="56">
        <f>(Seattle!$E$19*10^3)/Seattle!$B$8</f>
        <v>0</v>
      </c>
      <c r="M210" s="56">
        <f>(Chicago!$E$19*10^3)/Chicago!$B$8</f>
        <v>0</v>
      </c>
      <c r="N210" s="56">
        <f>(Boulder!$E$19*10^3)/Boulder!$B$8</f>
        <v>0</v>
      </c>
      <c r="O210" s="56">
        <f>(Minneapolis!$E$19*10^3)/Minneapolis!$B$8</f>
        <v>0</v>
      </c>
      <c r="P210" s="56">
        <f>(Helena!$E$19*10^3)/Helena!$B$8</f>
        <v>0</v>
      </c>
      <c r="Q210" s="56">
        <f>(Duluth!$E$19*10^3)/Duluth!$B$8</f>
        <v>0</v>
      </c>
      <c r="R210" s="56">
        <f>(Fairbanks!$E$19*10^3)/Fairbanks!$B$8</f>
        <v>0</v>
      </c>
    </row>
    <row r="211" spans="1:18">
      <c r="A211" s="48"/>
      <c r="B211" s="49" t="s">
        <v>84</v>
      </c>
      <c r="C211" s="56">
        <f>(Miami!$E$20*10^3)/Miami!$B$8</f>
        <v>0</v>
      </c>
      <c r="D211" s="56">
        <f>(Houston!$E$20*10^3)/Houston!$B$8</f>
        <v>0</v>
      </c>
      <c r="E211" s="56">
        <f>(Phoenix!$E$20*10^3)/Phoenix!$B$8</f>
        <v>0</v>
      </c>
      <c r="F211" s="56">
        <f>(Atlanta!$E$20*10^3)/Atlanta!$B$8</f>
        <v>0</v>
      </c>
      <c r="G211" s="56">
        <f>(LosAngeles!$E$20*10^3)/LosAngeles!$B$8</f>
        <v>0</v>
      </c>
      <c r="H211" s="56">
        <f>(LasVegas!$E$20*10^3)/LasVegas!$B$8</f>
        <v>0</v>
      </c>
      <c r="I211" s="56">
        <f>(SanFrancisco!$E$20*10^3)/SanFrancisco!$B$8</f>
        <v>0</v>
      </c>
      <c r="J211" s="56">
        <f>(Baltimore!$E$20*10^3)/Baltimore!$B$8</f>
        <v>0</v>
      </c>
      <c r="K211" s="56">
        <f>(Albuquerque!$E$20*10^3)/Albuquerque!$B$8</f>
        <v>0</v>
      </c>
      <c r="L211" s="56">
        <f>(Seattle!$E$20*10^3)/Seattle!$B$8</f>
        <v>0</v>
      </c>
      <c r="M211" s="56">
        <f>(Chicago!$E$20*10^3)/Chicago!$B$8</f>
        <v>0</v>
      </c>
      <c r="N211" s="56">
        <f>(Boulder!$E$20*10^3)/Boulder!$B$8</f>
        <v>0</v>
      </c>
      <c r="O211" s="56">
        <f>(Minneapolis!$E$20*10^3)/Minneapolis!$B$8</f>
        <v>0</v>
      </c>
      <c r="P211" s="56">
        <f>(Helena!$E$20*10^3)/Helena!$B$8</f>
        <v>0</v>
      </c>
      <c r="Q211" s="56">
        <f>(Duluth!$E$20*10^3)/Duluth!$B$8</f>
        <v>0</v>
      </c>
      <c r="R211" s="56">
        <f>(Fairbanks!$E$20*10^3)/Fairbanks!$B$8</f>
        <v>0</v>
      </c>
    </row>
    <row r="212" spans="1:18">
      <c r="A212" s="48"/>
      <c r="B212" s="49" t="s">
        <v>85</v>
      </c>
      <c r="C212" s="56">
        <f>(Miami!$E$21*10^3)/Miami!$B$8</f>
        <v>0</v>
      </c>
      <c r="D212" s="56">
        <f>(Houston!$E$21*10^3)/Houston!$B$8</f>
        <v>0</v>
      </c>
      <c r="E212" s="56">
        <f>(Phoenix!$E$21*10^3)/Phoenix!$B$8</f>
        <v>0</v>
      </c>
      <c r="F212" s="56">
        <f>(Atlanta!$E$21*10^3)/Atlanta!$B$8</f>
        <v>0</v>
      </c>
      <c r="G212" s="56">
        <f>(LosAngeles!$E$21*10^3)/LosAngeles!$B$8</f>
        <v>0</v>
      </c>
      <c r="H212" s="56">
        <f>(LasVegas!$E$21*10^3)/LasVegas!$B$8</f>
        <v>0</v>
      </c>
      <c r="I212" s="56">
        <f>(SanFrancisco!$E$21*10^3)/SanFrancisco!$B$8</f>
        <v>0</v>
      </c>
      <c r="J212" s="56">
        <f>(Baltimore!$E$21*10^3)/Baltimore!$B$8</f>
        <v>0</v>
      </c>
      <c r="K212" s="56">
        <f>(Albuquerque!$E$21*10^3)/Albuquerque!$B$8</f>
        <v>0</v>
      </c>
      <c r="L212" s="56">
        <f>(Seattle!$E$21*10^3)/Seattle!$B$8</f>
        <v>0</v>
      </c>
      <c r="M212" s="56">
        <f>(Chicago!$E$21*10^3)/Chicago!$B$8</f>
        <v>0</v>
      </c>
      <c r="N212" s="56">
        <f>(Boulder!$E$21*10^3)/Boulder!$B$8</f>
        <v>0</v>
      </c>
      <c r="O212" s="56">
        <f>(Minneapolis!$E$21*10^3)/Minneapolis!$B$8</f>
        <v>0</v>
      </c>
      <c r="P212" s="56">
        <f>(Helena!$E$21*10^3)/Helena!$B$8</f>
        <v>0</v>
      </c>
      <c r="Q212" s="56">
        <f>(Duluth!$E$21*10^3)/Duluth!$B$8</f>
        <v>0</v>
      </c>
      <c r="R212" s="56">
        <f>(Fairbanks!$E$21*10^3)/Fairbanks!$B$8</f>
        <v>0</v>
      </c>
    </row>
    <row r="213" spans="1:18">
      <c r="A213" s="48"/>
      <c r="B213" s="49" t="s">
        <v>86</v>
      </c>
      <c r="C213" s="56">
        <f>(Miami!$E$22*10^3)/Miami!$B$8</f>
        <v>0</v>
      </c>
      <c r="D213" s="56">
        <f>(Houston!$E$22*10^3)/Houston!$B$8</f>
        <v>0</v>
      </c>
      <c r="E213" s="56">
        <f>(Phoenix!$E$22*10^3)/Phoenix!$B$8</f>
        <v>0</v>
      </c>
      <c r="F213" s="56">
        <f>(Atlanta!$E$22*10^3)/Atlanta!$B$8</f>
        <v>0</v>
      </c>
      <c r="G213" s="56">
        <f>(LosAngeles!$E$22*10^3)/LosAngeles!$B$8</f>
        <v>0</v>
      </c>
      <c r="H213" s="56">
        <f>(LasVegas!$E$22*10^3)/LasVegas!$B$8</f>
        <v>0</v>
      </c>
      <c r="I213" s="56">
        <f>(SanFrancisco!$E$22*10^3)/SanFrancisco!$B$8</f>
        <v>0</v>
      </c>
      <c r="J213" s="56">
        <f>(Baltimore!$E$22*10^3)/Baltimore!$B$8</f>
        <v>0</v>
      </c>
      <c r="K213" s="56">
        <f>(Albuquerque!$E$22*10^3)/Albuquerque!$B$8</f>
        <v>0</v>
      </c>
      <c r="L213" s="56">
        <f>(Seattle!$E$22*10^3)/Seattle!$B$8</f>
        <v>0</v>
      </c>
      <c r="M213" s="56">
        <f>(Chicago!$E$22*10^3)/Chicago!$B$8</f>
        <v>0</v>
      </c>
      <c r="N213" s="56">
        <f>(Boulder!$E$22*10^3)/Boulder!$B$8</f>
        <v>0</v>
      </c>
      <c r="O213" s="56">
        <f>(Minneapolis!$E$22*10^3)/Minneapolis!$B$8</f>
        <v>0</v>
      </c>
      <c r="P213" s="56">
        <f>(Helena!$E$22*10^3)/Helena!$B$8</f>
        <v>0</v>
      </c>
      <c r="Q213" s="56">
        <f>(Duluth!$E$22*10^3)/Duluth!$B$8</f>
        <v>0</v>
      </c>
      <c r="R213" s="56">
        <f>(Fairbanks!$E$22*10^3)/Fairbanks!$B$8</f>
        <v>0</v>
      </c>
    </row>
    <row r="214" spans="1:18">
      <c r="A214" s="48"/>
      <c r="B214" s="49" t="s">
        <v>65</v>
      </c>
      <c r="C214" s="56">
        <f>(Miami!$E$23*10^3)/Miami!$B$8</f>
        <v>0</v>
      </c>
      <c r="D214" s="56">
        <f>(Houston!$E$23*10^3)/Houston!$B$8</f>
        <v>0</v>
      </c>
      <c r="E214" s="56">
        <f>(Phoenix!$E$23*10^3)/Phoenix!$B$8</f>
        <v>0</v>
      </c>
      <c r="F214" s="56">
        <f>(Atlanta!$E$23*10^3)/Atlanta!$B$8</f>
        <v>0</v>
      </c>
      <c r="G214" s="56">
        <f>(LosAngeles!$E$23*10^3)/LosAngeles!$B$8</f>
        <v>0</v>
      </c>
      <c r="H214" s="56">
        <f>(LasVegas!$E$23*10^3)/LasVegas!$B$8</f>
        <v>0</v>
      </c>
      <c r="I214" s="56">
        <f>(SanFrancisco!$E$23*10^3)/SanFrancisco!$B$8</f>
        <v>0</v>
      </c>
      <c r="J214" s="56">
        <f>(Baltimore!$E$23*10^3)/Baltimore!$B$8</f>
        <v>0</v>
      </c>
      <c r="K214" s="56">
        <f>(Albuquerque!$E$23*10^3)/Albuquerque!$B$8</f>
        <v>0</v>
      </c>
      <c r="L214" s="56">
        <f>(Seattle!$E$23*10^3)/Seattle!$B$8</f>
        <v>0</v>
      </c>
      <c r="M214" s="56">
        <f>(Chicago!$E$23*10^3)/Chicago!$B$8</f>
        <v>0</v>
      </c>
      <c r="N214" s="56">
        <f>(Boulder!$E$23*10^3)/Boulder!$B$8</f>
        <v>0</v>
      </c>
      <c r="O214" s="56">
        <f>(Minneapolis!$E$23*10^3)/Minneapolis!$B$8</f>
        <v>0</v>
      </c>
      <c r="P214" s="56">
        <f>(Helena!$E$23*10^3)/Helena!$B$8</f>
        <v>0</v>
      </c>
      <c r="Q214" s="56">
        <f>(Duluth!$E$23*10^3)/Duluth!$B$8</f>
        <v>0</v>
      </c>
      <c r="R214" s="56">
        <f>(Fairbanks!$E$23*10^3)/Fairbanks!$B$8</f>
        <v>0</v>
      </c>
    </row>
    <row r="215" spans="1:18">
      <c r="A215" s="48"/>
      <c r="B215" s="49" t="s">
        <v>87</v>
      </c>
      <c r="C215" s="56">
        <f>(Miami!$E$24*10^3)/Miami!$B$8</f>
        <v>0</v>
      </c>
      <c r="D215" s="56">
        <f>(Houston!$E$24*10^3)/Houston!$B$8</f>
        <v>0</v>
      </c>
      <c r="E215" s="56">
        <f>(Phoenix!$E$24*10^3)/Phoenix!$B$8</f>
        <v>0</v>
      </c>
      <c r="F215" s="56">
        <f>(Atlanta!$E$24*10^3)/Atlanta!$B$8</f>
        <v>0</v>
      </c>
      <c r="G215" s="56">
        <f>(LosAngeles!$E$24*10^3)/LosAngeles!$B$8</f>
        <v>0</v>
      </c>
      <c r="H215" s="56">
        <f>(LasVegas!$E$24*10^3)/LasVegas!$B$8</f>
        <v>0</v>
      </c>
      <c r="I215" s="56">
        <f>(SanFrancisco!$E$24*10^3)/SanFrancisco!$B$8</f>
        <v>0</v>
      </c>
      <c r="J215" s="56">
        <f>(Baltimore!$E$24*10^3)/Baltimore!$B$8</f>
        <v>0</v>
      </c>
      <c r="K215" s="56">
        <f>(Albuquerque!$E$24*10^3)/Albuquerque!$B$8</f>
        <v>0</v>
      </c>
      <c r="L215" s="56">
        <f>(Seattle!$E$24*10^3)/Seattle!$B$8</f>
        <v>0</v>
      </c>
      <c r="M215" s="56">
        <f>(Chicago!$E$24*10^3)/Chicago!$B$8</f>
        <v>0</v>
      </c>
      <c r="N215" s="56">
        <f>(Boulder!$E$24*10^3)/Boulder!$B$8</f>
        <v>0</v>
      </c>
      <c r="O215" s="56">
        <f>(Minneapolis!$E$24*10^3)/Minneapolis!$B$8</f>
        <v>0</v>
      </c>
      <c r="P215" s="56">
        <f>(Helena!$E$24*10^3)/Helena!$B$8</f>
        <v>0</v>
      </c>
      <c r="Q215" s="56">
        <f>(Duluth!$E$24*10^3)/Duluth!$B$8</f>
        <v>0</v>
      </c>
      <c r="R215" s="56">
        <f>(Fairbanks!$E$24*10^3)/Fairbanks!$B$8</f>
        <v>0</v>
      </c>
    </row>
    <row r="216" spans="1:18">
      <c r="A216" s="48"/>
      <c r="B216" s="49" t="s">
        <v>88</v>
      </c>
      <c r="C216" s="56">
        <f>(Miami!$E$25*10^3)/Miami!$B$8</f>
        <v>0</v>
      </c>
      <c r="D216" s="56">
        <f>(Houston!$E$25*10^3)/Houston!$B$8</f>
        <v>0</v>
      </c>
      <c r="E216" s="56">
        <f>(Phoenix!$E$25*10^3)/Phoenix!$B$8</f>
        <v>0</v>
      </c>
      <c r="F216" s="56">
        <f>(Atlanta!$E$25*10^3)/Atlanta!$B$8</f>
        <v>0</v>
      </c>
      <c r="G216" s="56">
        <f>(LosAngeles!$E$25*10^3)/LosAngeles!$B$8</f>
        <v>0</v>
      </c>
      <c r="H216" s="56">
        <f>(LasVegas!$E$25*10^3)/LasVegas!$B$8</f>
        <v>0</v>
      </c>
      <c r="I216" s="56">
        <f>(SanFrancisco!$E$25*10^3)/SanFrancisco!$B$8</f>
        <v>0</v>
      </c>
      <c r="J216" s="56">
        <f>(Baltimore!$E$25*10^3)/Baltimore!$B$8</f>
        <v>0</v>
      </c>
      <c r="K216" s="56">
        <f>(Albuquerque!$E$25*10^3)/Albuquerque!$B$8</f>
        <v>0</v>
      </c>
      <c r="L216" s="56">
        <f>(Seattle!$E$25*10^3)/Seattle!$B$8</f>
        <v>0</v>
      </c>
      <c r="M216" s="56">
        <f>(Chicago!$E$25*10^3)/Chicago!$B$8</f>
        <v>0</v>
      </c>
      <c r="N216" s="56">
        <f>(Boulder!$E$25*10^3)/Boulder!$B$8</f>
        <v>0</v>
      </c>
      <c r="O216" s="56">
        <f>(Minneapolis!$E$25*10^3)/Minneapolis!$B$8</f>
        <v>0</v>
      </c>
      <c r="P216" s="56">
        <f>(Helena!$E$25*10^3)/Helena!$B$8</f>
        <v>0</v>
      </c>
      <c r="Q216" s="56">
        <f>(Duluth!$E$25*10^3)/Duluth!$B$8</f>
        <v>0</v>
      </c>
      <c r="R216" s="56">
        <f>(Fairbanks!$E$25*10^3)/Fairbanks!$B$8</f>
        <v>0</v>
      </c>
    </row>
    <row r="217" spans="1:18">
      <c r="A217" s="48"/>
      <c r="B217" s="49" t="s">
        <v>89</v>
      </c>
      <c r="C217" s="56">
        <f>(Miami!$E$26*10^3)/Miami!$B$8</f>
        <v>0</v>
      </c>
      <c r="D217" s="56">
        <f>(Houston!$E$26*10^3)/Houston!$B$8</f>
        <v>0</v>
      </c>
      <c r="E217" s="56">
        <f>(Phoenix!$E$26*10^3)/Phoenix!$B$8</f>
        <v>0</v>
      </c>
      <c r="F217" s="56">
        <f>(Atlanta!$E$26*10^3)/Atlanta!$B$8</f>
        <v>0</v>
      </c>
      <c r="G217" s="56">
        <f>(LosAngeles!$E$26*10^3)/LosAngeles!$B$8</f>
        <v>0</v>
      </c>
      <c r="H217" s="56">
        <f>(LasVegas!$E$26*10^3)/LasVegas!$B$8</f>
        <v>0</v>
      </c>
      <c r="I217" s="56">
        <f>(SanFrancisco!$E$26*10^3)/SanFrancisco!$B$8</f>
        <v>0</v>
      </c>
      <c r="J217" s="56">
        <f>(Baltimore!$E$26*10^3)/Baltimore!$B$8</f>
        <v>0</v>
      </c>
      <c r="K217" s="56">
        <f>(Albuquerque!$E$26*10^3)/Albuquerque!$B$8</f>
        <v>0</v>
      </c>
      <c r="L217" s="56">
        <f>(Seattle!$E$26*10^3)/Seattle!$B$8</f>
        <v>0</v>
      </c>
      <c r="M217" s="56">
        <f>(Chicago!$E$26*10^3)/Chicago!$B$8</f>
        <v>0</v>
      </c>
      <c r="N217" s="56">
        <f>(Boulder!$E$26*10^3)/Boulder!$B$8</f>
        <v>0</v>
      </c>
      <c r="O217" s="56">
        <f>(Minneapolis!$E$26*10^3)/Minneapolis!$B$8</f>
        <v>0</v>
      </c>
      <c r="P217" s="56">
        <f>(Helena!$E$26*10^3)/Helena!$B$8</f>
        <v>0</v>
      </c>
      <c r="Q217" s="56">
        <f>(Duluth!$E$26*10^3)/Duluth!$B$8</f>
        <v>0</v>
      </c>
      <c r="R217" s="56">
        <f>(Fairbanks!$E$26*10^3)/Fairbanks!$B$8</f>
        <v>0</v>
      </c>
    </row>
    <row r="218" spans="1:18">
      <c r="A218" s="48"/>
      <c r="B218" s="49" t="s">
        <v>90</v>
      </c>
      <c r="C218" s="56">
        <f>(Miami!$E$28*10^3)/Miami!$B$8</f>
        <v>0</v>
      </c>
      <c r="D218" s="56">
        <f>(Houston!$E$28*10^3)/Houston!$B$8</f>
        <v>0</v>
      </c>
      <c r="E218" s="56">
        <f>(Phoenix!$E$28*10^3)/Phoenix!$B$8</f>
        <v>0</v>
      </c>
      <c r="F218" s="56">
        <f>(Atlanta!$E$28*10^3)/Atlanta!$B$8</f>
        <v>0</v>
      </c>
      <c r="G218" s="56">
        <f>(LosAngeles!$E$28*10^3)/LosAngeles!$B$8</f>
        <v>0</v>
      </c>
      <c r="H218" s="56">
        <f>(LasVegas!$E$28*10^3)/LasVegas!$B$8</f>
        <v>0</v>
      </c>
      <c r="I218" s="56">
        <f>(SanFrancisco!$E$28*10^3)/SanFrancisco!$B$8</f>
        <v>0</v>
      </c>
      <c r="J218" s="56">
        <f>(Baltimore!$E$28*10^3)/Baltimore!$B$8</f>
        <v>0</v>
      </c>
      <c r="K218" s="56">
        <f>(Albuquerque!$E$28*10^3)/Albuquerque!$B$8</f>
        <v>0</v>
      </c>
      <c r="L218" s="56">
        <f>(Seattle!$E$28*10^3)/Seattle!$B$8</f>
        <v>0</v>
      </c>
      <c r="M218" s="56">
        <f>(Chicago!$E$28*10^3)/Chicago!$B$8</f>
        <v>0</v>
      </c>
      <c r="N218" s="56">
        <f>(Boulder!$E$28*10^3)/Boulder!$B$8</f>
        <v>0</v>
      </c>
      <c r="O218" s="56">
        <f>(Minneapolis!$E$28*10^3)/Minneapolis!$B$8</f>
        <v>0</v>
      </c>
      <c r="P218" s="56">
        <f>(Helena!$E$28*10^3)/Helena!$B$8</f>
        <v>0</v>
      </c>
      <c r="Q218" s="56">
        <f>(Duluth!$E$28*10^3)/Duluth!$B$8</f>
        <v>0</v>
      </c>
      <c r="R218" s="56">
        <f>(Fairbanks!$E$28*10^3)/Fairbanks!$B$8</f>
        <v>0</v>
      </c>
    </row>
    <row r="219" spans="1:18">
      <c r="A219" s="48"/>
      <c r="B219" s="46" t="s">
        <v>239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</row>
    <row r="220" spans="1:18">
      <c r="A220" s="48"/>
      <c r="B220" s="49" t="s">
        <v>70</v>
      </c>
      <c r="C220" s="56">
        <f>(Miami!$F$13*10^3)/Miami!$B$8</f>
        <v>0</v>
      </c>
      <c r="D220" s="56">
        <f>(Houston!$F$13*10^3)/Houston!$B$8</f>
        <v>0</v>
      </c>
      <c r="E220" s="56">
        <f>(Phoenix!$F$13*10^3)/Phoenix!$B$8</f>
        <v>0</v>
      </c>
      <c r="F220" s="56">
        <f>(Atlanta!$F$13*10^3)/Atlanta!$B$8</f>
        <v>0</v>
      </c>
      <c r="G220" s="56">
        <f>(LosAngeles!$F$13*10^3)/LosAngeles!$B$8</f>
        <v>0</v>
      </c>
      <c r="H220" s="56">
        <f>(LasVegas!$F$13*10^3)/LasVegas!$B$8</f>
        <v>0</v>
      </c>
      <c r="I220" s="56">
        <f>(SanFrancisco!$F$13*10^3)/SanFrancisco!$B$8</f>
        <v>0</v>
      </c>
      <c r="J220" s="56">
        <f>(Baltimore!$F$13*10^3)/Baltimore!$B$8</f>
        <v>0</v>
      </c>
      <c r="K220" s="56">
        <f>(Albuquerque!$F$13*10^3)/Albuquerque!$B$8</f>
        <v>0</v>
      </c>
      <c r="L220" s="56">
        <f>(Seattle!$F$13*10^3)/Seattle!$B$8</f>
        <v>0</v>
      </c>
      <c r="M220" s="56">
        <f>(Chicago!$F$13*10^3)/Chicago!$B$8</f>
        <v>0</v>
      </c>
      <c r="N220" s="56">
        <f>(Boulder!$F$13*10^3)/Boulder!$B$8</f>
        <v>0</v>
      </c>
      <c r="O220" s="56">
        <f>(Minneapolis!$F$13*10^3)/Minneapolis!$B$8</f>
        <v>0</v>
      </c>
      <c r="P220" s="56">
        <f>(Helena!$F$13*10^3)/Helena!$B$8</f>
        <v>0</v>
      </c>
      <c r="Q220" s="56">
        <f>(Duluth!$F$13*10^3)/Duluth!$B$8</f>
        <v>0</v>
      </c>
      <c r="R220" s="56">
        <f>(Fairbanks!$F$13*10^3)/Fairbanks!$B$8</f>
        <v>0</v>
      </c>
    </row>
    <row r="221" spans="1:18">
      <c r="A221" s="48"/>
      <c r="B221" s="49" t="s">
        <v>71</v>
      </c>
      <c r="C221" s="56">
        <f>(Miami!$F$14*10^3)/Miami!$B$8</f>
        <v>0</v>
      </c>
      <c r="D221" s="56">
        <f>(Houston!$F$14*10^3)/Houston!$B$8</f>
        <v>0</v>
      </c>
      <c r="E221" s="56">
        <f>(Phoenix!$F$14*10^3)/Phoenix!$B$8</f>
        <v>0</v>
      </c>
      <c r="F221" s="56">
        <f>(Atlanta!$F$14*10^3)/Atlanta!$B$8</f>
        <v>0</v>
      </c>
      <c r="G221" s="56">
        <f>(LosAngeles!$F$14*10^3)/LosAngeles!$B$8</f>
        <v>0</v>
      </c>
      <c r="H221" s="56">
        <f>(LasVegas!$F$14*10^3)/LasVegas!$B$8</f>
        <v>0</v>
      </c>
      <c r="I221" s="56">
        <f>(SanFrancisco!$F$14*10^3)/SanFrancisco!$B$8</f>
        <v>0</v>
      </c>
      <c r="J221" s="56">
        <f>(Baltimore!$F$14*10^3)/Baltimore!$B$8</f>
        <v>0</v>
      </c>
      <c r="K221" s="56">
        <f>(Albuquerque!$F$14*10^3)/Albuquerque!$B$8</f>
        <v>0</v>
      </c>
      <c r="L221" s="56">
        <f>(Seattle!$F$14*10^3)/Seattle!$B$8</f>
        <v>0</v>
      </c>
      <c r="M221" s="56">
        <f>(Chicago!$F$14*10^3)/Chicago!$B$8</f>
        <v>0</v>
      </c>
      <c r="N221" s="56">
        <f>(Boulder!$F$14*10^3)/Boulder!$B$8</f>
        <v>0</v>
      </c>
      <c r="O221" s="56">
        <f>(Minneapolis!$F$14*10^3)/Minneapolis!$B$8</f>
        <v>0</v>
      </c>
      <c r="P221" s="56">
        <f>(Helena!$F$14*10^3)/Helena!$B$8</f>
        <v>0</v>
      </c>
      <c r="Q221" s="56">
        <f>(Duluth!$F$14*10^3)/Duluth!$B$8</f>
        <v>0</v>
      </c>
      <c r="R221" s="56">
        <f>(Fairbanks!$F$14*10^3)/Fairbanks!$B$8</f>
        <v>0</v>
      </c>
    </row>
    <row r="222" spans="1:18">
      <c r="A222" s="48"/>
      <c r="B222" s="49" t="s">
        <v>79</v>
      </c>
      <c r="C222" s="56">
        <f>(Miami!$F$15*10^3)/Miami!$B$8</f>
        <v>0</v>
      </c>
      <c r="D222" s="56">
        <f>(Houston!$F$15*10^3)/Houston!$B$8</f>
        <v>0</v>
      </c>
      <c r="E222" s="56">
        <f>(Phoenix!$F$15*10^3)/Phoenix!$B$8</f>
        <v>0</v>
      </c>
      <c r="F222" s="56">
        <f>(Atlanta!$F$15*10^3)/Atlanta!$B$8</f>
        <v>0</v>
      </c>
      <c r="G222" s="56">
        <f>(LosAngeles!$F$15*10^3)/LosAngeles!$B$8</f>
        <v>0</v>
      </c>
      <c r="H222" s="56">
        <f>(LasVegas!$F$15*10^3)/LasVegas!$B$8</f>
        <v>0</v>
      </c>
      <c r="I222" s="56">
        <f>(SanFrancisco!$F$15*10^3)/SanFrancisco!$B$8</f>
        <v>0</v>
      </c>
      <c r="J222" s="56">
        <f>(Baltimore!$F$15*10^3)/Baltimore!$B$8</f>
        <v>0</v>
      </c>
      <c r="K222" s="56">
        <f>(Albuquerque!$F$15*10^3)/Albuquerque!$B$8</f>
        <v>0</v>
      </c>
      <c r="L222" s="56">
        <f>(Seattle!$F$15*10^3)/Seattle!$B$8</f>
        <v>0</v>
      </c>
      <c r="M222" s="56">
        <f>(Chicago!$F$15*10^3)/Chicago!$B$8</f>
        <v>0</v>
      </c>
      <c r="N222" s="56">
        <f>(Boulder!$F$15*10^3)/Boulder!$B$8</f>
        <v>0</v>
      </c>
      <c r="O222" s="56">
        <f>(Minneapolis!$F$15*10^3)/Minneapolis!$B$8</f>
        <v>0</v>
      </c>
      <c r="P222" s="56">
        <f>(Helena!$F$15*10^3)/Helena!$B$8</f>
        <v>0</v>
      </c>
      <c r="Q222" s="56">
        <f>(Duluth!$F$15*10^3)/Duluth!$B$8</f>
        <v>0</v>
      </c>
      <c r="R222" s="56">
        <f>(Fairbanks!$F$15*10^3)/Fairbanks!$B$8</f>
        <v>0</v>
      </c>
    </row>
    <row r="223" spans="1:18">
      <c r="A223" s="48"/>
      <c r="B223" s="49" t="s">
        <v>80</v>
      </c>
      <c r="C223" s="56">
        <f>(Miami!$F$16*10^3)/Miami!$B$8</f>
        <v>0</v>
      </c>
      <c r="D223" s="56">
        <f>(Houston!$F$16*10^3)/Houston!$B$8</f>
        <v>0</v>
      </c>
      <c r="E223" s="56">
        <f>(Phoenix!$F$16*10^3)/Phoenix!$B$8</f>
        <v>0</v>
      </c>
      <c r="F223" s="56">
        <f>(Atlanta!$F$16*10^3)/Atlanta!$B$8</f>
        <v>0</v>
      </c>
      <c r="G223" s="56">
        <f>(LosAngeles!$F$16*10^3)/LosAngeles!$B$8</f>
        <v>0</v>
      </c>
      <c r="H223" s="56">
        <f>(LasVegas!$F$16*10^3)/LasVegas!$B$8</f>
        <v>0</v>
      </c>
      <c r="I223" s="56">
        <f>(SanFrancisco!$F$16*10^3)/SanFrancisco!$B$8</f>
        <v>0</v>
      </c>
      <c r="J223" s="56">
        <f>(Baltimore!$F$16*10^3)/Baltimore!$B$8</f>
        <v>0</v>
      </c>
      <c r="K223" s="56">
        <f>(Albuquerque!$F$16*10^3)/Albuquerque!$B$8</f>
        <v>0</v>
      </c>
      <c r="L223" s="56">
        <f>(Seattle!$F$16*10^3)/Seattle!$B$8</f>
        <v>0</v>
      </c>
      <c r="M223" s="56">
        <f>(Chicago!$F$16*10^3)/Chicago!$B$8</f>
        <v>0</v>
      </c>
      <c r="N223" s="56">
        <f>(Boulder!$F$16*10^3)/Boulder!$B$8</f>
        <v>0</v>
      </c>
      <c r="O223" s="56">
        <f>(Minneapolis!$F$16*10^3)/Minneapolis!$B$8</f>
        <v>0</v>
      </c>
      <c r="P223" s="56">
        <f>(Helena!$F$16*10^3)/Helena!$B$8</f>
        <v>0</v>
      </c>
      <c r="Q223" s="56">
        <f>(Duluth!$F$16*10^3)/Duluth!$B$8</f>
        <v>0</v>
      </c>
      <c r="R223" s="56">
        <f>(Fairbanks!$F$16*10^3)/Fairbanks!$B$8</f>
        <v>0</v>
      </c>
    </row>
    <row r="224" spans="1:18">
      <c r="A224" s="48"/>
      <c r="B224" s="49" t="s">
        <v>81</v>
      </c>
      <c r="C224" s="56">
        <f>(Miami!$F$17*10^3)/Miami!$B$8</f>
        <v>0</v>
      </c>
      <c r="D224" s="56">
        <f>(Houston!$F$17*10^3)/Houston!$B$8</f>
        <v>0</v>
      </c>
      <c r="E224" s="56">
        <f>(Phoenix!$F$17*10^3)/Phoenix!$B$8</f>
        <v>0</v>
      </c>
      <c r="F224" s="56">
        <f>(Atlanta!$F$17*10^3)/Atlanta!$B$8</f>
        <v>0</v>
      </c>
      <c r="G224" s="56">
        <f>(LosAngeles!$F$17*10^3)/LosAngeles!$B$8</f>
        <v>0</v>
      </c>
      <c r="H224" s="56">
        <f>(LasVegas!$F$17*10^3)/LasVegas!$B$8</f>
        <v>0</v>
      </c>
      <c r="I224" s="56">
        <f>(SanFrancisco!$F$17*10^3)/SanFrancisco!$B$8</f>
        <v>0</v>
      </c>
      <c r="J224" s="56">
        <f>(Baltimore!$F$17*10^3)/Baltimore!$B$8</f>
        <v>0</v>
      </c>
      <c r="K224" s="56">
        <f>(Albuquerque!$F$17*10^3)/Albuquerque!$B$8</f>
        <v>0</v>
      </c>
      <c r="L224" s="56">
        <f>(Seattle!$F$17*10^3)/Seattle!$B$8</f>
        <v>0</v>
      </c>
      <c r="M224" s="56">
        <f>(Chicago!$F$17*10^3)/Chicago!$B$8</f>
        <v>0</v>
      </c>
      <c r="N224" s="56">
        <f>(Boulder!$F$17*10^3)/Boulder!$B$8</f>
        <v>0</v>
      </c>
      <c r="O224" s="56">
        <f>(Minneapolis!$F$17*10^3)/Minneapolis!$B$8</f>
        <v>0</v>
      </c>
      <c r="P224" s="56">
        <f>(Helena!$F$17*10^3)/Helena!$B$8</f>
        <v>0</v>
      </c>
      <c r="Q224" s="56">
        <f>(Duluth!$F$17*10^3)/Duluth!$B$8</f>
        <v>0</v>
      </c>
      <c r="R224" s="56">
        <f>(Fairbanks!$F$17*10^3)/Fairbanks!$B$8</f>
        <v>0</v>
      </c>
    </row>
    <row r="225" spans="1:18">
      <c r="A225" s="48"/>
      <c r="B225" s="49" t="s">
        <v>82</v>
      </c>
      <c r="C225" s="56">
        <f>(Miami!$F$18*10^3)/Miami!$B$8</f>
        <v>0</v>
      </c>
      <c r="D225" s="56">
        <f>(Houston!$F$18*10^3)/Houston!$B$8</f>
        <v>0</v>
      </c>
      <c r="E225" s="56">
        <f>(Phoenix!$F$18*10^3)/Phoenix!$B$8</f>
        <v>0</v>
      </c>
      <c r="F225" s="56">
        <f>(Atlanta!$F$18*10^3)/Atlanta!$B$8</f>
        <v>0</v>
      </c>
      <c r="G225" s="56">
        <f>(LosAngeles!$F$18*10^3)/LosAngeles!$B$8</f>
        <v>0</v>
      </c>
      <c r="H225" s="56">
        <f>(LasVegas!$F$18*10^3)/LasVegas!$B$8</f>
        <v>0</v>
      </c>
      <c r="I225" s="56">
        <f>(SanFrancisco!$F$18*10^3)/SanFrancisco!$B$8</f>
        <v>0</v>
      </c>
      <c r="J225" s="56">
        <f>(Baltimore!$F$18*10^3)/Baltimore!$B$8</f>
        <v>0</v>
      </c>
      <c r="K225" s="56">
        <f>(Albuquerque!$F$18*10^3)/Albuquerque!$B$8</f>
        <v>0</v>
      </c>
      <c r="L225" s="56">
        <f>(Seattle!$F$18*10^3)/Seattle!$B$8</f>
        <v>0</v>
      </c>
      <c r="M225" s="56">
        <f>(Chicago!$F$18*10^3)/Chicago!$B$8</f>
        <v>0</v>
      </c>
      <c r="N225" s="56">
        <f>(Boulder!$F$18*10^3)/Boulder!$B$8</f>
        <v>0</v>
      </c>
      <c r="O225" s="56">
        <f>(Minneapolis!$F$18*10^3)/Minneapolis!$B$8</f>
        <v>0</v>
      </c>
      <c r="P225" s="56">
        <f>(Helena!$F$18*10^3)/Helena!$B$8</f>
        <v>0</v>
      </c>
      <c r="Q225" s="56">
        <f>(Duluth!$F$18*10^3)/Duluth!$B$8</f>
        <v>0</v>
      </c>
      <c r="R225" s="56">
        <f>(Fairbanks!$F$18*10^3)/Fairbanks!$B$8</f>
        <v>0</v>
      </c>
    </row>
    <row r="226" spans="1:18">
      <c r="A226" s="48"/>
      <c r="B226" s="49" t="s">
        <v>83</v>
      </c>
      <c r="C226" s="56">
        <f>(Miami!$F$19*10^3)/Miami!$B$8</f>
        <v>0</v>
      </c>
      <c r="D226" s="56">
        <f>(Houston!$F$19*10^3)/Houston!$B$8</f>
        <v>0</v>
      </c>
      <c r="E226" s="56">
        <f>(Phoenix!$F$19*10^3)/Phoenix!$B$8</f>
        <v>0</v>
      </c>
      <c r="F226" s="56">
        <f>(Atlanta!$F$19*10^3)/Atlanta!$B$8</f>
        <v>0</v>
      </c>
      <c r="G226" s="56">
        <f>(LosAngeles!$F$19*10^3)/LosAngeles!$B$8</f>
        <v>0</v>
      </c>
      <c r="H226" s="56">
        <f>(LasVegas!$F$19*10^3)/LasVegas!$B$8</f>
        <v>0</v>
      </c>
      <c r="I226" s="56">
        <f>(SanFrancisco!$F$19*10^3)/SanFrancisco!$B$8</f>
        <v>0</v>
      </c>
      <c r="J226" s="56">
        <f>(Baltimore!$F$19*10^3)/Baltimore!$B$8</f>
        <v>0</v>
      </c>
      <c r="K226" s="56">
        <f>(Albuquerque!$F$19*10^3)/Albuquerque!$B$8</f>
        <v>0</v>
      </c>
      <c r="L226" s="56">
        <f>(Seattle!$F$19*10^3)/Seattle!$B$8</f>
        <v>0</v>
      </c>
      <c r="M226" s="56">
        <f>(Chicago!$F$19*10^3)/Chicago!$B$8</f>
        <v>0</v>
      </c>
      <c r="N226" s="56">
        <f>(Boulder!$F$19*10^3)/Boulder!$B$8</f>
        <v>0</v>
      </c>
      <c r="O226" s="56">
        <f>(Minneapolis!$F$19*10^3)/Minneapolis!$B$8</f>
        <v>0</v>
      </c>
      <c r="P226" s="56">
        <f>(Helena!$F$19*10^3)/Helena!$B$8</f>
        <v>0</v>
      </c>
      <c r="Q226" s="56">
        <f>(Duluth!$F$19*10^3)/Duluth!$B$8</f>
        <v>0</v>
      </c>
      <c r="R226" s="56">
        <f>(Fairbanks!$F$19*10^3)/Fairbanks!$B$8</f>
        <v>0</v>
      </c>
    </row>
    <row r="227" spans="1:18">
      <c r="A227" s="48"/>
      <c r="B227" s="49" t="s">
        <v>84</v>
      </c>
      <c r="C227" s="56">
        <f>(Miami!$F$20*10^3)/Miami!$B$8</f>
        <v>0</v>
      </c>
      <c r="D227" s="56">
        <f>(Houston!$F$20*10^3)/Houston!$B$8</f>
        <v>0</v>
      </c>
      <c r="E227" s="56">
        <f>(Phoenix!$F$20*10^3)/Phoenix!$B$8</f>
        <v>0</v>
      </c>
      <c r="F227" s="56">
        <f>(Atlanta!$F$20*10^3)/Atlanta!$B$8</f>
        <v>0</v>
      </c>
      <c r="G227" s="56">
        <f>(LosAngeles!$F$20*10^3)/LosAngeles!$B$8</f>
        <v>0</v>
      </c>
      <c r="H227" s="56">
        <f>(LasVegas!$F$20*10^3)/LasVegas!$B$8</f>
        <v>0</v>
      </c>
      <c r="I227" s="56">
        <f>(SanFrancisco!$F$20*10^3)/SanFrancisco!$B$8</f>
        <v>0</v>
      </c>
      <c r="J227" s="56">
        <f>(Baltimore!$F$20*10^3)/Baltimore!$B$8</f>
        <v>0</v>
      </c>
      <c r="K227" s="56">
        <f>(Albuquerque!$F$20*10^3)/Albuquerque!$B$8</f>
        <v>0</v>
      </c>
      <c r="L227" s="56">
        <f>(Seattle!$F$20*10^3)/Seattle!$B$8</f>
        <v>0</v>
      </c>
      <c r="M227" s="56">
        <f>(Chicago!$F$20*10^3)/Chicago!$B$8</f>
        <v>0</v>
      </c>
      <c r="N227" s="56">
        <f>(Boulder!$F$20*10^3)/Boulder!$B$8</f>
        <v>0</v>
      </c>
      <c r="O227" s="56">
        <f>(Minneapolis!$F$20*10^3)/Minneapolis!$B$8</f>
        <v>0</v>
      </c>
      <c r="P227" s="56">
        <f>(Helena!$F$20*10^3)/Helena!$B$8</f>
        <v>0</v>
      </c>
      <c r="Q227" s="56">
        <f>(Duluth!$F$20*10^3)/Duluth!$B$8</f>
        <v>0</v>
      </c>
      <c r="R227" s="56">
        <f>(Fairbanks!$F$20*10^3)/Fairbanks!$B$8</f>
        <v>0</v>
      </c>
    </row>
    <row r="228" spans="1:18">
      <c r="A228" s="48"/>
      <c r="B228" s="49" t="s">
        <v>85</v>
      </c>
      <c r="C228" s="56">
        <f>(Miami!$F$21*10^3)/Miami!$B$8</f>
        <v>0</v>
      </c>
      <c r="D228" s="56">
        <f>(Houston!$F$21*10^3)/Houston!$B$8</f>
        <v>0</v>
      </c>
      <c r="E228" s="56">
        <f>(Phoenix!$F$21*10^3)/Phoenix!$B$8</f>
        <v>0</v>
      </c>
      <c r="F228" s="56">
        <f>(Atlanta!$F$21*10^3)/Atlanta!$B$8</f>
        <v>0</v>
      </c>
      <c r="G228" s="56">
        <f>(LosAngeles!$F$21*10^3)/LosAngeles!$B$8</f>
        <v>0</v>
      </c>
      <c r="H228" s="56">
        <f>(LasVegas!$F$21*10^3)/LasVegas!$B$8</f>
        <v>0</v>
      </c>
      <c r="I228" s="56">
        <f>(SanFrancisco!$F$21*10^3)/SanFrancisco!$B$8</f>
        <v>0</v>
      </c>
      <c r="J228" s="56">
        <f>(Baltimore!$F$21*10^3)/Baltimore!$B$8</f>
        <v>0</v>
      </c>
      <c r="K228" s="56">
        <f>(Albuquerque!$F$21*10^3)/Albuquerque!$B$8</f>
        <v>0</v>
      </c>
      <c r="L228" s="56">
        <f>(Seattle!$F$21*10^3)/Seattle!$B$8</f>
        <v>0</v>
      </c>
      <c r="M228" s="56">
        <f>(Chicago!$F$21*10^3)/Chicago!$B$8</f>
        <v>0</v>
      </c>
      <c r="N228" s="56">
        <f>(Boulder!$F$21*10^3)/Boulder!$B$8</f>
        <v>0</v>
      </c>
      <c r="O228" s="56">
        <f>(Minneapolis!$F$21*10^3)/Minneapolis!$B$8</f>
        <v>0</v>
      </c>
      <c r="P228" s="56">
        <f>(Helena!$F$21*10^3)/Helena!$B$8</f>
        <v>0</v>
      </c>
      <c r="Q228" s="56">
        <f>(Duluth!$F$21*10^3)/Duluth!$B$8</f>
        <v>0</v>
      </c>
      <c r="R228" s="56">
        <f>(Fairbanks!$F$21*10^3)/Fairbanks!$B$8</f>
        <v>0</v>
      </c>
    </row>
    <row r="229" spans="1:18">
      <c r="A229" s="48"/>
      <c r="B229" s="49" t="s">
        <v>86</v>
      </c>
      <c r="C229" s="56">
        <f>(Miami!$F$22*10^3)/Miami!$B$8</f>
        <v>0</v>
      </c>
      <c r="D229" s="56">
        <f>(Houston!$F$22*10^3)/Houston!$B$8</f>
        <v>0</v>
      </c>
      <c r="E229" s="56">
        <f>(Phoenix!$F$22*10^3)/Phoenix!$B$8</f>
        <v>0</v>
      </c>
      <c r="F229" s="56">
        <f>(Atlanta!$F$22*10^3)/Atlanta!$B$8</f>
        <v>0</v>
      </c>
      <c r="G229" s="56">
        <f>(LosAngeles!$F$22*10^3)/LosAngeles!$B$8</f>
        <v>0</v>
      </c>
      <c r="H229" s="56">
        <f>(LasVegas!$F$22*10^3)/LasVegas!$B$8</f>
        <v>0</v>
      </c>
      <c r="I229" s="56">
        <f>(SanFrancisco!$F$22*10^3)/SanFrancisco!$B$8</f>
        <v>0</v>
      </c>
      <c r="J229" s="56">
        <f>(Baltimore!$F$22*10^3)/Baltimore!$B$8</f>
        <v>0</v>
      </c>
      <c r="K229" s="56">
        <f>(Albuquerque!$F$22*10^3)/Albuquerque!$B$8</f>
        <v>0</v>
      </c>
      <c r="L229" s="56">
        <f>(Seattle!$F$22*10^3)/Seattle!$B$8</f>
        <v>0</v>
      </c>
      <c r="M229" s="56">
        <f>(Chicago!$F$22*10^3)/Chicago!$B$8</f>
        <v>0</v>
      </c>
      <c r="N229" s="56">
        <f>(Boulder!$F$22*10^3)/Boulder!$B$8</f>
        <v>0</v>
      </c>
      <c r="O229" s="56">
        <f>(Minneapolis!$F$22*10^3)/Minneapolis!$B$8</f>
        <v>0</v>
      </c>
      <c r="P229" s="56">
        <f>(Helena!$F$22*10^3)/Helena!$B$8</f>
        <v>0</v>
      </c>
      <c r="Q229" s="56">
        <f>(Duluth!$F$22*10^3)/Duluth!$B$8</f>
        <v>0</v>
      </c>
      <c r="R229" s="56">
        <f>(Fairbanks!$F$22*10^3)/Fairbanks!$B$8</f>
        <v>0</v>
      </c>
    </row>
    <row r="230" spans="1:18">
      <c r="A230" s="48"/>
      <c r="B230" s="49" t="s">
        <v>65</v>
      </c>
      <c r="C230" s="56">
        <f>(Miami!$F$23*10^3)/Miami!$B$8</f>
        <v>0</v>
      </c>
      <c r="D230" s="56">
        <f>(Houston!$F$23*10^3)/Houston!$B$8</f>
        <v>0</v>
      </c>
      <c r="E230" s="56">
        <f>(Phoenix!$F$23*10^3)/Phoenix!$B$8</f>
        <v>0</v>
      </c>
      <c r="F230" s="56">
        <f>(Atlanta!$F$23*10^3)/Atlanta!$B$8</f>
        <v>0</v>
      </c>
      <c r="G230" s="56">
        <f>(LosAngeles!$F$23*10^3)/LosAngeles!$B$8</f>
        <v>0</v>
      </c>
      <c r="H230" s="56">
        <f>(LasVegas!$F$23*10^3)/LasVegas!$B$8</f>
        <v>0</v>
      </c>
      <c r="I230" s="56">
        <f>(SanFrancisco!$F$23*10^3)/SanFrancisco!$B$8</f>
        <v>0</v>
      </c>
      <c r="J230" s="56">
        <f>(Baltimore!$F$23*10^3)/Baltimore!$B$8</f>
        <v>0</v>
      </c>
      <c r="K230" s="56">
        <f>(Albuquerque!$F$23*10^3)/Albuquerque!$B$8</f>
        <v>0</v>
      </c>
      <c r="L230" s="56">
        <f>(Seattle!$F$23*10^3)/Seattle!$B$8</f>
        <v>0</v>
      </c>
      <c r="M230" s="56">
        <f>(Chicago!$F$23*10^3)/Chicago!$B$8</f>
        <v>0</v>
      </c>
      <c r="N230" s="56">
        <f>(Boulder!$F$23*10^3)/Boulder!$B$8</f>
        <v>0</v>
      </c>
      <c r="O230" s="56">
        <f>(Minneapolis!$F$23*10^3)/Minneapolis!$B$8</f>
        <v>0</v>
      </c>
      <c r="P230" s="56">
        <f>(Helena!$F$23*10^3)/Helena!$B$8</f>
        <v>0</v>
      </c>
      <c r="Q230" s="56">
        <f>(Duluth!$F$23*10^3)/Duluth!$B$8</f>
        <v>0</v>
      </c>
      <c r="R230" s="56">
        <f>(Fairbanks!$F$23*10^3)/Fairbanks!$B$8</f>
        <v>0</v>
      </c>
    </row>
    <row r="231" spans="1:18">
      <c r="A231" s="48"/>
      <c r="B231" s="49" t="s">
        <v>87</v>
      </c>
      <c r="C231" s="56">
        <f>(Miami!$F$24*10^3)/Miami!$B$8</f>
        <v>0</v>
      </c>
      <c r="D231" s="56">
        <f>(Houston!$F$24*10^3)/Houston!$B$8</f>
        <v>0</v>
      </c>
      <c r="E231" s="56">
        <f>(Phoenix!$F$24*10^3)/Phoenix!$B$8</f>
        <v>0</v>
      </c>
      <c r="F231" s="56">
        <f>(Atlanta!$F$24*10^3)/Atlanta!$B$8</f>
        <v>0</v>
      </c>
      <c r="G231" s="56">
        <f>(LosAngeles!$F$24*10^3)/LosAngeles!$B$8</f>
        <v>0</v>
      </c>
      <c r="H231" s="56">
        <f>(LasVegas!$F$24*10^3)/LasVegas!$B$8</f>
        <v>0</v>
      </c>
      <c r="I231" s="56">
        <f>(SanFrancisco!$F$24*10^3)/SanFrancisco!$B$8</f>
        <v>0</v>
      </c>
      <c r="J231" s="56">
        <f>(Baltimore!$F$24*10^3)/Baltimore!$B$8</f>
        <v>0</v>
      </c>
      <c r="K231" s="56">
        <f>(Albuquerque!$F$24*10^3)/Albuquerque!$B$8</f>
        <v>0</v>
      </c>
      <c r="L231" s="56">
        <f>(Seattle!$F$24*10^3)/Seattle!$B$8</f>
        <v>0</v>
      </c>
      <c r="M231" s="56">
        <f>(Chicago!$F$24*10^3)/Chicago!$B$8</f>
        <v>0</v>
      </c>
      <c r="N231" s="56">
        <f>(Boulder!$F$24*10^3)/Boulder!$B$8</f>
        <v>0</v>
      </c>
      <c r="O231" s="56">
        <f>(Minneapolis!$F$24*10^3)/Minneapolis!$B$8</f>
        <v>0</v>
      </c>
      <c r="P231" s="56">
        <f>(Helena!$F$24*10^3)/Helena!$B$8</f>
        <v>0</v>
      </c>
      <c r="Q231" s="56">
        <f>(Duluth!$F$24*10^3)/Duluth!$B$8</f>
        <v>0</v>
      </c>
      <c r="R231" s="56">
        <f>(Fairbanks!$F$24*10^3)/Fairbanks!$B$8</f>
        <v>0</v>
      </c>
    </row>
    <row r="232" spans="1:18">
      <c r="A232" s="48"/>
      <c r="B232" s="49" t="s">
        <v>88</v>
      </c>
      <c r="C232" s="56">
        <f>(Miami!$F$25*10^3)/Miami!$B$8</f>
        <v>0</v>
      </c>
      <c r="D232" s="56">
        <f>(Houston!$F$25*10^3)/Houston!$B$8</f>
        <v>0</v>
      </c>
      <c r="E232" s="56">
        <f>(Phoenix!$F$25*10^3)/Phoenix!$B$8</f>
        <v>0</v>
      </c>
      <c r="F232" s="56">
        <f>(Atlanta!$F$25*10^3)/Atlanta!$B$8</f>
        <v>0</v>
      </c>
      <c r="G232" s="56">
        <f>(LosAngeles!$F$25*10^3)/LosAngeles!$B$8</f>
        <v>0</v>
      </c>
      <c r="H232" s="56">
        <f>(LasVegas!$F$25*10^3)/LasVegas!$B$8</f>
        <v>0</v>
      </c>
      <c r="I232" s="56">
        <f>(SanFrancisco!$F$25*10^3)/SanFrancisco!$B$8</f>
        <v>0</v>
      </c>
      <c r="J232" s="56">
        <f>(Baltimore!$F$25*10^3)/Baltimore!$B$8</f>
        <v>0</v>
      </c>
      <c r="K232" s="56">
        <f>(Albuquerque!$F$25*10^3)/Albuquerque!$B$8</f>
        <v>0</v>
      </c>
      <c r="L232" s="56">
        <f>(Seattle!$F$25*10^3)/Seattle!$B$8</f>
        <v>0</v>
      </c>
      <c r="M232" s="56">
        <f>(Chicago!$F$25*10^3)/Chicago!$B$8</f>
        <v>0</v>
      </c>
      <c r="N232" s="56">
        <f>(Boulder!$F$25*10^3)/Boulder!$B$8</f>
        <v>0</v>
      </c>
      <c r="O232" s="56">
        <f>(Minneapolis!$F$25*10^3)/Minneapolis!$B$8</f>
        <v>0</v>
      </c>
      <c r="P232" s="56">
        <f>(Helena!$F$25*10^3)/Helena!$B$8</f>
        <v>0</v>
      </c>
      <c r="Q232" s="56">
        <f>(Duluth!$F$25*10^3)/Duluth!$B$8</f>
        <v>0</v>
      </c>
      <c r="R232" s="56">
        <f>(Fairbanks!$F$25*10^3)/Fairbanks!$B$8</f>
        <v>0</v>
      </c>
    </row>
    <row r="233" spans="1:18">
      <c r="A233" s="48"/>
      <c r="B233" s="49" t="s">
        <v>89</v>
      </c>
      <c r="C233" s="56">
        <f>(Miami!$F$26*10^3)/Miami!$B$8</f>
        <v>0</v>
      </c>
      <c r="D233" s="56">
        <f>(Houston!$F$26*10^3)/Houston!$B$8</f>
        <v>0</v>
      </c>
      <c r="E233" s="56">
        <f>(Phoenix!$F$26*10^3)/Phoenix!$B$8</f>
        <v>0</v>
      </c>
      <c r="F233" s="56">
        <f>(Atlanta!$F$26*10^3)/Atlanta!$B$8</f>
        <v>0</v>
      </c>
      <c r="G233" s="56">
        <f>(LosAngeles!$F$26*10^3)/LosAngeles!$B$8</f>
        <v>0</v>
      </c>
      <c r="H233" s="56">
        <f>(LasVegas!$F$26*10^3)/LasVegas!$B$8</f>
        <v>0</v>
      </c>
      <c r="I233" s="56">
        <f>(SanFrancisco!$F$26*10^3)/SanFrancisco!$B$8</f>
        <v>0</v>
      </c>
      <c r="J233" s="56">
        <f>(Baltimore!$F$26*10^3)/Baltimore!$B$8</f>
        <v>0</v>
      </c>
      <c r="K233" s="56">
        <f>(Albuquerque!$F$26*10^3)/Albuquerque!$B$8</f>
        <v>0</v>
      </c>
      <c r="L233" s="56">
        <f>(Seattle!$F$26*10^3)/Seattle!$B$8</f>
        <v>0</v>
      </c>
      <c r="M233" s="56">
        <f>(Chicago!$F$26*10^3)/Chicago!$B$8</f>
        <v>0</v>
      </c>
      <c r="N233" s="56">
        <f>(Boulder!$F$26*10^3)/Boulder!$B$8</f>
        <v>0</v>
      </c>
      <c r="O233" s="56">
        <f>(Minneapolis!$F$26*10^3)/Minneapolis!$B$8</f>
        <v>0</v>
      </c>
      <c r="P233" s="56">
        <f>(Helena!$F$26*10^3)/Helena!$B$8</f>
        <v>0</v>
      </c>
      <c r="Q233" s="56">
        <f>(Duluth!$F$26*10^3)/Duluth!$B$8</f>
        <v>0</v>
      </c>
      <c r="R233" s="56">
        <f>(Fairbanks!$F$26*10^3)/Fairbanks!$B$8</f>
        <v>0</v>
      </c>
    </row>
    <row r="234" spans="1:18">
      <c r="A234" s="48"/>
      <c r="B234" s="49" t="s">
        <v>90</v>
      </c>
      <c r="C234" s="56">
        <f>(Miami!$F$28*10^3)/Miami!$B$8</f>
        <v>0</v>
      </c>
      <c r="D234" s="56">
        <f>(Houston!$F$28*10^3)/Houston!$B$8</f>
        <v>0</v>
      </c>
      <c r="E234" s="56">
        <f>(Phoenix!$F$28*10^3)/Phoenix!$B$8</f>
        <v>0</v>
      </c>
      <c r="F234" s="56">
        <f>(Atlanta!$F$28*10^3)/Atlanta!$B$8</f>
        <v>0</v>
      </c>
      <c r="G234" s="56">
        <f>(LosAngeles!$F$28*10^3)/LosAngeles!$B$8</f>
        <v>0</v>
      </c>
      <c r="H234" s="56">
        <f>(LasVegas!$F$28*10^3)/LasVegas!$B$8</f>
        <v>0</v>
      </c>
      <c r="I234" s="56">
        <f>(SanFrancisco!$F$28*10^3)/SanFrancisco!$B$8</f>
        <v>0</v>
      </c>
      <c r="J234" s="56">
        <f>(Baltimore!$F$28*10^3)/Baltimore!$B$8</f>
        <v>0</v>
      </c>
      <c r="K234" s="56">
        <f>(Albuquerque!$F$28*10^3)/Albuquerque!$B$8</f>
        <v>0</v>
      </c>
      <c r="L234" s="56">
        <f>(Seattle!$F$28*10^3)/Seattle!$B$8</f>
        <v>0</v>
      </c>
      <c r="M234" s="56">
        <f>(Chicago!$F$28*10^3)/Chicago!$B$8</f>
        <v>0</v>
      </c>
      <c r="N234" s="56">
        <f>(Boulder!$F$28*10^3)/Boulder!$B$8</f>
        <v>0</v>
      </c>
      <c r="O234" s="56">
        <f>(Minneapolis!$F$28*10^3)/Minneapolis!$B$8</f>
        <v>0</v>
      </c>
      <c r="P234" s="56">
        <f>(Helena!$F$28*10^3)/Helena!$B$8</f>
        <v>0</v>
      </c>
      <c r="Q234" s="56">
        <f>(Duluth!$F$28*10^3)/Duluth!$B$8</f>
        <v>0</v>
      </c>
      <c r="R234" s="56">
        <f>(Fairbanks!$F$28*10^3)/Fairbanks!$B$8</f>
        <v>0</v>
      </c>
    </row>
    <row r="235" spans="1:18">
      <c r="A235" s="48"/>
      <c r="B235" s="46" t="s">
        <v>240</v>
      </c>
      <c r="C235" s="56">
        <f>(Miami!$B$2*10^3)/Miami!$B$8</f>
        <v>1145.4179264418844</v>
      </c>
      <c r="D235" s="56">
        <f>(Houston!$B$2*10^3)/Houston!$B$8</f>
        <v>1203.1315779402196</v>
      </c>
      <c r="E235" s="56">
        <f>(Phoenix!$B$2*10^3)/Phoenix!$B$8</f>
        <v>1185.158253281794</v>
      </c>
      <c r="F235" s="56">
        <f>(Atlanta!$B$2*10^3)/Atlanta!$B$8</f>
        <v>1268.4612882238125</v>
      </c>
      <c r="G235" s="56">
        <f>(LosAngeles!$B$2*10^3)/LosAngeles!$B$8</f>
        <v>906.30621148914986</v>
      </c>
      <c r="H235" s="56">
        <f>(LasVegas!$B$2*10^3)/LasVegas!$B$8</f>
        <v>1175.6142600176049</v>
      </c>
      <c r="I235" s="56">
        <f>(SanFrancisco!$B$2*10^3)/SanFrancisco!$B$8</f>
        <v>1024.8670060086492</v>
      </c>
      <c r="J235" s="56">
        <f>(Baltimore!$B$2*10^3)/Baltimore!$B$8</f>
        <v>1466.6462551188333</v>
      </c>
      <c r="K235" s="56">
        <f>(Albuquerque!$B$2*10^3)/Albuquerque!$B$8</f>
        <v>1265.5287228749664</v>
      </c>
      <c r="L235" s="56">
        <f>(Seattle!$B$2*10^3)/Seattle!$B$8</f>
        <v>1290.4244326227563</v>
      </c>
      <c r="M235" s="56">
        <f>(Chicago!$B$2*10^3)/Chicago!$B$8</f>
        <v>1659.5018944467831</v>
      </c>
      <c r="N235" s="56">
        <f>(Boulder!$B$2*10^3)/Boulder!$B$8</f>
        <v>1432.8667381070841</v>
      </c>
      <c r="O235" s="56">
        <f>(Minneapolis!$B$2*10^3)/Minneapolis!$B$8</f>
        <v>1917.8642504496918</v>
      </c>
      <c r="P235" s="56">
        <f>(Helena!$B$2*10^3)/Helena!$B$8</f>
        <v>1697.6730835470166</v>
      </c>
      <c r="Q235" s="56">
        <f>(Duluth!$B$2*10^3)/Duluth!$B$8</f>
        <v>2160.0520494469743</v>
      </c>
      <c r="R235" s="56">
        <f>(Fairbanks!$B$2*10^3)/Fairbanks!$B$8</f>
        <v>3112.6430403000495</v>
      </c>
    </row>
    <row r="236" spans="1:18">
      <c r="A236" s="46" t="s">
        <v>265</v>
      </c>
      <c r="B236" s="4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1:18">
      <c r="A237" s="48"/>
      <c r="B237" s="46" t="s">
        <v>264</v>
      </c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1:18">
      <c r="A238" s="48"/>
      <c r="B238" s="49" t="s">
        <v>262</v>
      </c>
      <c r="C238" s="75">
        <f>10^(-3)*Miami!$C194</f>
        <v>156.785753</v>
      </c>
      <c r="D238" s="75">
        <f>10^(-3)*Houston!$C194</f>
        <v>147.54495399999999</v>
      </c>
      <c r="E238" s="75">
        <f>10^(-3)*Phoenix!$C194</f>
        <v>132.70084700000001</v>
      </c>
      <c r="F238" s="75">
        <f>10^(-3)*Atlanta!$C194</f>
        <v>119.071601</v>
      </c>
      <c r="G238" s="75">
        <f>10^(-3)*LosAngeles!$C194</f>
        <v>128.17693300000002</v>
      </c>
      <c r="H238" s="75">
        <f>10^(-3)*LasVegas!$C194</f>
        <v>106.96281500000001</v>
      </c>
      <c r="I238" s="75">
        <f>10^(-3)*SanFrancisco!$C194</f>
        <v>99.233151000000007</v>
      </c>
      <c r="J238" s="75">
        <f>10^(-3)*Baltimore!$C194</f>
        <v>101.99447500000001</v>
      </c>
      <c r="K238" s="75">
        <f>10^(-3)*Albuquerque!$C194</f>
        <v>102.031907</v>
      </c>
      <c r="L238" s="75">
        <f>10^(-3)*Seattle!$C194</f>
        <v>100.157169</v>
      </c>
      <c r="M238" s="75">
        <f>10^(-3)*Chicago!$C194</f>
        <v>102.417935</v>
      </c>
      <c r="N238" s="75">
        <f>10^(-3)*Boulder!$C194</f>
        <v>102.46094500000001</v>
      </c>
      <c r="O238" s="75">
        <f>10^(-3)*Minneapolis!$C194</f>
        <v>104.323167</v>
      </c>
      <c r="P238" s="75">
        <f>10^(-3)*Helena!$C194</f>
        <v>105.455939</v>
      </c>
      <c r="Q238" s="75">
        <f>10^(-3)*Duluth!$C194</f>
        <v>105.77766800000001</v>
      </c>
      <c r="R238" s="75">
        <f>10^(-3)*Fairbanks!$C194</f>
        <v>118.21734500000001</v>
      </c>
    </row>
    <row r="239" spans="1:18">
      <c r="A239" s="48"/>
      <c r="B239" s="49" t="s">
        <v>261</v>
      </c>
      <c r="C239" s="75">
        <f>10^(-3)*Miami!$C195</f>
        <v>164.16467000000003</v>
      </c>
      <c r="D239" s="75">
        <f>10^(-3)*Houston!$C195</f>
        <v>150.70834600000001</v>
      </c>
      <c r="E239" s="75">
        <f>10^(-3)*Phoenix!$C195</f>
        <v>139.430341</v>
      </c>
      <c r="F239" s="75">
        <f>10^(-3)*Atlanta!$C195</f>
        <v>125.20265300000001</v>
      </c>
      <c r="G239" s="75">
        <f>10^(-3)*LosAngeles!$C195</f>
        <v>124.146111</v>
      </c>
      <c r="H239" s="75">
        <f>10^(-3)*LasVegas!$C195</f>
        <v>113.306982</v>
      </c>
      <c r="I239" s="75">
        <f>10^(-3)*SanFrancisco!$C195</f>
        <v>111.687696</v>
      </c>
      <c r="J239" s="75">
        <f>10^(-3)*Baltimore!$C195</f>
        <v>101.99447500000001</v>
      </c>
      <c r="K239" s="75">
        <f>10^(-3)*Albuquerque!$C195</f>
        <v>112.209594</v>
      </c>
      <c r="L239" s="75">
        <f>10^(-3)*Seattle!$C195</f>
        <v>100.157169</v>
      </c>
      <c r="M239" s="75">
        <f>10^(-3)*Chicago!$C195</f>
        <v>102.417935</v>
      </c>
      <c r="N239" s="75">
        <f>10^(-3)*Boulder!$C195</f>
        <v>102.46094500000001</v>
      </c>
      <c r="O239" s="75">
        <f>10^(-3)*Minneapolis!$C195</f>
        <v>104.323167</v>
      </c>
      <c r="P239" s="75">
        <f>10^(-3)*Helena!$C195</f>
        <v>105.455939</v>
      </c>
      <c r="Q239" s="75">
        <f>10^(-3)*Duluth!$C195</f>
        <v>105.77766800000001</v>
      </c>
      <c r="R239" s="75">
        <f>10^(-3)*Fairbanks!$C195</f>
        <v>118.21734500000001</v>
      </c>
    </row>
    <row r="240" spans="1:18">
      <c r="A240" s="48"/>
      <c r="B240" s="69" t="s">
        <v>260</v>
      </c>
      <c r="C240" s="75">
        <f>10^(-3)*Miami!$C196</f>
        <v>165.15956200000002</v>
      </c>
      <c r="D240" s="75">
        <f>10^(-3)*Houston!$C196</f>
        <v>154.74635000000001</v>
      </c>
      <c r="E240" s="75">
        <f>10^(-3)*Phoenix!$C196</f>
        <v>159.95255600000002</v>
      </c>
      <c r="F240" s="75">
        <f>10^(-3)*Atlanta!$C196</f>
        <v>134.50418299999998</v>
      </c>
      <c r="G240" s="75">
        <f>10^(-3)*LosAngeles!$C196</f>
        <v>123.79028699999999</v>
      </c>
      <c r="H240" s="75">
        <f>10^(-3)*LasVegas!$C196</f>
        <v>127.291201</v>
      </c>
      <c r="I240" s="75">
        <f>10^(-3)*SanFrancisco!$C196</f>
        <v>99.233151000000007</v>
      </c>
      <c r="J240" s="75">
        <f>10^(-3)*Baltimore!$C196</f>
        <v>128.56060300000001</v>
      </c>
      <c r="K240" s="75">
        <f>10^(-3)*Albuquerque!$C196</f>
        <v>113.460787</v>
      </c>
      <c r="L240" s="75">
        <f>10^(-3)*Seattle!$C196</f>
        <v>104.06862</v>
      </c>
      <c r="M240" s="75">
        <f>10^(-3)*Chicago!$C196</f>
        <v>110.470957</v>
      </c>
      <c r="N240" s="75">
        <f>10^(-3)*Boulder!$C196</f>
        <v>113.40538099999999</v>
      </c>
      <c r="O240" s="75">
        <f>10^(-3)*Minneapolis!$C196</f>
        <v>104.323167</v>
      </c>
      <c r="P240" s="75">
        <f>10^(-3)*Helena!$C196</f>
        <v>103.822969</v>
      </c>
      <c r="Q240" s="75">
        <f>10^(-3)*Duluth!$C196</f>
        <v>105.77766800000001</v>
      </c>
      <c r="R240" s="75">
        <f>10^(-3)*Fairbanks!$C196</f>
        <v>118.21734500000001</v>
      </c>
    </row>
    <row r="241" spans="1:18">
      <c r="A241" s="48"/>
      <c r="B241" s="69" t="s">
        <v>259</v>
      </c>
      <c r="C241" s="75">
        <f>10^(-3)*Miami!$C197</f>
        <v>173.18735100000001</v>
      </c>
      <c r="D241" s="75">
        <f>10^(-3)*Houston!$C197</f>
        <v>175.30482800000001</v>
      </c>
      <c r="E241" s="75">
        <f>10^(-3)*Phoenix!$C197</f>
        <v>164.163025</v>
      </c>
      <c r="F241" s="75">
        <f>10^(-3)*Atlanta!$C197</f>
        <v>152.38144200000002</v>
      </c>
      <c r="G241" s="75">
        <f>10^(-3)*LosAngeles!$C197</f>
        <v>132.327684</v>
      </c>
      <c r="H241" s="75">
        <f>10^(-3)*LasVegas!$C197</f>
        <v>154.355221</v>
      </c>
      <c r="I241" s="75">
        <f>10^(-3)*SanFrancisco!$C197</f>
        <v>117.286912</v>
      </c>
      <c r="J241" s="75">
        <f>10^(-3)*Baltimore!$C197</f>
        <v>129.74234100000001</v>
      </c>
      <c r="K241" s="75">
        <f>10^(-3)*Albuquerque!$C197</f>
        <v>131.87989899999999</v>
      </c>
      <c r="L241" s="75">
        <f>10^(-3)*Seattle!$C197</f>
        <v>111.88659299999999</v>
      </c>
      <c r="M241" s="75">
        <f>10^(-3)*Chicago!$C197</f>
        <v>113.841114</v>
      </c>
      <c r="N241" s="75">
        <f>10^(-3)*Boulder!$C197</f>
        <v>120.757795</v>
      </c>
      <c r="O241" s="75">
        <f>10^(-3)*Minneapolis!$C197</f>
        <v>118.640057</v>
      </c>
      <c r="P241" s="75">
        <f>10^(-3)*Helena!$C197</f>
        <v>100.489234</v>
      </c>
      <c r="Q241" s="75">
        <f>10^(-3)*Duluth!$C197</f>
        <v>101.589962</v>
      </c>
      <c r="R241" s="75">
        <f>10^(-3)*Fairbanks!$C197</f>
        <v>112.344345</v>
      </c>
    </row>
    <row r="242" spans="1:18">
      <c r="A242" s="48"/>
      <c r="B242" s="69" t="s">
        <v>242</v>
      </c>
      <c r="C242" s="75">
        <f>10^(-3)*Miami!$C198</f>
        <v>182.89904199999998</v>
      </c>
      <c r="D242" s="75">
        <f>10^(-3)*Houston!$C198</f>
        <v>186.18551400000001</v>
      </c>
      <c r="E242" s="75">
        <f>10^(-3)*Phoenix!$C198</f>
        <v>185.75583600000002</v>
      </c>
      <c r="F242" s="75">
        <f>10^(-3)*Atlanta!$C198</f>
        <v>165.13714300000001</v>
      </c>
      <c r="G242" s="75">
        <f>10^(-3)*LosAngeles!$C198</f>
        <v>129.44678999999999</v>
      </c>
      <c r="H242" s="75">
        <f>10^(-3)*LasVegas!$C198</f>
        <v>165.670838</v>
      </c>
      <c r="I242" s="75">
        <f>10^(-3)*SanFrancisco!$C198</f>
        <v>119.02762799999999</v>
      </c>
      <c r="J242" s="75">
        <f>10^(-3)*Baltimore!$C198</f>
        <v>150.16174900000001</v>
      </c>
      <c r="K242" s="75">
        <f>10^(-3)*Albuquerque!$C198</f>
        <v>136.837873</v>
      </c>
      <c r="L242" s="75">
        <f>10^(-3)*Seattle!$C198</f>
        <v>119.776276</v>
      </c>
      <c r="M242" s="75">
        <f>10^(-3)*Chicago!$C198</f>
        <v>145.71935099999999</v>
      </c>
      <c r="N242" s="75">
        <f>10^(-3)*Boulder!$C198</f>
        <v>128.831346</v>
      </c>
      <c r="O242" s="75">
        <f>10^(-3)*Minneapolis!$C198</f>
        <v>174.34533100000002</v>
      </c>
      <c r="P242" s="75">
        <f>10^(-3)*Helena!$C198</f>
        <v>122.381529</v>
      </c>
      <c r="Q242" s="75">
        <f>10^(-3)*Duluth!$C198</f>
        <v>121.542688</v>
      </c>
      <c r="R242" s="75">
        <f>10^(-3)*Fairbanks!$C198</f>
        <v>119.33502700000001</v>
      </c>
    </row>
    <row r="243" spans="1:18">
      <c r="A243" s="48"/>
      <c r="B243" s="69" t="s">
        <v>258</v>
      </c>
      <c r="C243" s="75">
        <f>10^(-3)*Miami!$C199</f>
        <v>189.40356299999999</v>
      </c>
      <c r="D243" s="75">
        <f>10^(-3)*Houston!$C199</f>
        <v>187.70166699999999</v>
      </c>
      <c r="E243" s="75">
        <f>10^(-3)*Phoenix!$C199</f>
        <v>209.78038000000001</v>
      </c>
      <c r="F243" s="75">
        <f>10^(-3)*Atlanta!$C199</f>
        <v>177.95514399999999</v>
      </c>
      <c r="G243" s="75">
        <f>10^(-3)*LosAngeles!$C199</f>
        <v>131.24482600000002</v>
      </c>
      <c r="H243" s="75">
        <f>10^(-3)*LasVegas!$C199</f>
        <v>190.756484</v>
      </c>
      <c r="I243" s="75">
        <f>10^(-3)*SanFrancisco!$C199</f>
        <v>120.71246499999999</v>
      </c>
      <c r="J243" s="75">
        <f>10^(-3)*Baltimore!$C199</f>
        <v>181.26841300000001</v>
      </c>
      <c r="K243" s="75">
        <f>10^(-3)*Albuquerque!$C199</f>
        <v>150.052267</v>
      </c>
      <c r="L243" s="75">
        <f>10^(-3)*Seattle!$C199</f>
        <v>124.82366</v>
      </c>
      <c r="M243" s="75">
        <f>10^(-3)*Chicago!$C199</f>
        <v>174.57677799999999</v>
      </c>
      <c r="N243" s="75">
        <f>10^(-3)*Boulder!$C199</f>
        <v>141.06213500000001</v>
      </c>
      <c r="O243" s="75">
        <f>10^(-3)*Minneapolis!$C199</f>
        <v>172.56315400000003</v>
      </c>
      <c r="P243" s="75">
        <f>10^(-3)*Helena!$C199</f>
        <v>148.32592000000002</v>
      </c>
      <c r="Q243" s="75">
        <f>10^(-3)*Duluth!$C199</f>
        <v>147.06122500000001</v>
      </c>
      <c r="R243" s="75">
        <f>10^(-3)*Fairbanks!$C199</f>
        <v>141.588966</v>
      </c>
    </row>
    <row r="244" spans="1:18">
      <c r="A244" s="48"/>
      <c r="B244" s="69" t="s">
        <v>257</v>
      </c>
      <c r="C244" s="75">
        <f>10^(-3)*Miami!$C200</f>
        <v>184.24185300000002</v>
      </c>
      <c r="D244" s="75">
        <f>10^(-3)*Houston!$C200</f>
        <v>194.69583499999999</v>
      </c>
      <c r="E244" s="75">
        <f>10^(-3)*Phoenix!$C200</f>
        <v>207.51293100000001</v>
      </c>
      <c r="F244" s="75">
        <f>10^(-3)*Atlanta!$C200</f>
        <v>193.681781</v>
      </c>
      <c r="G244" s="75">
        <f>10^(-3)*LosAngeles!$C200</f>
        <v>139.594807</v>
      </c>
      <c r="H244" s="75">
        <f>10^(-3)*LasVegas!$C200</f>
        <v>188.74694300000002</v>
      </c>
      <c r="I244" s="75">
        <f>10^(-3)*SanFrancisco!$C200</f>
        <v>129.989847</v>
      </c>
      <c r="J244" s="75">
        <f>10^(-3)*Baltimore!$C200</f>
        <v>188.38297399999999</v>
      </c>
      <c r="K244" s="75">
        <f>10^(-3)*Albuquerque!$C200</f>
        <v>154.14783</v>
      </c>
      <c r="L244" s="75">
        <f>10^(-3)*Seattle!$C200</f>
        <v>135.69108600000001</v>
      </c>
      <c r="M244" s="75">
        <f>10^(-3)*Chicago!$C200</f>
        <v>177.10882699999999</v>
      </c>
      <c r="N244" s="75">
        <f>10^(-3)*Boulder!$C200</f>
        <v>147.95731700000002</v>
      </c>
      <c r="O244" s="75">
        <f>10^(-3)*Minneapolis!$C200</f>
        <v>180.229139</v>
      </c>
      <c r="P244" s="75">
        <f>10^(-3)*Helena!$C200</f>
        <v>148.407724</v>
      </c>
      <c r="Q244" s="75">
        <f>10^(-3)*Duluth!$C200</f>
        <v>163.03018499999999</v>
      </c>
      <c r="R244" s="75">
        <f>10^(-3)*Fairbanks!$C200</f>
        <v>149.040694</v>
      </c>
    </row>
    <row r="245" spans="1:18">
      <c r="A245" s="48"/>
      <c r="B245" s="69" t="s">
        <v>256</v>
      </c>
      <c r="C245" s="75">
        <f>10^(-3)*Miami!$C201</f>
        <v>191.09177299999999</v>
      </c>
      <c r="D245" s="75">
        <f>10^(-3)*Houston!$C201</f>
        <v>194.44433300000003</v>
      </c>
      <c r="E245" s="75">
        <f>10^(-3)*Phoenix!$C201</f>
        <v>207.116094</v>
      </c>
      <c r="F245" s="75">
        <f>10^(-3)*Atlanta!$C201</f>
        <v>185.02961400000001</v>
      </c>
      <c r="G245" s="75">
        <f>10^(-3)*LosAngeles!$C201</f>
        <v>148.50758300000001</v>
      </c>
      <c r="H245" s="75">
        <f>10^(-3)*LasVegas!$C201</f>
        <v>187.37447299999999</v>
      </c>
      <c r="I245" s="75">
        <f>10^(-3)*SanFrancisco!$C201</f>
        <v>126.752109</v>
      </c>
      <c r="J245" s="75">
        <f>10^(-3)*Baltimore!$C201</f>
        <v>189.83945399999999</v>
      </c>
      <c r="K245" s="75">
        <f>10^(-3)*Albuquerque!$C201</f>
        <v>153.43109200000001</v>
      </c>
      <c r="L245" s="75">
        <f>10^(-3)*Seattle!$C201</f>
        <v>131.570517</v>
      </c>
      <c r="M245" s="75">
        <f>10^(-3)*Chicago!$C201</f>
        <v>174.83738099999999</v>
      </c>
      <c r="N245" s="75">
        <f>10^(-3)*Boulder!$C201</f>
        <v>150.41875300000001</v>
      </c>
      <c r="O245" s="75">
        <f>10^(-3)*Minneapolis!$C201</f>
        <v>171.22278700000001</v>
      </c>
      <c r="P245" s="75">
        <f>10^(-3)*Helena!$C201</f>
        <v>143.04764900000001</v>
      </c>
      <c r="Q245" s="75">
        <f>10^(-3)*Duluth!$C201</f>
        <v>162.461873</v>
      </c>
      <c r="R245" s="75">
        <f>10^(-3)*Fairbanks!$C201</f>
        <v>140.63941699999998</v>
      </c>
    </row>
    <row r="246" spans="1:18">
      <c r="A246" s="48"/>
      <c r="B246" s="69" t="s">
        <v>255</v>
      </c>
      <c r="C246" s="75">
        <f>10^(-3)*Miami!$C202</f>
        <v>183.67247800000001</v>
      </c>
      <c r="D246" s="75">
        <f>10^(-3)*Houston!$C202</f>
        <v>192.17913800000002</v>
      </c>
      <c r="E246" s="75">
        <f>10^(-3)*Phoenix!$C202</f>
        <v>197.562679</v>
      </c>
      <c r="F246" s="75">
        <f>10^(-3)*Atlanta!$C202</f>
        <v>173.97307599999999</v>
      </c>
      <c r="G246" s="75">
        <f>10^(-3)*LosAngeles!$C202</f>
        <v>145.66199600000002</v>
      </c>
      <c r="H246" s="75">
        <f>10^(-3)*LasVegas!$C202</f>
        <v>181.662181</v>
      </c>
      <c r="I246" s="75">
        <f>10^(-3)*SanFrancisco!$C202</f>
        <v>141.64506500000002</v>
      </c>
      <c r="J246" s="75">
        <f>10^(-3)*Baltimore!$C202</f>
        <v>166.49311700000001</v>
      </c>
      <c r="K246" s="75">
        <f>10^(-3)*Albuquerque!$C202</f>
        <v>140.71201300000001</v>
      </c>
      <c r="L246" s="75">
        <f>10^(-3)*Seattle!$C202</f>
        <v>148.42088200000001</v>
      </c>
      <c r="M246" s="75">
        <f>10^(-3)*Chicago!$C202</f>
        <v>150.99343200000001</v>
      </c>
      <c r="N246" s="75">
        <f>10^(-3)*Boulder!$C202</f>
        <v>139.959193</v>
      </c>
      <c r="O246" s="75">
        <f>10^(-3)*Minneapolis!$C202</f>
        <v>148.83669599999999</v>
      </c>
      <c r="P246" s="75">
        <f>10^(-3)*Helena!$C202</f>
        <v>135.186204</v>
      </c>
      <c r="Q246" s="75">
        <f>10^(-3)*Duluth!$C202</f>
        <v>136.57180300000002</v>
      </c>
      <c r="R246" s="75">
        <f>10^(-3)*Fairbanks!$C202</f>
        <v>113.70288000000001</v>
      </c>
    </row>
    <row r="247" spans="1:18">
      <c r="A247" s="48"/>
      <c r="B247" s="69" t="s">
        <v>254</v>
      </c>
      <c r="C247" s="75">
        <f>10^(-3)*Miami!$C203</f>
        <v>180.78226100000001</v>
      </c>
      <c r="D247" s="75">
        <f>10^(-3)*Houston!$C203</f>
        <v>171.462864</v>
      </c>
      <c r="E247" s="75">
        <f>10^(-3)*Phoenix!$C203</f>
        <v>167.02420000000001</v>
      </c>
      <c r="F247" s="75">
        <f>10^(-3)*Atlanta!$C203</f>
        <v>159.35568499999999</v>
      </c>
      <c r="G247" s="75">
        <f>10^(-3)*LosAngeles!$C203</f>
        <v>136.990295</v>
      </c>
      <c r="H247" s="75">
        <f>10^(-3)*LasVegas!$C203</f>
        <v>155.996072</v>
      </c>
      <c r="I247" s="75">
        <f>10^(-3)*SanFrancisco!$C203</f>
        <v>119.100343</v>
      </c>
      <c r="J247" s="75">
        <f>10^(-3)*Baltimore!$C203</f>
        <v>144.919588</v>
      </c>
      <c r="K247" s="75">
        <f>10^(-3)*Albuquerque!$C203</f>
        <v>128.00118399999999</v>
      </c>
      <c r="L247" s="75">
        <f>10^(-3)*Seattle!$C203</f>
        <v>109.698041</v>
      </c>
      <c r="M247" s="75">
        <f>10^(-3)*Chicago!$C203</f>
        <v>126.32167800000001</v>
      </c>
      <c r="N247" s="75">
        <f>10^(-3)*Boulder!$C203</f>
        <v>128.695787</v>
      </c>
      <c r="O247" s="75">
        <f>10^(-3)*Minneapolis!$C203</f>
        <v>132.487988</v>
      </c>
      <c r="P247" s="75">
        <f>10^(-3)*Helena!$C203</f>
        <v>117.799871</v>
      </c>
      <c r="Q247" s="75">
        <f>10^(-3)*Duluth!$C203</f>
        <v>128.54128900000001</v>
      </c>
      <c r="R247" s="75">
        <f>10^(-3)*Fairbanks!$C203</f>
        <v>118.21734500000001</v>
      </c>
    </row>
    <row r="248" spans="1:18">
      <c r="A248" s="48"/>
      <c r="B248" s="69" t="s">
        <v>253</v>
      </c>
      <c r="C248" s="75">
        <f>10^(-3)*Miami!$C204</f>
        <v>167.832953</v>
      </c>
      <c r="D248" s="75">
        <f>10^(-3)*Houston!$C204</f>
        <v>154.38613100000001</v>
      </c>
      <c r="E248" s="75">
        <f>10^(-3)*Phoenix!$C204</f>
        <v>152.23161999999999</v>
      </c>
      <c r="F248" s="75">
        <f>10^(-3)*Atlanta!$C204</f>
        <v>126.46354100000001</v>
      </c>
      <c r="G248" s="75">
        <f>10^(-3)*LosAngeles!$C204</f>
        <v>131.061924</v>
      </c>
      <c r="H248" s="75">
        <f>10^(-3)*LasVegas!$C204</f>
        <v>118.41474700000001</v>
      </c>
      <c r="I248" s="75">
        <f>10^(-3)*SanFrancisco!$C204</f>
        <v>99.292636999999999</v>
      </c>
      <c r="J248" s="75">
        <f>10^(-3)*Baltimore!$C204</f>
        <v>133.93558999999999</v>
      </c>
      <c r="K248" s="75">
        <f>10^(-3)*Albuquerque!$C204</f>
        <v>108.455618</v>
      </c>
      <c r="L248" s="75">
        <f>10^(-3)*Seattle!$C204</f>
        <v>100.190219</v>
      </c>
      <c r="M248" s="75">
        <f>10^(-3)*Chicago!$C204</f>
        <v>125.53085700000001</v>
      </c>
      <c r="N248" s="75">
        <f>10^(-3)*Boulder!$C204</f>
        <v>107.748772</v>
      </c>
      <c r="O248" s="75">
        <f>10^(-3)*Minneapolis!$C204</f>
        <v>104.85247100000001</v>
      </c>
      <c r="P248" s="75">
        <f>10^(-3)*Helena!$C204</f>
        <v>105.455939</v>
      </c>
      <c r="Q248" s="75">
        <f>10^(-3)*Duluth!$C204</f>
        <v>105.77766800000001</v>
      </c>
      <c r="R248" s="75">
        <f>10^(-3)*Fairbanks!$C204</f>
        <v>118.21734500000001</v>
      </c>
    </row>
    <row r="249" spans="1:18">
      <c r="A249" s="48"/>
      <c r="B249" s="69" t="s">
        <v>252</v>
      </c>
      <c r="C249" s="75">
        <f>10^(-3)*Miami!$C205</f>
        <v>158.36621299999999</v>
      </c>
      <c r="D249" s="75">
        <f>10^(-3)*Houston!$C205</f>
        <v>149.42712599999999</v>
      </c>
      <c r="E249" s="75">
        <f>10^(-3)*Phoenix!$C205</f>
        <v>131.42393200000001</v>
      </c>
      <c r="F249" s="75">
        <f>10^(-3)*Atlanta!$C205</f>
        <v>114.83198299999999</v>
      </c>
      <c r="G249" s="75">
        <f>10^(-3)*LosAngeles!$C205</f>
        <v>130.849549</v>
      </c>
      <c r="H249" s="75">
        <f>10^(-3)*LasVegas!$C205</f>
        <v>116.19247100000001</v>
      </c>
      <c r="I249" s="75">
        <f>10^(-3)*SanFrancisco!$C205</f>
        <v>99.233151000000007</v>
      </c>
      <c r="J249" s="75">
        <f>10^(-3)*Baltimore!$C205</f>
        <v>101.99447500000001</v>
      </c>
      <c r="K249" s="75">
        <f>10^(-3)*Albuquerque!$C205</f>
        <v>102.031907</v>
      </c>
      <c r="L249" s="75">
        <f>10^(-3)*Seattle!$C205</f>
        <v>100.157169</v>
      </c>
      <c r="M249" s="75">
        <f>10^(-3)*Chicago!$C205</f>
        <v>102.417935</v>
      </c>
      <c r="N249" s="75">
        <f>10^(-3)*Boulder!$C205</f>
        <v>102.46094500000001</v>
      </c>
      <c r="O249" s="75">
        <f>10^(-3)*Minneapolis!$C205</f>
        <v>104.323167</v>
      </c>
      <c r="P249" s="75">
        <f>10^(-3)*Helena!$C205</f>
        <v>105.455939</v>
      </c>
      <c r="Q249" s="75">
        <f>10^(-3)*Duluth!$C205</f>
        <v>105.77766800000001</v>
      </c>
      <c r="R249" s="75">
        <f>10^(-3)*Fairbanks!$C205</f>
        <v>118.21734500000001</v>
      </c>
    </row>
    <row r="250" spans="1:18">
      <c r="A250" s="48"/>
      <c r="B250" s="69" t="s">
        <v>263</v>
      </c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</row>
    <row r="251" spans="1:18">
      <c r="A251" s="48"/>
      <c r="B251" s="49" t="s">
        <v>262</v>
      </c>
      <c r="C251" s="75" t="str">
        <f>Miami!$D194</f>
        <v>24-JAN-13:00</v>
      </c>
      <c r="D251" s="75" t="str">
        <f>Houston!$D194</f>
        <v>03-JAN-13:00</v>
      </c>
      <c r="E251" s="75" t="str">
        <f>Phoenix!$D194</f>
        <v>28-JAN-14:00</v>
      </c>
      <c r="F251" s="75" t="str">
        <f>Atlanta!$D194</f>
        <v>23-JAN-15:00</v>
      </c>
      <c r="G251" s="75" t="str">
        <f>LosAngeles!$D194</f>
        <v>26-JAN-13:50</v>
      </c>
      <c r="H251" s="75" t="str">
        <f>LasVegas!$D194</f>
        <v>18-JAN-16:49</v>
      </c>
      <c r="I251" s="75" t="str">
        <f>SanFrancisco!$D194</f>
        <v>02-JAN-16:00</v>
      </c>
      <c r="J251" s="75" t="str">
        <f>Baltimore!$D194</f>
        <v>02-JAN-16:49</v>
      </c>
      <c r="K251" s="75" t="str">
        <f>Albuquerque!$D194</f>
        <v>02-JAN-17:10</v>
      </c>
      <c r="L251" s="75" t="str">
        <f>Seattle!$D194</f>
        <v>02-JAN-16:30</v>
      </c>
      <c r="M251" s="75" t="str">
        <f>Chicago!$D194</f>
        <v>02-JAN-16:30</v>
      </c>
      <c r="N251" s="75" t="str">
        <f>Boulder!$D194</f>
        <v>02-JAN-16:49</v>
      </c>
      <c r="O251" s="75" t="str">
        <f>Minneapolis!$D194</f>
        <v>02-JAN-16:40</v>
      </c>
      <c r="P251" s="75" t="str">
        <f>Helena!$D194</f>
        <v>02-JAN-16:49</v>
      </c>
      <c r="Q251" s="75" t="str">
        <f>Duluth!$D194</f>
        <v>02-JAN-16:30</v>
      </c>
      <c r="R251" s="75" t="str">
        <f>Fairbanks!$D194</f>
        <v>02-JAN-09:09</v>
      </c>
    </row>
    <row r="252" spans="1:18">
      <c r="A252" s="48"/>
      <c r="B252" s="49" t="s">
        <v>261</v>
      </c>
      <c r="C252" s="75" t="str">
        <f>Miami!$D195</f>
        <v>25-FEB-13:39</v>
      </c>
      <c r="D252" s="75" t="str">
        <f>Houston!$D195</f>
        <v>23-FEB-15:09</v>
      </c>
      <c r="E252" s="75" t="str">
        <f>Phoenix!$D195</f>
        <v>28-FEB-15:00</v>
      </c>
      <c r="F252" s="75" t="str">
        <f>Atlanta!$D195</f>
        <v>18-FEB-14:50</v>
      </c>
      <c r="G252" s="75" t="str">
        <f>LosAngeles!$D195</f>
        <v>13-FEB-11:00</v>
      </c>
      <c r="H252" s="75" t="str">
        <f>LasVegas!$D195</f>
        <v>07-FEB-17:10</v>
      </c>
      <c r="I252" s="75" t="str">
        <f>SanFrancisco!$D195</f>
        <v>15-FEB-15:00</v>
      </c>
      <c r="J252" s="75" t="str">
        <f>Baltimore!$D195</f>
        <v>01-FEB-17:30</v>
      </c>
      <c r="K252" s="75" t="str">
        <f>Albuquerque!$D195</f>
        <v>14-FEB-15:00</v>
      </c>
      <c r="L252" s="75" t="str">
        <f>Seattle!$D195</f>
        <v>01-FEB-17:10</v>
      </c>
      <c r="M252" s="75" t="str">
        <f>Chicago!$D195</f>
        <v>01-FEB-16:00</v>
      </c>
      <c r="N252" s="75" t="str">
        <f>Boulder!$D195</f>
        <v>01-FEB-17:19</v>
      </c>
      <c r="O252" s="75" t="str">
        <f>Minneapolis!$D195</f>
        <v>01-FEB-17:19</v>
      </c>
      <c r="P252" s="75" t="str">
        <f>Helena!$D195</f>
        <v>01-FEB-17:30</v>
      </c>
      <c r="Q252" s="75" t="str">
        <f>Duluth!$D195</f>
        <v>01-FEB-17:10</v>
      </c>
      <c r="R252" s="75" t="str">
        <f>Fairbanks!$D195</f>
        <v>01-FEB-09:09</v>
      </c>
    </row>
    <row r="253" spans="1:18">
      <c r="A253" s="48"/>
      <c r="B253" s="69" t="s">
        <v>260</v>
      </c>
      <c r="C253" s="75" t="str">
        <f>Miami!$D196</f>
        <v>13-MAR-14:00</v>
      </c>
      <c r="D253" s="75" t="str">
        <f>Houston!$D196</f>
        <v>25-MAR-12:39</v>
      </c>
      <c r="E253" s="75" t="str">
        <f>Phoenix!$D196</f>
        <v>17-MAR-14:00</v>
      </c>
      <c r="F253" s="75" t="str">
        <f>Atlanta!$D196</f>
        <v>28-MAR-14:00</v>
      </c>
      <c r="G253" s="75" t="str">
        <f>LosAngeles!$D196</f>
        <v>31-MAR-14:09</v>
      </c>
      <c r="H253" s="75" t="str">
        <f>LasVegas!$D196</f>
        <v>31-MAR-14:39</v>
      </c>
      <c r="I253" s="75" t="str">
        <f>SanFrancisco!$D196</f>
        <v>01-MAR-17:00</v>
      </c>
      <c r="J253" s="75" t="str">
        <f>Baltimore!$D196</f>
        <v>09-MAR-15:00</v>
      </c>
      <c r="K253" s="75" t="str">
        <f>Albuquerque!$D196</f>
        <v>02-MAR-15:09</v>
      </c>
      <c r="L253" s="75" t="str">
        <f>Seattle!$D196</f>
        <v>29-MAR-15:50</v>
      </c>
      <c r="M253" s="75" t="str">
        <f>Chicago!$D196</f>
        <v>31-MAR-14:00</v>
      </c>
      <c r="N253" s="75" t="str">
        <f>Boulder!$D196</f>
        <v>30-MAR-15:00</v>
      </c>
      <c r="O253" s="75" t="str">
        <f>Minneapolis!$D196</f>
        <v>01-MAR-17:00</v>
      </c>
      <c r="P253" s="75" t="str">
        <f>Helena!$D196</f>
        <v>30-MAR-16:00</v>
      </c>
      <c r="Q253" s="75" t="str">
        <f>Duluth!$D196</f>
        <v>01-MAR-17:49</v>
      </c>
      <c r="R253" s="75" t="str">
        <f>Fairbanks!$D196</f>
        <v>01-MAR-17:00</v>
      </c>
    </row>
    <row r="254" spans="1:18">
      <c r="A254" s="48"/>
      <c r="B254" s="69" t="s">
        <v>259</v>
      </c>
      <c r="C254" s="75" t="str">
        <f>Miami!$D197</f>
        <v>01-APR-14:39</v>
      </c>
      <c r="D254" s="75" t="str">
        <f>Houston!$D197</f>
        <v>29-APR-14:09</v>
      </c>
      <c r="E254" s="75" t="str">
        <f>Phoenix!$D197</f>
        <v>01-APR-15:39</v>
      </c>
      <c r="F254" s="75" t="str">
        <f>Atlanta!$D197</f>
        <v>15-APR-14:00</v>
      </c>
      <c r="G254" s="75" t="str">
        <f>LosAngeles!$D197</f>
        <v>11-APR-15:00</v>
      </c>
      <c r="H254" s="75" t="str">
        <f>LasVegas!$D197</f>
        <v>21-APR-14:00</v>
      </c>
      <c r="I254" s="75" t="str">
        <f>SanFrancisco!$D197</f>
        <v>29-APR-13:00</v>
      </c>
      <c r="J254" s="75" t="str">
        <f>Baltimore!$D197</f>
        <v>04-APR-15:00</v>
      </c>
      <c r="K254" s="75" t="str">
        <f>Albuquerque!$D197</f>
        <v>22-APR-13:00</v>
      </c>
      <c r="L254" s="75" t="str">
        <f>Seattle!$D197</f>
        <v>29-APR-14:00</v>
      </c>
      <c r="M254" s="75" t="str">
        <f>Chicago!$D197</f>
        <v>07-APR-14:00</v>
      </c>
      <c r="N254" s="75" t="str">
        <f>Boulder!$D197</f>
        <v>25-APR-14:00</v>
      </c>
      <c r="O254" s="75" t="str">
        <f>Minneapolis!$D197</f>
        <v>01-APR-16:00</v>
      </c>
      <c r="P254" s="75" t="str">
        <f>Helena!$D197</f>
        <v>06-APR-16:00</v>
      </c>
      <c r="Q254" s="75" t="str">
        <f>Duluth!$D197</f>
        <v>04-APR-14:00</v>
      </c>
      <c r="R254" s="75" t="str">
        <f>Fairbanks!$D197</f>
        <v>01-APR-09:09</v>
      </c>
    </row>
    <row r="255" spans="1:18">
      <c r="A255" s="48"/>
      <c r="B255" s="69" t="s">
        <v>242</v>
      </c>
      <c r="C255" s="75" t="str">
        <f>Miami!$D198</f>
        <v>24-MAY-14:00</v>
      </c>
      <c r="D255" s="75" t="str">
        <f>Houston!$D198</f>
        <v>26-MAY-14:00</v>
      </c>
      <c r="E255" s="75" t="str">
        <f>Phoenix!$D198</f>
        <v>27-MAY-14:00</v>
      </c>
      <c r="F255" s="75" t="str">
        <f>Atlanta!$D198</f>
        <v>15-MAY-14:00</v>
      </c>
      <c r="G255" s="75" t="str">
        <f>LosAngeles!$D198</f>
        <v>30-MAY-12:00</v>
      </c>
      <c r="H255" s="75" t="str">
        <f>LasVegas!$D198</f>
        <v>31-MAY-15:00</v>
      </c>
      <c r="I255" s="75" t="str">
        <f>SanFrancisco!$D198</f>
        <v>17-MAY-13:00</v>
      </c>
      <c r="J255" s="75" t="str">
        <f>Baltimore!$D198</f>
        <v>31-MAY-15:00</v>
      </c>
      <c r="K255" s="75" t="str">
        <f>Albuquerque!$D198</f>
        <v>31-MAY-14:00</v>
      </c>
      <c r="L255" s="75" t="str">
        <f>Seattle!$D198</f>
        <v>04-MAY-14:50</v>
      </c>
      <c r="M255" s="75" t="str">
        <f>Chicago!$D198</f>
        <v>30-MAY-15:00</v>
      </c>
      <c r="N255" s="75" t="str">
        <f>Boulder!$D198</f>
        <v>23-MAY-15:00</v>
      </c>
      <c r="O255" s="75" t="str">
        <f>Minneapolis!$D198</f>
        <v>27-MAY-14:00</v>
      </c>
      <c r="P255" s="75" t="str">
        <f>Helena!$D198</f>
        <v>16-MAY-16:00</v>
      </c>
      <c r="Q255" s="75" t="str">
        <f>Duluth!$D198</f>
        <v>31-MAY-15:00</v>
      </c>
      <c r="R255" s="75" t="str">
        <f>Fairbanks!$D198</f>
        <v>24-MAY-14:00</v>
      </c>
    </row>
    <row r="256" spans="1:18">
      <c r="A256" s="48"/>
      <c r="B256" s="69" t="s">
        <v>258</v>
      </c>
      <c r="C256" s="75" t="str">
        <f>Miami!$D199</f>
        <v>27-JUN-14:00</v>
      </c>
      <c r="D256" s="75" t="str">
        <f>Houston!$D199</f>
        <v>13-JUN-14:00</v>
      </c>
      <c r="E256" s="75" t="str">
        <f>Phoenix!$D199</f>
        <v>28-JUN-15:00</v>
      </c>
      <c r="F256" s="75" t="str">
        <f>Atlanta!$D199</f>
        <v>19-JUN-14:00</v>
      </c>
      <c r="G256" s="75" t="str">
        <f>LosAngeles!$D199</f>
        <v>28-JUN-12:00</v>
      </c>
      <c r="H256" s="75" t="str">
        <f>LasVegas!$D199</f>
        <v>27-JUN-15:00</v>
      </c>
      <c r="I256" s="75" t="str">
        <f>SanFrancisco!$D199</f>
        <v>15-JUN-12:00</v>
      </c>
      <c r="J256" s="75" t="str">
        <f>Baltimore!$D199</f>
        <v>30-JUN-14:50</v>
      </c>
      <c r="K256" s="75" t="str">
        <f>Albuquerque!$D199</f>
        <v>29-JUN-14:09</v>
      </c>
      <c r="L256" s="75" t="str">
        <f>Seattle!$D199</f>
        <v>28-JUN-14:39</v>
      </c>
      <c r="M256" s="75" t="str">
        <f>Chicago!$D199</f>
        <v>08-JUN-12:00</v>
      </c>
      <c r="N256" s="75" t="str">
        <f>Boulder!$D199</f>
        <v>28-JUN-13:00</v>
      </c>
      <c r="O256" s="75" t="str">
        <f>Minneapolis!$D199</f>
        <v>29-JUN-14:00</v>
      </c>
      <c r="P256" s="75" t="str">
        <f>Helena!$D199</f>
        <v>30-JUN-14:00</v>
      </c>
      <c r="Q256" s="75" t="str">
        <f>Duluth!$D199</f>
        <v>14-JUN-14:00</v>
      </c>
      <c r="R256" s="75" t="str">
        <f>Fairbanks!$D199</f>
        <v>20-JUN-16:00</v>
      </c>
    </row>
    <row r="257" spans="1:18">
      <c r="A257" s="48"/>
      <c r="B257" s="69" t="s">
        <v>257</v>
      </c>
      <c r="C257" s="75" t="str">
        <f>Miami!$D200</f>
        <v>13-JUL-14:00</v>
      </c>
      <c r="D257" s="75" t="str">
        <f>Houston!$D200</f>
        <v>18-JUL-12:00</v>
      </c>
      <c r="E257" s="75" t="str">
        <f>Phoenix!$D200</f>
        <v>11-JUL-15:00</v>
      </c>
      <c r="F257" s="75" t="str">
        <f>Atlanta!$D200</f>
        <v>03-JUL-14:00</v>
      </c>
      <c r="G257" s="75" t="str">
        <f>LosAngeles!$D200</f>
        <v>24-JUL-14:09</v>
      </c>
      <c r="H257" s="75" t="str">
        <f>LasVegas!$D200</f>
        <v>24-JUL-15:00</v>
      </c>
      <c r="I257" s="75" t="str">
        <f>SanFrancisco!$D200</f>
        <v>03-JUL-12:00</v>
      </c>
      <c r="J257" s="75" t="str">
        <f>Baltimore!$D200</f>
        <v>25-JUL-12:00</v>
      </c>
      <c r="K257" s="75" t="str">
        <f>Albuquerque!$D200</f>
        <v>31-JUL-14:00</v>
      </c>
      <c r="L257" s="75" t="str">
        <f>Seattle!$D200</f>
        <v>24-JUL-14:00</v>
      </c>
      <c r="M257" s="75" t="str">
        <f>Chicago!$D200</f>
        <v>13-JUL-14:00</v>
      </c>
      <c r="N257" s="75" t="str">
        <f>Boulder!$D200</f>
        <v>17-JUL-14:00</v>
      </c>
      <c r="O257" s="75" t="str">
        <f>Minneapolis!$D200</f>
        <v>15-JUL-14:00</v>
      </c>
      <c r="P257" s="75" t="str">
        <f>Helena!$D200</f>
        <v>21-JUL-16:00</v>
      </c>
      <c r="Q257" s="75" t="str">
        <f>Duluth!$D200</f>
        <v>08-JUL-15:00</v>
      </c>
      <c r="R257" s="75" t="str">
        <f>Fairbanks!$D200</f>
        <v>29-JUL-16:00</v>
      </c>
    </row>
    <row r="258" spans="1:18">
      <c r="A258" s="48"/>
      <c r="B258" s="69" t="s">
        <v>256</v>
      </c>
      <c r="C258" s="75" t="str">
        <f>Miami!$D201</f>
        <v>21-AUG-14:30</v>
      </c>
      <c r="D258" s="75" t="str">
        <f>Houston!$D201</f>
        <v>31-AUG-14:09</v>
      </c>
      <c r="E258" s="75" t="str">
        <f>Phoenix!$D201</f>
        <v>01-AUG-15:00</v>
      </c>
      <c r="F258" s="75" t="str">
        <f>Atlanta!$D201</f>
        <v>17-AUG-13:00</v>
      </c>
      <c r="G258" s="75" t="str">
        <f>LosAngeles!$D201</f>
        <v>08-AUG-12:00</v>
      </c>
      <c r="H258" s="75" t="str">
        <f>LasVegas!$D201</f>
        <v>05-AUG-12:00</v>
      </c>
      <c r="I258" s="75" t="str">
        <f>SanFrancisco!$D201</f>
        <v>15-AUG-11:00</v>
      </c>
      <c r="J258" s="75" t="str">
        <f>Baltimore!$D201</f>
        <v>17-AUG-14:00</v>
      </c>
      <c r="K258" s="75" t="str">
        <f>Albuquerque!$D201</f>
        <v>01-AUG-14:09</v>
      </c>
      <c r="L258" s="75" t="str">
        <f>Seattle!$D201</f>
        <v>07-AUG-14:00</v>
      </c>
      <c r="M258" s="75" t="str">
        <f>Chicago!$D201</f>
        <v>04-AUG-14:00</v>
      </c>
      <c r="N258" s="75" t="str">
        <f>Boulder!$D201</f>
        <v>30-AUG-13:00</v>
      </c>
      <c r="O258" s="75" t="str">
        <f>Minneapolis!$D201</f>
        <v>25-AUG-15:00</v>
      </c>
      <c r="P258" s="75" t="str">
        <f>Helena!$D201</f>
        <v>09-AUG-16:00</v>
      </c>
      <c r="Q258" s="75" t="str">
        <f>Duluth!$D201</f>
        <v>12-AUG-14:00</v>
      </c>
      <c r="R258" s="75" t="str">
        <f>Fairbanks!$D201</f>
        <v>15-AUG-16:00</v>
      </c>
    </row>
    <row r="259" spans="1:18">
      <c r="A259" s="48"/>
      <c r="B259" s="69" t="s">
        <v>255</v>
      </c>
      <c r="C259" s="75" t="str">
        <f>Miami!$D202</f>
        <v>07-SEP-13:00</v>
      </c>
      <c r="D259" s="75" t="str">
        <f>Houston!$D202</f>
        <v>16-SEP-13:50</v>
      </c>
      <c r="E259" s="75" t="str">
        <f>Phoenix!$D202</f>
        <v>09-SEP-14:00</v>
      </c>
      <c r="F259" s="75" t="str">
        <f>Atlanta!$D202</f>
        <v>11-SEP-13:50</v>
      </c>
      <c r="G259" s="75" t="str">
        <f>LosAngeles!$D202</f>
        <v>25-SEP-14:00</v>
      </c>
      <c r="H259" s="75" t="str">
        <f>LasVegas!$D202</f>
        <v>01-SEP-14:00</v>
      </c>
      <c r="I259" s="75" t="str">
        <f>SanFrancisco!$D202</f>
        <v>28-SEP-14:00</v>
      </c>
      <c r="J259" s="75" t="str">
        <f>Baltimore!$D202</f>
        <v>09-SEP-14:09</v>
      </c>
      <c r="K259" s="75" t="str">
        <f>Albuquerque!$D202</f>
        <v>02-SEP-14:00</v>
      </c>
      <c r="L259" s="75" t="str">
        <f>Seattle!$D202</f>
        <v>02-SEP-15:09</v>
      </c>
      <c r="M259" s="75" t="str">
        <f>Chicago!$D202</f>
        <v>05-SEP-14:09</v>
      </c>
      <c r="N259" s="75" t="str">
        <f>Boulder!$D202</f>
        <v>02-SEP-14:00</v>
      </c>
      <c r="O259" s="75" t="str">
        <f>Minneapolis!$D202</f>
        <v>14-SEP-14:00</v>
      </c>
      <c r="P259" s="75" t="str">
        <f>Helena!$D202</f>
        <v>01-SEP-16:00</v>
      </c>
      <c r="Q259" s="75" t="str">
        <f>Duluth!$D202</f>
        <v>07-SEP-14:00</v>
      </c>
      <c r="R259" s="75" t="str">
        <f>Fairbanks!$D202</f>
        <v>02-SEP-15:00</v>
      </c>
    </row>
    <row r="260" spans="1:18">
      <c r="A260" s="48"/>
      <c r="B260" s="69" t="s">
        <v>254</v>
      </c>
      <c r="C260" s="75" t="str">
        <f>Miami!$D203</f>
        <v>06-OCT-14:20</v>
      </c>
      <c r="D260" s="75" t="str">
        <f>Houston!$D203</f>
        <v>12-OCT-14:00</v>
      </c>
      <c r="E260" s="75" t="str">
        <f>Phoenix!$D203</f>
        <v>14-OCT-13:00</v>
      </c>
      <c r="F260" s="75" t="str">
        <f>Atlanta!$D203</f>
        <v>12-OCT-15:00</v>
      </c>
      <c r="G260" s="75" t="str">
        <f>LosAngeles!$D203</f>
        <v>05-OCT-14:09</v>
      </c>
      <c r="H260" s="75" t="str">
        <f>LasVegas!$D203</f>
        <v>03-OCT-14:50</v>
      </c>
      <c r="I260" s="75" t="str">
        <f>SanFrancisco!$D203</f>
        <v>31-OCT-12:00</v>
      </c>
      <c r="J260" s="75" t="str">
        <f>Baltimore!$D203</f>
        <v>20-OCT-14:39</v>
      </c>
      <c r="K260" s="75" t="str">
        <f>Albuquerque!$D203</f>
        <v>13-OCT-14:00</v>
      </c>
      <c r="L260" s="75" t="str">
        <f>Seattle!$D203</f>
        <v>17-OCT-14:00</v>
      </c>
      <c r="M260" s="75" t="str">
        <f>Chicago!$D203</f>
        <v>31-OCT-13:30</v>
      </c>
      <c r="N260" s="75" t="str">
        <f>Boulder!$D203</f>
        <v>05-OCT-14:00</v>
      </c>
      <c r="O260" s="75" t="str">
        <f>Minneapolis!$D203</f>
        <v>07-OCT-14:00</v>
      </c>
      <c r="P260" s="75" t="str">
        <f>Helena!$D203</f>
        <v>06-OCT-15:00</v>
      </c>
      <c r="Q260" s="75" t="str">
        <f>Duluth!$D203</f>
        <v>07-OCT-14:00</v>
      </c>
      <c r="R260" s="75" t="str">
        <f>Fairbanks!$D203</f>
        <v>23-OCT-08:09</v>
      </c>
    </row>
    <row r="261" spans="1:18">
      <c r="A261" s="48"/>
      <c r="B261" s="69" t="s">
        <v>253</v>
      </c>
      <c r="C261" s="75" t="str">
        <f>Miami!$D204</f>
        <v>07-NOV-15:09</v>
      </c>
      <c r="D261" s="75" t="str">
        <f>Houston!$D204</f>
        <v>03-NOV-14:30</v>
      </c>
      <c r="E261" s="75" t="str">
        <f>Phoenix!$D204</f>
        <v>13-NOV-15:09</v>
      </c>
      <c r="F261" s="75" t="str">
        <f>Atlanta!$D204</f>
        <v>22-NOV-15:09</v>
      </c>
      <c r="G261" s="75" t="str">
        <f>LosAngeles!$D204</f>
        <v>20-NOV-12:00</v>
      </c>
      <c r="H261" s="75" t="str">
        <f>LasVegas!$D204</f>
        <v>10-NOV-16:40</v>
      </c>
      <c r="I261" s="75" t="str">
        <f>SanFrancisco!$D204</f>
        <v>13-NOV-16:00</v>
      </c>
      <c r="J261" s="75" t="str">
        <f>Baltimore!$D204</f>
        <v>04-NOV-12:00</v>
      </c>
      <c r="K261" s="75" t="str">
        <f>Albuquerque!$D204</f>
        <v>08-NOV-17:10</v>
      </c>
      <c r="L261" s="75" t="str">
        <f>Seattle!$D204</f>
        <v>04-NOV-16:49</v>
      </c>
      <c r="M261" s="75" t="str">
        <f>Chicago!$D204</f>
        <v>02-NOV-14:00</v>
      </c>
      <c r="N261" s="75" t="str">
        <f>Boulder!$D204</f>
        <v>10-NOV-13:00</v>
      </c>
      <c r="O261" s="75" t="str">
        <f>Minneapolis!$D204</f>
        <v>02-NOV-16:00</v>
      </c>
      <c r="P261" s="75" t="str">
        <f>Helena!$D204</f>
        <v>06-NOV-17:10</v>
      </c>
      <c r="Q261" s="75" t="str">
        <f>Duluth!$D204</f>
        <v>13-NOV-17:00</v>
      </c>
      <c r="R261" s="75" t="str">
        <f>Fairbanks!$D204</f>
        <v>01-NOV-08:09</v>
      </c>
    </row>
    <row r="262" spans="1:18">
      <c r="A262" s="48"/>
      <c r="B262" s="69" t="s">
        <v>252</v>
      </c>
      <c r="C262" s="75" t="str">
        <f>Miami!$D205</f>
        <v>16-DEC-12:00</v>
      </c>
      <c r="D262" s="75" t="str">
        <f>Houston!$D205</f>
        <v>19-DEC-15:09</v>
      </c>
      <c r="E262" s="75" t="str">
        <f>Phoenix!$D205</f>
        <v>09-DEC-15:20</v>
      </c>
      <c r="F262" s="75" t="str">
        <f>Atlanta!$D205</f>
        <v>01-DEC-15:09</v>
      </c>
      <c r="G262" s="75" t="str">
        <f>LosAngeles!$D205</f>
        <v>19-DEC-12:00</v>
      </c>
      <c r="H262" s="75" t="str">
        <f>LasVegas!$D205</f>
        <v>05-DEC-14:00</v>
      </c>
      <c r="I262" s="75" t="str">
        <f>SanFrancisco!$D205</f>
        <v>01-DEC-16:49</v>
      </c>
      <c r="J262" s="75" t="str">
        <f>Baltimore!$D205</f>
        <v>01-DEC-16:40</v>
      </c>
      <c r="K262" s="75" t="str">
        <f>Albuquerque!$D205</f>
        <v>01-DEC-16:00</v>
      </c>
      <c r="L262" s="75" t="str">
        <f>Seattle!$D205</f>
        <v>01-DEC-16:19</v>
      </c>
      <c r="M262" s="75" t="str">
        <f>Chicago!$D205</f>
        <v>01-DEC-16:19</v>
      </c>
      <c r="N262" s="75" t="str">
        <f>Boulder!$D205</f>
        <v>01-DEC-16:40</v>
      </c>
      <c r="O262" s="75" t="str">
        <f>Minneapolis!$D205</f>
        <v>01-DEC-16:30</v>
      </c>
      <c r="P262" s="75" t="str">
        <f>Helena!$D205</f>
        <v>01-DEC-16:40</v>
      </c>
      <c r="Q262" s="75" t="str">
        <f>Duluth!$D205</f>
        <v>01-DEC-16:19</v>
      </c>
      <c r="R262" s="75" t="str">
        <f>Fairbanks!$D205</f>
        <v>01-DEC-09:09</v>
      </c>
    </row>
    <row r="263" spans="1:18">
      <c r="A263" s="73" t="s">
        <v>605</v>
      </c>
      <c r="B263" s="69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</row>
    <row r="264" spans="1:18">
      <c r="A264" s="48"/>
      <c r="B264" s="92" t="s">
        <v>606</v>
      </c>
      <c r="C264" s="78">
        <f>Miami!$B$4</f>
        <v>7897.21</v>
      </c>
      <c r="D264" s="78">
        <f>Houston!$B$4</f>
        <v>8312.41</v>
      </c>
      <c r="E264" s="78">
        <f>Phoenix!$B$4</f>
        <v>7295.64</v>
      </c>
      <c r="F264" s="78">
        <f>Atlanta!$B$4</f>
        <v>7364.95</v>
      </c>
      <c r="G264" s="78">
        <f>LosAngeles!$B$4</f>
        <v>5460.28</v>
      </c>
      <c r="H264" s="78">
        <f>LasVegas!$B$4</f>
        <v>7681.44</v>
      </c>
      <c r="I264" s="78">
        <f>SanFrancisco!$B$4</f>
        <v>5507.83</v>
      </c>
      <c r="J264" s="78">
        <f>Baltimore!$B$4</f>
        <v>7937.74</v>
      </c>
      <c r="K264" s="78">
        <f>Albuquerque!$B$4</f>
        <v>6849.62</v>
      </c>
      <c r="L264" s="78">
        <f>Seattle!$B$4</f>
        <v>3990.25</v>
      </c>
      <c r="M264" s="78">
        <f>Chicago!$B$4</f>
        <v>8156.23</v>
      </c>
      <c r="N264" s="78">
        <f>Boulder!$B$4</f>
        <v>7101.25</v>
      </c>
      <c r="O264" s="78">
        <f>Minneapolis!$B$4</f>
        <v>8589.32</v>
      </c>
      <c r="P264" s="78">
        <f>Helena!$B$4</f>
        <v>8007.73</v>
      </c>
      <c r="Q264" s="78">
        <f>Duluth!$B$4</f>
        <v>9000.74</v>
      </c>
      <c r="R264" s="78">
        <f>Fairbanks!$B$4</f>
        <v>11984.27</v>
      </c>
    </row>
    <row r="265" spans="1:18">
      <c r="A265" s="48"/>
      <c r="B265" s="93" t="s">
        <v>607</v>
      </c>
      <c r="C265" s="78">
        <f>Miami!$C$4</f>
        <v>3777.99</v>
      </c>
      <c r="D265" s="78">
        <f>Houston!$C$4</f>
        <v>3976.62</v>
      </c>
      <c r="E265" s="78">
        <f>Phoenix!$C$4</f>
        <v>3490.21</v>
      </c>
      <c r="F265" s="78">
        <f>Atlanta!$C$4</f>
        <v>3523.36</v>
      </c>
      <c r="G265" s="78">
        <f>LosAngeles!$C$4</f>
        <v>2612.17</v>
      </c>
      <c r="H265" s="78">
        <f>LasVegas!$C$4</f>
        <v>3674.77</v>
      </c>
      <c r="I265" s="78">
        <f>SanFrancisco!$C$4</f>
        <v>2634.92</v>
      </c>
      <c r="J265" s="78">
        <f>Baltimore!$C$4</f>
        <v>3797.38</v>
      </c>
      <c r="K265" s="78">
        <f>Albuquerque!$C$4</f>
        <v>3276.83</v>
      </c>
      <c r="L265" s="78">
        <f>Seattle!$C$4</f>
        <v>1908.92</v>
      </c>
      <c r="M265" s="78">
        <f>Chicago!$C$4</f>
        <v>3901.91</v>
      </c>
      <c r="N265" s="78">
        <f>Boulder!$C$4</f>
        <v>3397.21</v>
      </c>
      <c r="O265" s="78">
        <f>Minneapolis!$C$4</f>
        <v>4109.1000000000004</v>
      </c>
      <c r="P265" s="78">
        <f>Helena!$C$4</f>
        <v>3830.87</v>
      </c>
      <c r="Q265" s="78">
        <f>Duluth!$C$4</f>
        <v>4305.92</v>
      </c>
      <c r="R265" s="78">
        <f>Fairbanks!$C$4</f>
        <v>5733.23</v>
      </c>
    </row>
    <row r="266" spans="1:18">
      <c r="A266" s="73" t="s">
        <v>251</v>
      </c>
      <c r="B266" s="74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>
      <c r="A267" s="73"/>
      <c r="B267" s="72" t="s">
        <v>71</v>
      </c>
      <c r="C267" s="65">
        <f>Miami!$G$14</f>
        <v>0</v>
      </c>
      <c r="D267" s="65">
        <f>Houston!$G$14</f>
        <v>0</v>
      </c>
      <c r="E267" s="65">
        <f>Phoenix!$G$14</f>
        <v>0</v>
      </c>
      <c r="F267" s="65">
        <f>Atlanta!$G$14</f>
        <v>0</v>
      </c>
      <c r="G267" s="65">
        <f>LosAngeles!$G$14</f>
        <v>0</v>
      </c>
      <c r="H267" s="65">
        <f>LasVegas!$G$14</f>
        <v>0</v>
      </c>
      <c r="I267" s="65">
        <f>SanFrancisco!$G$14</f>
        <v>0</v>
      </c>
      <c r="J267" s="65">
        <f>Baltimore!$G$14</f>
        <v>0</v>
      </c>
      <c r="K267" s="65">
        <f>Albuquerque!$G$14</f>
        <v>0</v>
      </c>
      <c r="L267" s="65">
        <f>Seattle!$G$14</f>
        <v>0</v>
      </c>
      <c r="M267" s="65">
        <f>Chicago!$G$14</f>
        <v>0</v>
      </c>
      <c r="N267" s="65">
        <f>Boulder!$G$14</f>
        <v>0</v>
      </c>
      <c r="O267" s="65">
        <f>Minneapolis!$G$14</f>
        <v>0</v>
      </c>
      <c r="P267" s="65">
        <f>Helena!$G$14</f>
        <v>0</v>
      </c>
      <c r="Q267" s="65">
        <f>Duluth!$G$14</f>
        <v>0</v>
      </c>
      <c r="R267" s="65">
        <f>Fairbanks!$G$14</f>
        <v>0</v>
      </c>
    </row>
    <row r="268" spans="1:18">
      <c r="A268" s="73"/>
      <c r="B268" s="72" t="s">
        <v>85</v>
      </c>
      <c r="C268" s="65">
        <f>Miami!$G$21</f>
        <v>0</v>
      </c>
      <c r="D268" s="65">
        <f>Houston!$G$21</f>
        <v>0</v>
      </c>
      <c r="E268" s="65">
        <f>Phoenix!$G$21</f>
        <v>0</v>
      </c>
      <c r="F268" s="65">
        <f>Atlanta!$G$21</f>
        <v>0</v>
      </c>
      <c r="G268" s="65">
        <f>LosAngeles!$G$21</f>
        <v>0</v>
      </c>
      <c r="H268" s="65">
        <f>LasVegas!$G$21</f>
        <v>0</v>
      </c>
      <c r="I268" s="65">
        <f>SanFrancisco!$G$21</f>
        <v>0</v>
      </c>
      <c r="J268" s="65">
        <f>Baltimore!$G$21</f>
        <v>0</v>
      </c>
      <c r="K268" s="65">
        <f>Albuquerque!$G$21</f>
        <v>0</v>
      </c>
      <c r="L268" s="65">
        <f>Seattle!$G$21</f>
        <v>0</v>
      </c>
      <c r="M268" s="65">
        <f>Chicago!$G$21</f>
        <v>0</v>
      </c>
      <c r="N268" s="65">
        <f>Boulder!$G$21</f>
        <v>0</v>
      </c>
      <c r="O268" s="65">
        <f>Minneapolis!$G$21</f>
        <v>0</v>
      </c>
      <c r="P268" s="65">
        <f>Helena!$G$21</f>
        <v>0</v>
      </c>
      <c r="Q268" s="65">
        <f>Duluth!$G$21</f>
        <v>0</v>
      </c>
      <c r="R268" s="65">
        <f>Fairbanks!$G$21</f>
        <v>0</v>
      </c>
    </row>
    <row r="269" spans="1:18">
      <c r="A269" s="73"/>
      <c r="B269" s="72" t="s">
        <v>87</v>
      </c>
      <c r="C269" s="65">
        <f>Miami!$G$24</f>
        <v>0</v>
      </c>
      <c r="D269" s="65">
        <f>Houston!$G$24</f>
        <v>0</v>
      </c>
      <c r="E269" s="65">
        <f>Phoenix!$G$24</f>
        <v>0</v>
      </c>
      <c r="F269" s="65">
        <f>Atlanta!$G$24</f>
        <v>0</v>
      </c>
      <c r="G269" s="65">
        <f>LosAngeles!$G$24</f>
        <v>0</v>
      </c>
      <c r="H269" s="65">
        <f>LasVegas!$G$24</f>
        <v>0</v>
      </c>
      <c r="I269" s="65">
        <f>SanFrancisco!$G$24</f>
        <v>0</v>
      </c>
      <c r="J269" s="65">
        <f>Baltimore!$G$24</f>
        <v>0</v>
      </c>
      <c r="K269" s="65">
        <f>Albuquerque!$G$24</f>
        <v>0</v>
      </c>
      <c r="L269" s="65">
        <f>Seattle!$G$24</f>
        <v>0</v>
      </c>
      <c r="M269" s="65">
        <f>Chicago!$G$24</f>
        <v>0</v>
      </c>
      <c r="N269" s="65">
        <f>Boulder!$G$24</f>
        <v>0</v>
      </c>
      <c r="O269" s="65">
        <f>Minneapolis!$G$24</f>
        <v>0</v>
      </c>
      <c r="P269" s="65">
        <f>Helena!$G$24</f>
        <v>0</v>
      </c>
      <c r="Q269" s="65">
        <f>Duluth!$G$24</f>
        <v>0</v>
      </c>
      <c r="R269" s="65">
        <f>Fairbanks!$G$24</f>
        <v>0</v>
      </c>
    </row>
    <row r="270" spans="1:18">
      <c r="A270" s="73"/>
      <c r="B270" s="74" t="s">
        <v>250</v>
      </c>
      <c r="C270" s="65">
        <f>Miami!$G$28</f>
        <v>0</v>
      </c>
      <c r="D270" s="65">
        <f>Houston!$G$28</f>
        <v>0</v>
      </c>
      <c r="E270" s="65">
        <f>Phoenix!$G$28</f>
        <v>0</v>
      </c>
      <c r="F270" s="65">
        <f>Atlanta!$G$28</f>
        <v>0</v>
      </c>
      <c r="G270" s="65">
        <f>LosAngeles!$G$28</f>
        <v>0</v>
      </c>
      <c r="H270" s="65">
        <f>LasVegas!$G$28</f>
        <v>0</v>
      </c>
      <c r="I270" s="65">
        <f>SanFrancisco!$G$28</f>
        <v>0</v>
      </c>
      <c r="J270" s="65">
        <f>Baltimore!$G$28</f>
        <v>0</v>
      </c>
      <c r="K270" s="65">
        <f>Albuquerque!$G$28</f>
        <v>0</v>
      </c>
      <c r="L270" s="65">
        <f>Seattle!$G$28</f>
        <v>0</v>
      </c>
      <c r="M270" s="65">
        <f>Chicago!$G$28</f>
        <v>0</v>
      </c>
      <c r="N270" s="65">
        <f>Boulder!$G$28</f>
        <v>0</v>
      </c>
      <c r="O270" s="65">
        <f>Minneapolis!$G$28</f>
        <v>0</v>
      </c>
      <c r="P270" s="65">
        <f>Helena!$G$28</f>
        <v>0</v>
      </c>
      <c r="Q270" s="65">
        <f>Duluth!$G$28</f>
        <v>0</v>
      </c>
      <c r="R270" s="65">
        <f>Fairbanks!$G$28</f>
        <v>0</v>
      </c>
    </row>
    <row r="271" spans="1:18">
      <c r="A271" s="73" t="s">
        <v>249</v>
      </c>
      <c r="B271" s="72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1:18">
      <c r="A272" s="48"/>
      <c r="B272" s="69" t="s">
        <v>248</v>
      </c>
      <c r="C272" s="65">
        <f>Miami!$H$189</f>
        <v>181231.1801</v>
      </c>
      <c r="D272" s="65">
        <f>Houston!$H$189</f>
        <v>208878.6158</v>
      </c>
      <c r="E272" s="65">
        <f>Phoenix!$H$189</f>
        <v>190566.90489999999</v>
      </c>
      <c r="F272" s="65">
        <f>Atlanta!$H$189</f>
        <v>180665.82519999999</v>
      </c>
      <c r="G272" s="65">
        <f>LosAngeles!$H$189</f>
        <v>58595.592299999997</v>
      </c>
      <c r="H272" s="65">
        <f>LasVegas!$H$189</f>
        <v>196474.22279999999</v>
      </c>
      <c r="I272" s="65">
        <f>SanFrancisco!$H$189</f>
        <v>61457.493199999997</v>
      </c>
      <c r="J272" s="65">
        <f>Baltimore!$H$189</f>
        <v>160473.8553</v>
      </c>
      <c r="K272" s="65">
        <f>Albuquerque!$H$189</f>
        <v>217524.59179999999</v>
      </c>
      <c r="L272" s="65">
        <f>Seattle!$H$189</f>
        <v>52175.701200000003</v>
      </c>
      <c r="M272" s="65">
        <f>Chicago!$H$189</f>
        <v>294072.22159999999</v>
      </c>
      <c r="N272" s="65">
        <f>Boulder!$H$189</f>
        <v>218243.9106</v>
      </c>
      <c r="O272" s="65">
        <f>Minneapolis!$H$189</f>
        <v>210669.1784</v>
      </c>
      <c r="P272" s="65">
        <f>Helena!$H$189</f>
        <v>208697.8112</v>
      </c>
      <c r="Q272" s="65">
        <f>Duluth!$H$189</f>
        <v>215152.28159999999</v>
      </c>
      <c r="R272" s="65">
        <f>Fairbanks!$H$189</f>
        <v>235631.61480000001</v>
      </c>
    </row>
    <row r="273" spans="1:18">
      <c r="A273" s="48"/>
      <c r="B273" s="49" t="s">
        <v>247</v>
      </c>
      <c r="C273" s="65">
        <f>Miami!$B$189</f>
        <v>419858.1814</v>
      </c>
      <c r="D273" s="65">
        <f>Houston!$B$189</f>
        <v>526352.88600000006</v>
      </c>
      <c r="E273" s="65">
        <f>Phoenix!$B$189</f>
        <v>450684.21669999999</v>
      </c>
      <c r="F273" s="65">
        <f>Atlanta!$B$189</f>
        <v>417684.53889999999</v>
      </c>
      <c r="G273" s="65">
        <f>LosAngeles!$B$189</f>
        <v>157236.44200000001</v>
      </c>
      <c r="H273" s="65">
        <f>LasVegas!$B$189</f>
        <v>469540.7991</v>
      </c>
      <c r="I273" s="65">
        <f>SanFrancisco!$B$189</f>
        <v>166298.10860000001</v>
      </c>
      <c r="J273" s="65">
        <f>Baltimore!$B$189</f>
        <v>374070.81079999998</v>
      </c>
      <c r="K273" s="65">
        <f>Albuquerque!$B$189</f>
        <v>515584.3432</v>
      </c>
      <c r="L273" s="65">
        <f>Seattle!$B$189</f>
        <v>134041.52590000001</v>
      </c>
      <c r="M273" s="65">
        <f>Chicago!$B$189</f>
        <v>696226.6888</v>
      </c>
      <c r="N273" s="65">
        <f>Boulder!$B$189</f>
        <v>521377.32150000002</v>
      </c>
      <c r="O273" s="65">
        <f>Minneapolis!$B$189</f>
        <v>508972.57130000001</v>
      </c>
      <c r="P273" s="65">
        <f>Helena!$B$189</f>
        <v>503843.4</v>
      </c>
      <c r="Q273" s="65">
        <f>Duluth!$B$189</f>
        <v>525272.21569999994</v>
      </c>
      <c r="R273" s="65">
        <f>Fairbanks!$B$189</f>
        <v>621706.03410000005</v>
      </c>
    </row>
    <row r="274" spans="1:18">
      <c r="A274" s="48"/>
      <c r="B274" s="69" t="s">
        <v>246</v>
      </c>
      <c r="C274" s="65">
        <f>Miami!$C$189</f>
        <v>739.5693</v>
      </c>
      <c r="D274" s="65">
        <f>Houston!$C$189</f>
        <v>684.98969999999997</v>
      </c>
      <c r="E274" s="65">
        <f>Phoenix!$C$189</f>
        <v>751.09760000000006</v>
      </c>
      <c r="F274" s="65">
        <f>Atlanta!$C$189</f>
        <v>770.07299999999998</v>
      </c>
      <c r="G274" s="65">
        <f>LosAngeles!$C$189</f>
        <v>135.1052</v>
      </c>
      <c r="H274" s="65">
        <f>LasVegas!$C$189</f>
        <v>752.99609999999996</v>
      </c>
      <c r="I274" s="65">
        <f>SanFrancisco!$C$189</f>
        <v>143.8349</v>
      </c>
      <c r="J274" s="65">
        <f>Baltimore!$C$189</f>
        <v>678.65449999999998</v>
      </c>
      <c r="K274" s="65">
        <f>Albuquerque!$C$189</f>
        <v>866.4126</v>
      </c>
      <c r="L274" s="65">
        <f>Seattle!$C$189</f>
        <v>175.6748</v>
      </c>
      <c r="M274" s="65">
        <f>Chicago!$C$189</f>
        <v>1187.4192</v>
      </c>
      <c r="N274" s="65">
        <f>Boulder!$C$189</f>
        <v>858.56410000000005</v>
      </c>
      <c r="O274" s="65">
        <f>Minneapolis!$C$189</f>
        <v>823.06110000000001</v>
      </c>
      <c r="P274" s="65">
        <f>Helena!$C$189</f>
        <v>812.35400000000004</v>
      </c>
      <c r="Q274" s="65">
        <f>Duluth!$C$189</f>
        <v>825.73929999999996</v>
      </c>
      <c r="R274" s="65">
        <f>Fairbanks!$C$189</f>
        <v>697.3075</v>
      </c>
    </row>
    <row r="275" spans="1:18">
      <c r="A275" s="48"/>
      <c r="B275" s="69" t="s">
        <v>245</v>
      </c>
      <c r="C275" s="65">
        <f>Miami!$D$189</f>
        <v>2822.9528</v>
      </c>
      <c r="D275" s="65">
        <f>Houston!$D$189</f>
        <v>2903.665</v>
      </c>
      <c r="E275" s="65">
        <f>Phoenix!$D$189</f>
        <v>2475.8993999999998</v>
      </c>
      <c r="F275" s="65">
        <f>Atlanta!$D$189</f>
        <v>1918.221</v>
      </c>
      <c r="G275" s="65">
        <f>LosAngeles!$D$189</f>
        <v>1368.6822999999999</v>
      </c>
      <c r="H275" s="65">
        <f>LasVegas!$D$189</f>
        <v>3073.3031000000001</v>
      </c>
      <c r="I275" s="65">
        <f>SanFrancisco!$D$189</f>
        <v>1278.7574</v>
      </c>
      <c r="J275" s="65">
        <f>Baltimore!$D$189</f>
        <v>1873.9929</v>
      </c>
      <c r="K275" s="65">
        <f>Albuquerque!$D$189</f>
        <v>2158.6120000000001</v>
      </c>
      <c r="L275" s="65">
        <f>Seattle!$D$189</f>
        <v>345.35980000000001</v>
      </c>
      <c r="M275" s="65">
        <f>Chicago!$D$189</f>
        <v>3332.6732999999999</v>
      </c>
      <c r="N275" s="65">
        <f>Boulder!$D$189</f>
        <v>2087.6959999999999</v>
      </c>
      <c r="O275" s="65">
        <f>Minneapolis!$D$189</f>
        <v>1178.029</v>
      </c>
      <c r="P275" s="65">
        <f>Helena!$D$189</f>
        <v>1286.1957</v>
      </c>
      <c r="Q275" s="65">
        <f>Duluth!$D$189</f>
        <v>1138.6489999999999</v>
      </c>
      <c r="R275" s="65">
        <f>Fairbanks!$D$189</f>
        <v>2783.183</v>
      </c>
    </row>
    <row r="276" spans="1:18">
      <c r="A276" s="48"/>
      <c r="B276" s="69" t="s">
        <v>244</v>
      </c>
      <c r="C276" s="65">
        <f>Miami!$E$189</f>
        <v>0</v>
      </c>
      <c r="D276" s="65">
        <f>Houston!$E$189</f>
        <v>0</v>
      </c>
      <c r="E276" s="65">
        <f>Phoenix!$E$189</f>
        <v>0</v>
      </c>
      <c r="F276" s="65">
        <f>Atlanta!$E$189</f>
        <v>0</v>
      </c>
      <c r="G276" s="65">
        <f>LosAngeles!$E$189</f>
        <v>0</v>
      </c>
      <c r="H276" s="65">
        <f>LasVegas!$E$189</f>
        <v>0</v>
      </c>
      <c r="I276" s="65">
        <f>SanFrancisco!$E$189</f>
        <v>0</v>
      </c>
      <c r="J276" s="65">
        <f>Baltimore!$E$189</f>
        <v>0</v>
      </c>
      <c r="K276" s="65">
        <f>Albuquerque!$E$189</f>
        <v>0</v>
      </c>
      <c r="L276" s="65">
        <f>Seattle!$E$189</f>
        <v>0</v>
      </c>
      <c r="M276" s="65">
        <f>Chicago!$E$189</f>
        <v>0</v>
      </c>
      <c r="N276" s="65">
        <f>Boulder!$E$189</f>
        <v>0</v>
      </c>
      <c r="O276" s="65">
        <f>Minneapolis!$E$189</f>
        <v>0</v>
      </c>
      <c r="P276" s="65">
        <f>Helena!$E$189</f>
        <v>0</v>
      </c>
      <c r="Q276" s="65">
        <f>Duluth!$E$189</f>
        <v>0</v>
      </c>
      <c r="R276" s="65">
        <f>Fairbanks!$E$189</f>
        <v>0</v>
      </c>
    </row>
    <row r="277" spans="1:18">
      <c r="A277" s="48"/>
      <c r="B277" s="69" t="s">
        <v>243</v>
      </c>
      <c r="C277" s="70">
        <f>Miami!$F$189</f>
        <v>1.29E-2</v>
      </c>
      <c r="D277" s="70">
        <f>Houston!$F$189</f>
        <v>8.2000000000000007E-3</v>
      </c>
      <c r="E277" s="70">
        <f>Phoenix!$F$189</f>
        <v>6.7000000000000002E-3</v>
      </c>
      <c r="F277" s="70">
        <f>Atlanta!$F$189</f>
        <v>7.1000000000000004E-3</v>
      </c>
      <c r="G277" s="70">
        <f>LosAngeles!$F$189</f>
        <v>5.9999999999999995E-4</v>
      </c>
      <c r="H277" s="70">
        <f>LasVegas!$F$189</f>
        <v>5.7999999999999996E-3</v>
      </c>
      <c r="I277" s="70">
        <f>SanFrancisco!$F$189</f>
        <v>5.9999999999999995E-4</v>
      </c>
      <c r="J277" s="70">
        <f>Baltimore!$F$189</f>
        <v>7.7000000000000002E-3</v>
      </c>
      <c r="K277" s="70">
        <f>Albuquerque!$F$189</f>
        <v>8.5000000000000006E-3</v>
      </c>
      <c r="L277" s="70">
        <f>Seattle!$F$189</f>
        <v>1.5E-3</v>
      </c>
      <c r="M277" s="70">
        <f>Chicago!$F$189</f>
        <v>1.0200000000000001E-2</v>
      </c>
      <c r="N277" s="70">
        <f>Boulder!$F$189</f>
        <v>8.3000000000000001E-3</v>
      </c>
      <c r="O277" s="70">
        <f>Minneapolis!$F$189</f>
        <v>8.8000000000000005E-3</v>
      </c>
      <c r="P277" s="70">
        <f>Helena!$F$189</f>
        <v>9.1000000000000004E-3</v>
      </c>
      <c r="Q277" s="70">
        <f>Duluth!$F$189</f>
        <v>8.6E-3</v>
      </c>
      <c r="R277" s="70">
        <f>Fairbanks!$F$189</f>
        <v>9.9000000000000008E-3</v>
      </c>
    </row>
    <row r="278" spans="1:18">
      <c r="A278" s="48"/>
      <c r="B278" s="69" t="s">
        <v>272</v>
      </c>
      <c r="C278" s="65">
        <f>10^(-3)*Miami!$G$189</f>
        <v>349.37832930000002</v>
      </c>
      <c r="D278" s="65">
        <f>10^(-3)*Houston!$G$189</f>
        <v>990.45330250000006</v>
      </c>
      <c r="E278" s="65">
        <f>10^(-3)*Phoenix!$G$189</f>
        <v>18288.8</v>
      </c>
      <c r="F278" s="65">
        <f>10^(-3)*Atlanta!$G$189</f>
        <v>3411.81</v>
      </c>
      <c r="G278" s="65">
        <f>10^(-3)*LosAngeles!$G$189</f>
        <v>8258.09</v>
      </c>
      <c r="H278" s="65">
        <f>10^(-3)*LasVegas!$G$189</f>
        <v>15326.800000000001</v>
      </c>
      <c r="I278" s="65">
        <f>10^(-3)*SanFrancisco!$G$189</f>
        <v>7714.91</v>
      </c>
      <c r="J278" s="65">
        <f>10^(-3)*Baltimore!$G$189</f>
        <v>116.5331857</v>
      </c>
      <c r="K278" s="65">
        <f>10^(-3)*Albuquerque!$G$189</f>
        <v>2244.38</v>
      </c>
      <c r="L278" s="65">
        <f>10^(-3)*Seattle!$G$189</f>
        <v>4561.26</v>
      </c>
      <c r="M278" s="65">
        <f>10^(-3)*Chicago!$G$189</f>
        <v>767.11492989999999</v>
      </c>
      <c r="N278" s="65">
        <f>10^(-3)*Boulder!$G$189</f>
        <v>2170.5300000000002</v>
      </c>
      <c r="O278" s="65">
        <f>10^(-3)*Minneapolis!$G$189</f>
        <v>773.98201879999999</v>
      </c>
      <c r="P278" s="65">
        <f>10^(-3)*Helena!$G$189</f>
        <v>30501.3</v>
      </c>
      <c r="Q278" s="65">
        <f>10^(-3)*Duluth!$G$189</f>
        <v>747.99592590000009</v>
      </c>
      <c r="R278" s="65">
        <f>10^(-3)*Fairbanks!$G$189</f>
        <v>558.36074780000001</v>
      </c>
    </row>
    <row r="279" spans="1:18">
      <c r="B279" s="59"/>
      <c r="C279" s="62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</row>
    <row r="280" spans="1:18">
      <c r="B280" s="59"/>
      <c r="C280" s="62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</row>
    <row r="281" spans="1:18">
      <c r="B281" s="59"/>
      <c r="C281" s="62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</row>
    <row r="282" spans="1:18">
      <c r="B282" s="59"/>
      <c r="C282" s="62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</row>
    <row r="283" spans="1:18">
      <c r="B283" s="59"/>
      <c r="C283" s="62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</row>
    <row r="284" spans="1:18">
      <c r="B284" s="59"/>
      <c r="C284" s="62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</row>
    <row r="285" spans="1:18">
      <c r="B285" s="59"/>
      <c r="C285" s="62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</row>
    <row r="286" spans="1:18">
      <c r="B286" s="59"/>
      <c r="C286" s="62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</row>
    <row r="287" spans="1:18">
      <c r="B287" s="59"/>
      <c r="C287" s="62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</row>
    <row r="288" spans="1:18">
      <c r="B288" s="59"/>
      <c r="C288" s="62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</row>
    <row r="289" spans="2:18">
      <c r="B289" s="59"/>
      <c r="C289" s="63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</row>
    <row r="290" spans="2:18">
      <c r="B290" s="59"/>
      <c r="C290" s="62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</row>
    <row r="291" spans="2:18">
      <c r="B291" s="59"/>
      <c r="C291" s="62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</row>
    <row r="292" spans="2:18">
      <c r="B292" s="59"/>
      <c r="C292" s="62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</row>
    <row r="293" spans="2:18">
      <c r="B293" s="59"/>
      <c r="C293" s="62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</row>
    <row r="294" spans="2:18">
      <c r="B294" s="59"/>
      <c r="C294" s="62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</row>
    <row r="295" spans="2:18">
      <c r="B295" s="59"/>
      <c r="C295" s="62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</row>
    <row r="296" spans="2:18">
      <c r="B296" s="59"/>
      <c r="C296" s="62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</row>
    <row r="297" spans="2:18">
      <c r="B297" s="59"/>
      <c r="C297" s="62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</row>
    <row r="298" spans="2:18">
      <c r="B298" s="59"/>
      <c r="C298" s="64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</row>
    <row r="299" spans="2:18">
      <c r="B299" s="59"/>
      <c r="C299" s="62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</row>
    <row r="300" spans="2:18">
      <c r="B300" s="59"/>
      <c r="C300" s="62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</row>
    <row r="302" spans="2:18">
      <c r="B302" s="57"/>
    </row>
    <row r="303" spans="2:18">
      <c r="B303" s="59"/>
      <c r="C303" s="62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</row>
    <row r="304" spans="2:18">
      <c r="B304" s="59"/>
      <c r="C304" s="63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</row>
    <row r="305" spans="2:18">
      <c r="B305" s="59"/>
      <c r="C305" s="62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</row>
    <row r="306" spans="2:18">
      <c r="B306" s="59"/>
      <c r="C306" s="62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</row>
    <row r="307" spans="2:18">
      <c r="B307" s="59"/>
      <c r="C307" s="62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</row>
    <row r="308" spans="2:18">
      <c r="B308" s="59"/>
      <c r="C308" s="62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</row>
    <row r="309" spans="2:18">
      <c r="B309" s="59"/>
      <c r="C309" s="62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</row>
    <row r="310" spans="2:18">
      <c r="B310" s="59"/>
      <c r="C310" s="62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</row>
    <row r="311" spans="2:18">
      <c r="B311" s="59"/>
      <c r="C311" s="62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</row>
    <row r="312" spans="2:18">
      <c r="B312" s="59"/>
      <c r="C312" s="62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</row>
    <row r="313" spans="2:18">
      <c r="B313" s="59"/>
      <c r="C313" s="62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</row>
    <row r="314" spans="2:18">
      <c r="B314" s="59"/>
      <c r="C314" s="62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</row>
    <row r="315" spans="2:18">
      <c r="B315" s="59"/>
      <c r="C315" s="62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</row>
    <row r="316" spans="2:18">
      <c r="B316" s="59"/>
      <c r="C316" s="62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</row>
    <row r="317" spans="2:18">
      <c r="B317" s="59"/>
      <c r="C317" s="62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</row>
    <row r="318" spans="2:18">
      <c r="B318" s="59"/>
      <c r="C318" s="62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</row>
    <row r="319" spans="2:18">
      <c r="B319" s="59"/>
      <c r="C319" s="62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</row>
    <row r="320" spans="2:18">
      <c r="B320" s="59"/>
      <c r="C320" s="63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</row>
    <row r="321" spans="2:18">
      <c r="B321" s="59"/>
      <c r="C321" s="62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</row>
    <row r="322" spans="2:18">
      <c r="B322" s="59"/>
      <c r="C322" s="62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</row>
    <row r="323" spans="2:18">
      <c r="B323" s="59"/>
      <c r="C323" s="62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</row>
    <row r="324" spans="2:18">
      <c r="B324" s="59"/>
      <c r="C324" s="62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</row>
    <row r="325" spans="2:18">
      <c r="B325" s="59"/>
      <c r="C325" s="62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</row>
    <row r="326" spans="2:18">
      <c r="B326" s="59"/>
      <c r="C326" s="62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</row>
    <row r="327" spans="2:18">
      <c r="B327" s="59"/>
      <c r="C327" s="62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</row>
    <row r="328" spans="2:18">
      <c r="B328" s="59"/>
      <c r="C328" s="62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</row>
    <row r="329" spans="2:18">
      <c r="B329" s="59"/>
      <c r="C329" s="64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59"/>
      <c r="C330" s="62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</row>
    <row r="331" spans="2:18">
      <c r="B331" s="59"/>
      <c r="C331" s="62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</row>
    <row r="333" spans="2:18">
      <c r="B333" s="57"/>
    </row>
    <row r="334" spans="2:18">
      <c r="B334" s="59"/>
      <c r="C334" s="62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</row>
    <row r="335" spans="2:18">
      <c r="B335" s="59"/>
      <c r="C335" s="63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</row>
    <row r="336" spans="2:18">
      <c r="B336" s="59"/>
      <c r="C336" s="62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</row>
    <row r="337" spans="2:18">
      <c r="B337" s="59"/>
      <c r="C337" s="62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</row>
    <row r="338" spans="2:18">
      <c r="B338" s="59"/>
      <c r="C338" s="62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</row>
    <row r="339" spans="2:18">
      <c r="B339" s="59"/>
      <c r="C339" s="62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</row>
    <row r="340" spans="2:18">
      <c r="B340" s="59"/>
      <c r="C340" s="62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</row>
    <row r="341" spans="2:18">
      <c r="B341" s="59"/>
      <c r="C341" s="62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</row>
    <row r="342" spans="2:18">
      <c r="B342" s="59"/>
      <c r="C342" s="62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</row>
    <row r="343" spans="2:18">
      <c r="B343" s="59"/>
      <c r="C343" s="62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</row>
    <row r="344" spans="2:18">
      <c r="B344" s="59"/>
      <c r="C344" s="62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</row>
    <row r="345" spans="2:18">
      <c r="B345" s="59"/>
      <c r="C345" s="62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</row>
    <row r="346" spans="2:18">
      <c r="B346" s="59"/>
      <c r="C346" s="62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</row>
    <row r="347" spans="2:18">
      <c r="B347" s="59"/>
      <c r="C347" s="62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</row>
    <row r="348" spans="2:18">
      <c r="B348" s="59"/>
      <c r="C348" s="62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</row>
    <row r="349" spans="2:18">
      <c r="B349" s="59"/>
      <c r="C349" s="62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</row>
    <row r="350" spans="2:18">
      <c r="B350" s="59"/>
      <c r="C350" s="62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</row>
    <row r="351" spans="2:18">
      <c r="B351" s="59"/>
      <c r="C351" s="63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</row>
    <row r="352" spans="2:18">
      <c r="B352" s="59"/>
      <c r="C352" s="62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</row>
    <row r="353" spans="2:18">
      <c r="B353" s="59"/>
      <c r="C353" s="62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</row>
    <row r="354" spans="2:18">
      <c r="B354" s="59"/>
      <c r="C354" s="62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</row>
    <row r="355" spans="2:18">
      <c r="B355" s="59"/>
      <c r="C355" s="62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</row>
    <row r="356" spans="2:18">
      <c r="B356" s="59"/>
      <c r="C356" s="62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</row>
    <row r="357" spans="2:18">
      <c r="B357" s="59"/>
      <c r="C357" s="62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</row>
    <row r="358" spans="2:18">
      <c r="B358" s="59"/>
      <c r="C358" s="62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</row>
    <row r="359" spans="2:18">
      <c r="B359" s="59"/>
      <c r="C359" s="62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</row>
    <row r="360" spans="2:18">
      <c r="B360" s="59"/>
      <c r="C360" s="64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>
      <c r="B361" s="59"/>
      <c r="C361" s="62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</row>
    <row r="362" spans="2:18">
      <c r="B362" s="59"/>
      <c r="C362" s="62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</row>
    <row r="364" spans="2:18">
      <c r="B364" s="57"/>
    </row>
    <row r="365" spans="2:18">
      <c r="B365" s="59"/>
      <c r="C365" s="62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</row>
    <row r="366" spans="2:18">
      <c r="B366" s="59"/>
      <c r="C366" s="63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</row>
    <row r="367" spans="2:18">
      <c r="B367" s="59"/>
      <c r="C367" s="62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</row>
    <row r="368" spans="2:18">
      <c r="B368" s="59"/>
      <c r="C368" s="62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</row>
    <row r="369" spans="2:18">
      <c r="B369" s="59"/>
      <c r="C369" s="62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</row>
    <row r="370" spans="2:18">
      <c r="B370" s="59"/>
      <c r="C370" s="62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</row>
    <row r="371" spans="2:18">
      <c r="B371" s="59"/>
      <c r="C371" s="62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</row>
    <row r="372" spans="2:18">
      <c r="B372" s="59"/>
      <c r="C372" s="62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</row>
    <row r="373" spans="2:18">
      <c r="B373" s="59"/>
      <c r="C373" s="62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</row>
    <row r="374" spans="2:18">
      <c r="B374" s="59"/>
      <c r="C374" s="62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</row>
    <row r="375" spans="2:18">
      <c r="B375" s="59"/>
      <c r="C375" s="62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</row>
    <row r="376" spans="2:18">
      <c r="B376" s="59"/>
      <c r="C376" s="62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</row>
    <row r="377" spans="2:18">
      <c r="B377" s="59"/>
      <c r="C377" s="62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</row>
    <row r="378" spans="2:18">
      <c r="B378" s="59"/>
      <c r="C378" s="62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</row>
    <row r="379" spans="2:18">
      <c r="B379" s="59"/>
      <c r="C379" s="62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</row>
    <row r="380" spans="2:18">
      <c r="B380" s="59"/>
      <c r="C380" s="62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</row>
    <row r="381" spans="2:18">
      <c r="B381" s="59"/>
      <c r="C381" s="62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</row>
    <row r="382" spans="2:18">
      <c r="B382" s="59"/>
      <c r="C382" s="63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</row>
    <row r="383" spans="2:18">
      <c r="B383" s="59"/>
      <c r="C383" s="62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</row>
    <row r="384" spans="2:18">
      <c r="B384" s="59"/>
      <c r="C384" s="62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</row>
    <row r="385" spans="2:18">
      <c r="B385" s="59"/>
      <c r="C385" s="62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</row>
    <row r="386" spans="2:18">
      <c r="B386" s="59"/>
      <c r="C386" s="62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</row>
    <row r="387" spans="2:18">
      <c r="B387" s="59"/>
      <c r="C387" s="62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</row>
    <row r="388" spans="2:18">
      <c r="B388" s="59"/>
      <c r="C388" s="62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</row>
    <row r="389" spans="2:18">
      <c r="B389" s="59"/>
      <c r="C389" s="62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</row>
    <row r="390" spans="2:18">
      <c r="B390" s="59"/>
      <c r="C390" s="62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</row>
    <row r="391" spans="2:18">
      <c r="B391" s="59"/>
      <c r="C391" s="64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</row>
    <row r="392" spans="2:18">
      <c r="B392" s="59"/>
      <c r="C392" s="62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</row>
    <row r="393" spans="2:18">
      <c r="B393" s="59"/>
      <c r="C393" s="62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</row>
    <row r="395" spans="2:18">
      <c r="B395" s="57"/>
    </row>
    <row r="396" spans="2:18">
      <c r="B396" s="59"/>
      <c r="C396" s="62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</row>
    <row r="397" spans="2:18">
      <c r="B397" s="59"/>
      <c r="C397" s="63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</row>
    <row r="398" spans="2:18">
      <c r="B398" s="59"/>
      <c r="C398" s="62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</row>
    <row r="399" spans="2:18">
      <c r="B399" s="59"/>
      <c r="C399" s="62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</row>
    <row r="400" spans="2:18">
      <c r="B400" s="59"/>
      <c r="C400" s="62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</row>
    <row r="401" spans="2:18">
      <c r="B401" s="59"/>
      <c r="C401" s="62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</row>
    <row r="402" spans="2:18">
      <c r="B402" s="59"/>
      <c r="C402" s="62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</row>
    <row r="403" spans="2:18">
      <c r="B403" s="59"/>
      <c r="C403" s="62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</row>
    <row r="404" spans="2:18">
      <c r="B404" s="59"/>
      <c r="C404" s="62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</row>
    <row r="405" spans="2:18">
      <c r="B405" s="59"/>
      <c r="C405" s="62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</row>
    <row r="406" spans="2:18">
      <c r="B406" s="59"/>
      <c r="C406" s="62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</row>
    <row r="407" spans="2:18">
      <c r="B407" s="59"/>
      <c r="C407" s="62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</row>
    <row r="408" spans="2:18">
      <c r="B408" s="59"/>
      <c r="C408" s="62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</row>
    <row r="409" spans="2:18">
      <c r="B409" s="59"/>
      <c r="C409" s="62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</row>
    <row r="410" spans="2:18">
      <c r="B410" s="59"/>
      <c r="C410" s="62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</row>
    <row r="411" spans="2:18">
      <c r="B411" s="59"/>
      <c r="C411" s="62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</row>
    <row r="412" spans="2:18">
      <c r="B412" s="59"/>
      <c r="C412" s="62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</row>
    <row r="413" spans="2:18">
      <c r="B413" s="59"/>
      <c r="C413" s="63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</row>
    <row r="414" spans="2:18">
      <c r="B414" s="59"/>
      <c r="C414" s="62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</row>
    <row r="415" spans="2:18">
      <c r="B415" s="59"/>
      <c r="C415" s="62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</row>
    <row r="416" spans="2:18">
      <c r="B416" s="59"/>
      <c r="C416" s="62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</row>
    <row r="417" spans="2:18">
      <c r="B417" s="59"/>
      <c r="C417" s="62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</row>
    <row r="418" spans="2:18">
      <c r="B418" s="59"/>
      <c r="C418" s="62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</row>
    <row r="419" spans="2:18">
      <c r="B419" s="59"/>
      <c r="C419" s="62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</row>
    <row r="420" spans="2:18">
      <c r="B420" s="59"/>
      <c r="C420" s="62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</row>
    <row r="421" spans="2:18">
      <c r="B421" s="59"/>
      <c r="C421" s="62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</row>
    <row r="422" spans="2:18">
      <c r="B422" s="59"/>
      <c r="C422" s="64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</row>
    <row r="423" spans="2:18">
      <c r="B423" s="59"/>
      <c r="C423" s="62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</row>
    <row r="424" spans="2:18">
      <c r="B424" s="59"/>
      <c r="C424" s="62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</row>
    <row r="426" spans="2:18">
      <c r="B426" s="57"/>
    </row>
    <row r="427" spans="2:18">
      <c r="B427" s="59"/>
      <c r="C427" s="62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</row>
    <row r="428" spans="2:18">
      <c r="B428" s="59"/>
      <c r="C428" s="63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</row>
    <row r="429" spans="2:18">
      <c r="B429" s="59"/>
      <c r="C429" s="62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</row>
    <row r="430" spans="2:18">
      <c r="B430" s="59"/>
      <c r="C430" s="62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</row>
    <row r="431" spans="2:18">
      <c r="B431" s="59"/>
      <c r="C431" s="62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</row>
    <row r="432" spans="2:18">
      <c r="B432" s="59"/>
      <c r="C432" s="62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</row>
    <row r="433" spans="2:18">
      <c r="B433" s="59"/>
      <c r="C433" s="62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</row>
    <row r="434" spans="2:18">
      <c r="B434" s="59"/>
      <c r="C434" s="62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</row>
    <row r="435" spans="2:18">
      <c r="B435" s="59"/>
      <c r="C435" s="62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</row>
    <row r="436" spans="2:18">
      <c r="B436" s="59"/>
      <c r="C436" s="62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</row>
    <row r="437" spans="2:18">
      <c r="B437" s="59"/>
      <c r="C437" s="62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</row>
    <row r="438" spans="2:18">
      <c r="B438" s="59"/>
      <c r="C438" s="62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</row>
    <row r="439" spans="2:18">
      <c r="B439" s="59"/>
      <c r="C439" s="62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</row>
    <row r="440" spans="2:18">
      <c r="B440" s="59"/>
      <c r="C440" s="62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</row>
    <row r="441" spans="2:18">
      <c r="B441" s="59"/>
      <c r="C441" s="62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</row>
    <row r="442" spans="2:18">
      <c r="B442" s="59"/>
      <c r="C442" s="62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</row>
    <row r="443" spans="2:18">
      <c r="B443" s="59"/>
      <c r="C443" s="62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</row>
    <row r="444" spans="2:18">
      <c r="B444" s="59"/>
      <c r="C444" s="63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</row>
    <row r="445" spans="2:18">
      <c r="B445" s="59"/>
      <c r="C445" s="62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</row>
    <row r="446" spans="2:18">
      <c r="B446" s="59"/>
      <c r="C446" s="62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</row>
    <row r="447" spans="2:18">
      <c r="B447" s="59"/>
      <c r="C447" s="62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</row>
    <row r="448" spans="2:18">
      <c r="B448" s="59"/>
      <c r="C448" s="62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</row>
    <row r="449" spans="2:18">
      <c r="B449" s="59"/>
      <c r="C449" s="62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</row>
    <row r="450" spans="2:18">
      <c r="B450" s="59"/>
      <c r="C450" s="62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</row>
    <row r="451" spans="2:18">
      <c r="B451" s="59"/>
      <c r="C451" s="62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</row>
    <row r="452" spans="2:18">
      <c r="B452" s="59"/>
      <c r="C452" s="62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</row>
    <row r="453" spans="2:18">
      <c r="B453" s="59"/>
      <c r="C453" s="64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59"/>
      <c r="C454" s="62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</row>
    <row r="455" spans="2:18">
      <c r="B455" s="59"/>
      <c r="C455" s="62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</row>
    <row r="457" spans="2:18">
      <c r="B457" s="57"/>
    </row>
    <row r="458" spans="2:18">
      <c r="B458" s="59"/>
      <c r="C458" s="62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</row>
    <row r="459" spans="2:18">
      <c r="B459" s="59"/>
      <c r="C459" s="63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</row>
    <row r="460" spans="2:18">
      <c r="B460" s="59"/>
      <c r="C460" s="62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</row>
    <row r="461" spans="2:18">
      <c r="B461" s="59"/>
      <c r="C461" s="62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</row>
    <row r="462" spans="2:18">
      <c r="B462" s="59"/>
      <c r="C462" s="62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</row>
    <row r="463" spans="2:18">
      <c r="B463" s="59"/>
      <c r="C463" s="62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</row>
    <row r="464" spans="2:18">
      <c r="B464" s="59"/>
      <c r="C464" s="62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</row>
    <row r="465" spans="2:18">
      <c r="B465" s="59"/>
      <c r="C465" s="62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</row>
    <row r="466" spans="2:18">
      <c r="B466" s="59"/>
      <c r="C466" s="62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</row>
    <row r="467" spans="2:18">
      <c r="B467" s="59"/>
      <c r="C467" s="62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</row>
    <row r="468" spans="2:18">
      <c r="B468" s="59"/>
      <c r="C468" s="62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</row>
    <row r="469" spans="2:18">
      <c r="B469" s="59"/>
      <c r="C469" s="62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</row>
    <row r="470" spans="2:18">
      <c r="B470" s="59"/>
      <c r="C470" s="62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</row>
    <row r="471" spans="2:18">
      <c r="B471" s="59"/>
      <c r="C471" s="62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</row>
    <row r="472" spans="2:18">
      <c r="B472" s="59"/>
      <c r="C472" s="62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</row>
    <row r="473" spans="2:18">
      <c r="B473" s="59"/>
      <c r="C473" s="62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</row>
    <row r="474" spans="2:18">
      <c r="B474" s="59"/>
      <c r="C474" s="62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</row>
    <row r="475" spans="2:18">
      <c r="B475" s="59"/>
      <c r="C475" s="63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</row>
    <row r="476" spans="2:18">
      <c r="B476" s="59"/>
      <c r="C476" s="62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</row>
    <row r="477" spans="2:18">
      <c r="B477" s="59"/>
      <c r="C477" s="62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</row>
    <row r="478" spans="2:18">
      <c r="B478" s="59"/>
      <c r="C478" s="62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</row>
    <row r="479" spans="2:18">
      <c r="B479" s="59"/>
      <c r="C479" s="62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</row>
    <row r="480" spans="2:18">
      <c r="B480" s="59"/>
      <c r="C480" s="62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</row>
    <row r="481" spans="2:18">
      <c r="B481" s="59"/>
      <c r="C481" s="62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</row>
    <row r="482" spans="2:18">
      <c r="B482" s="59"/>
      <c r="C482" s="62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</row>
    <row r="483" spans="2:18">
      <c r="B483" s="59"/>
      <c r="C483" s="62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</row>
    <row r="484" spans="2:18">
      <c r="B484" s="59"/>
      <c r="C484" s="64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</row>
    <row r="485" spans="2:18">
      <c r="B485" s="59"/>
      <c r="C485" s="62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</row>
    <row r="486" spans="2:18">
      <c r="B486" s="59"/>
      <c r="C486" s="62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</row>
    <row r="488" spans="2:18">
      <c r="B488" s="57"/>
    </row>
    <row r="489" spans="2:18">
      <c r="B489" s="59"/>
      <c r="C489" s="62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</row>
    <row r="490" spans="2:18">
      <c r="B490" s="59"/>
      <c r="C490" s="63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</row>
    <row r="491" spans="2:18">
      <c r="B491" s="59"/>
      <c r="C491" s="62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</row>
    <row r="492" spans="2:18">
      <c r="B492" s="59"/>
      <c r="C492" s="62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>
      <c r="B493" s="59"/>
      <c r="C493" s="62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</row>
    <row r="494" spans="2:18">
      <c r="B494" s="59"/>
      <c r="C494" s="62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</row>
    <row r="495" spans="2:18">
      <c r="B495" s="59"/>
      <c r="C495" s="62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</row>
    <row r="496" spans="2:18">
      <c r="B496" s="59"/>
      <c r="C496" s="62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</row>
    <row r="497" spans="2:18">
      <c r="B497" s="59"/>
      <c r="C497" s="62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</row>
    <row r="498" spans="2:18">
      <c r="B498" s="59"/>
      <c r="C498" s="62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</row>
    <row r="499" spans="2:18">
      <c r="B499" s="59"/>
      <c r="C499" s="62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</row>
    <row r="500" spans="2:18">
      <c r="B500" s="59"/>
      <c r="C500" s="62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</row>
    <row r="501" spans="2:18">
      <c r="B501" s="59"/>
      <c r="C501" s="62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</row>
    <row r="502" spans="2:18">
      <c r="B502" s="59"/>
      <c r="C502" s="62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</row>
    <row r="503" spans="2:18">
      <c r="B503" s="59"/>
      <c r="C503" s="62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</row>
    <row r="504" spans="2:18">
      <c r="B504" s="59"/>
      <c r="C504" s="62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</row>
    <row r="505" spans="2:18">
      <c r="B505" s="59"/>
      <c r="C505" s="62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</row>
    <row r="506" spans="2:18">
      <c r="B506" s="59"/>
      <c r="C506" s="63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</row>
    <row r="507" spans="2:18">
      <c r="B507" s="59"/>
      <c r="C507" s="62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</row>
    <row r="508" spans="2:18">
      <c r="B508" s="59"/>
      <c r="C508" s="62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</row>
    <row r="509" spans="2:18">
      <c r="B509" s="59"/>
      <c r="C509" s="62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</row>
    <row r="510" spans="2:18">
      <c r="B510" s="59"/>
      <c r="C510" s="62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</row>
    <row r="511" spans="2:18">
      <c r="B511" s="59"/>
      <c r="C511" s="62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</row>
    <row r="512" spans="2:18">
      <c r="B512" s="59"/>
      <c r="C512" s="62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</row>
    <row r="513" spans="2:18">
      <c r="B513" s="59"/>
      <c r="C513" s="62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</row>
    <row r="514" spans="2:18">
      <c r="B514" s="59"/>
      <c r="C514" s="62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</row>
    <row r="515" spans="2:18">
      <c r="B515" s="59"/>
      <c r="C515" s="64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</row>
    <row r="516" spans="2:18">
      <c r="B516" s="59"/>
      <c r="C516" s="62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2:18">
      <c r="B517" s="59"/>
      <c r="C517" s="62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</row>
    <row r="519" spans="2:18">
      <c r="B519" s="57"/>
    </row>
    <row r="520" spans="2:18">
      <c r="B520" s="59"/>
      <c r="C520" s="62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2:18">
      <c r="B521" s="59"/>
      <c r="C521" s="63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2:18">
      <c r="B522" s="59"/>
      <c r="C522" s="62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</row>
    <row r="523" spans="2:18">
      <c r="B523" s="59"/>
      <c r="C523" s="62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</row>
    <row r="524" spans="2:18">
      <c r="B524" s="59"/>
      <c r="C524" s="62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</row>
    <row r="525" spans="2:18">
      <c r="B525" s="59"/>
      <c r="C525" s="62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</row>
    <row r="526" spans="2:18">
      <c r="B526" s="59"/>
      <c r="C526" s="62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</row>
    <row r="527" spans="2:18">
      <c r="B527" s="59"/>
      <c r="C527" s="62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</row>
    <row r="528" spans="2:18">
      <c r="B528" s="59"/>
      <c r="C528" s="62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</row>
    <row r="529" spans="2:18">
      <c r="B529" s="59"/>
      <c r="C529" s="62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</row>
    <row r="530" spans="2:18">
      <c r="B530" s="59"/>
      <c r="C530" s="62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</row>
    <row r="531" spans="2:18">
      <c r="B531" s="59"/>
      <c r="C531" s="62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</row>
    <row r="532" spans="2:18">
      <c r="B532" s="59"/>
      <c r="C532" s="62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</row>
    <row r="533" spans="2:18">
      <c r="B533" s="59"/>
      <c r="C533" s="62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</row>
    <row r="534" spans="2:18">
      <c r="B534" s="59"/>
      <c r="C534" s="62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</row>
    <row r="535" spans="2:18">
      <c r="B535" s="59"/>
      <c r="C535" s="62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</row>
    <row r="536" spans="2:18">
      <c r="B536" s="59"/>
      <c r="C536" s="62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</row>
    <row r="537" spans="2:18">
      <c r="B537" s="59"/>
      <c r="C537" s="63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</row>
    <row r="538" spans="2:18">
      <c r="B538" s="59"/>
      <c r="C538" s="62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</row>
    <row r="539" spans="2:18">
      <c r="B539" s="59"/>
      <c r="C539" s="62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</row>
    <row r="540" spans="2:18">
      <c r="B540" s="59"/>
      <c r="C540" s="62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</row>
    <row r="541" spans="2:18">
      <c r="B541" s="59"/>
      <c r="C541" s="62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</row>
    <row r="542" spans="2:18">
      <c r="B542" s="59"/>
      <c r="C542" s="62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</row>
    <row r="543" spans="2:18">
      <c r="B543" s="59"/>
      <c r="C543" s="62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</row>
    <row r="544" spans="2:18">
      <c r="B544" s="59"/>
      <c r="C544" s="62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</row>
    <row r="545" spans="2:18">
      <c r="B545" s="59"/>
      <c r="C545" s="62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</row>
    <row r="546" spans="2:18">
      <c r="B546" s="59"/>
      <c r="C546" s="64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</row>
    <row r="547" spans="2:18">
      <c r="B547" s="59"/>
      <c r="C547" s="62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</row>
    <row r="548" spans="2:18">
      <c r="B548" s="59"/>
      <c r="C548" s="62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</row>
    <row r="550" spans="2:18">
      <c r="B550" s="57"/>
    </row>
    <row r="551" spans="2:18">
      <c r="B551" s="59"/>
      <c r="C551" s="62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</row>
    <row r="552" spans="2:18">
      <c r="B552" s="59"/>
      <c r="C552" s="63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</row>
    <row r="553" spans="2:18">
      <c r="B553" s="59"/>
      <c r="C553" s="62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</row>
    <row r="554" spans="2:18">
      <c r="B554" s="59"/>
      <c r="C554" s="62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</row>
    <row r="555" spans="2:18">
      <c r="B555" s="59"/>
      <c r="C555" s="62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</row>
    <row r="556" spans="2:18">
      <c r="B556" s="59"/>
      <c r="C556" s="62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</row>
    <row r="557" spans="2:18">
      <c r="B557" s="59"/>
      <c r="C557" s="62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</row>
    <row r="558" spans="2:18">
      <c r="B558" s="59"/>
      <c r="C558" s="62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</row>
    <row r="559" spans="2:18">
      <c r="B559" s="59"/>
      <c r="C559" s="62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</row>
    <row r="560" spans="2:18">
      <c r="B560" s="59"/>
      <c r="C560" s="62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</row>
    <row r="561" spans="2:18">
      <c r="B561" s="59"/>
      <c r="C561" s="62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</row>
    <row r="562" spans="2:18">
      <c r="B562" s="59"/>
      <c r="C562" s="62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</row>
    <row r="563" spans="2:18">
      <c r="B563" s="59"/>
      <c r="C563" s="62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</row>
    <row r="564" spans="2:18">
      <c r="B564" s="59"/>
      <c r="C564" s="62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>
      <c r="B565" s="59"/>
      <c r="C565" s="62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</row>
    <row r="566" spans="2:18">
      <c r="B566" s="59"/>
      <c r="C566" s="62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</row>
    <row r="567" spans="2:18">
      <c r="B567" s="59"/>
      <c r="C567" s="62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</row>
    <row r="568" spans="2:18">
      <c r="B568" s="59"/>
      <c r="C568" s="63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</row>
    <row r="569" spans="2:18">
      <c r="B569" s="59"/>
      <c r="C569" s="62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</row>
    <row r="570" spans="2:18">
      <c r="B570" s="59"/>
      <c r="C570" s="62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</row>
    <row r="571" spans="2:18">
      <c r="B571" s="59"/>
      <c r="C571" s="62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</row>
    <row r="572" spans="2:18">
      <c r="B572" s="59"/>
      <c r="C572" s="62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</row>
    <row r="573" spans="2:18">
      <c r="B573" s="59"/>
      <c r="C573" s="62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</row>
    <row r="574" spans="2:18">
      <c r="B574" s="59"/>
      <c r="C574" s="62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</row>
    <row r="575" spans="2:18">
      <c r="B575" s="59"/>
      <c r="C575" s="62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</row>
    <row r="576" spans="2:18">
      <c r="B576" s="59"/>
      <c r="C576" s="62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</row>
    <row r="577" spans="2:18">
      <c r="B577" s="59"/>
      <c r="C577" s="64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</row>
    <row r="578" spans="2:18">
      <c r="B578" s="59"/>
      <c r="C578" s="62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</row>
    <row r="579" spans="2:18">
      <c r="B579" s="59"/>
      <c r="C579" s="62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</row>
    <row r="581" spans="2:18">
      <c r="B581" s="57"/>
    </row>
    <row r="582" spans="2:18">
      <c r="B582" s="59"/>
      <c r="C582" s="62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</row>
    <row r="583" spans="2:18">
      <c r="B583" s="59"/>
      <c r="C583" s="63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</row>
    <row r="584" spans="2:18">
      <c r="B584" s="59"/>
      <c r="C584" s="62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</row>
    <row r="585" spans="2:18">
      <c r="B585" s="59"/>
      <c r="C585" s="62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</row>
    <row r="586" spans="2:18">
      <c r="B586" s="59"/>
      <c r="C586" s="62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</row>
    <row r="587" spans="2:18">
      <c r="B587" s="59"/>
      <c r="C587" s="62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</row>
    <row r="588" spans="2:18">
      <c r="B588" s="59"/>
      <c r="C588" s="62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</row>
    <row r="589" spans="2:18">
      <c r="B589" s="59"/>
      <c r="C589" s="62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</row>
    <row r="590" spans="2:18">
      <c r="B590" s="59"/>
      <c r="C590" s="62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</row>
    <row r="591" spans="2:18">
      <c r="B591" s="59"/>
      <c r="C591" s="62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</row>
    <row r="592" spans="2:18">
      <c r="B592" s="59"/>
      <c r="C592" s="62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</row>
    <row r="593" spans="2:18">
      <c r="B593" s="59"/>
      <c r="C593" s="62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</row>
    <row r="594" spans="2:18">
      <c r="B594" s="59"/>
      <c r="C594" s="62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</row>
    <row r="595" spans="2:18">
      <c r="B595" s="59"/>
      <c r="C595" s="62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</row>
    <row r="596" spans="2:18">
      <c r="B596" s="59"/>
      <c r="C596" s="62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</row>
    <row r="597" spans="2:18">
      <c r="B597" s="59"/>
      <c r="C597" s="62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</row>
    <row r="598" spans="2:18">
      <c r="B598" s="59"/>
      <c r="C598" s="62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</row>
    <row r="599" spans="2:18">
      <c r="B599" s="59"/>
      <c r="C599" s="63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</row>
    <row r="600" spans="2:18">
      <c r="B600" s="59"/>
      <c r="C600" s="62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>
      <c r="B601" s="59"/>
      <c r="C601" s="62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</row>
    <row r="602" spans="2:18">
      <c r="B602" s="59"/>
      <c r="C602" s="62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</row>
    <row r="603" spans="2:18">
      <c r="B603" s="59"/>
      <c r="C603" s="62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</row>
    <row r="604" spans="2:18">
      <c r="B604" s="59"/>
      <c r="C604" s="62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</row>
    <row r="605" spans="2:18">
      <c r="B605" s="59"/>
      <c r="C605" s="62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</row>
    <row r="606" spans="2:18">
      <c r="B606" s="59"/>
      <c r="C606" s="62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</row>
    <row r="607" spans="2:18">
      <c r="B607" s="59"/>
      <c r="C607" s="62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</row>
    <row r="608" spans="2:18">
      <c r="B608" s="59"/>
      <c r="C608" s="64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</row>
    <row r="609" spans="2:18">
      <c r="B609" s="59"/>
      <c r="C609" s="62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</row>
    <row r="610" spans="2:18">
      <c r="B610" s="59"/>
      <c r="C610" s="62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</row>
    <row r="612" spans="2:18">
      <c r="B612" s="57"/>
    </row>
    <row r="613" spans="2:18">
      <c r="B613" s="59"/>
      <c r="C613" s="62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</row>
    <row r="614" spans="2:18">
      <c r="B614" s="59"/>
      <c r="C614" s="63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</row>
    <row r="615" spans="2:18">
      <c r="B615" s="59"/>
      <c r="C615" s="62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</row>
    <row r="616" spans="2:18">
      <c r="B616" s="59"/>
      <c r="C616" s="62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</row>
    <row r="617" spans="2:18">
      <c r="B617" s="59"/>
      <c r="C617" s="62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</row>
    <row r="618" spans="2:18">
      <c r="B618" s="59"/>
      <c r="C618" s="62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</row>
    <row r="619" spans="2:18">
      <c r="B619" s="59"/>
      <c r="C619" s="62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</row>
    <row r="620" spans="2:18">
      <c r="B620" s="59"/>
      <c r="C620" s="62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</row>
    <row r="621" spans="2:18">
      <c r="B621" s="59"/>
      <c r="C621" s="62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</row>
    <row r="622" spans="2:18">
      <c r="B622" s="59"/>
      <c r="C622" s="62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</row>
    <row r="623" spans="2:18">
      <c r="B623" s="59"/>
      <c r="C623" s="62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</row>
    <row r="624" spans="2:18">
      <c r="B624" s="59"/>
      <c r="C624" s="62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2:18">
      <c r="B625" s="59"/>
      <c r="C625" s="62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</row>
    <row r="626" spans="2:18">
      <c r="B626" s="59"/>
      <c r="C626" s="62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</row>
    <row r="627" spans="2:18">
      <c r="B627" s="59"/>
      <c r="C627" s="62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</row>
    <row r="628" spans="2:18">
      <c r="B628" s="59"/>
      <c r="C628" s="62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>
      <c r="B629" s="59"/>
      <c r="C629" s="62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</row>
    <row r="630" spans="2:18">
      <c r="B630" s="59"/>
      <c r="C630" s="63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</row>
    <row r="631" spans="2:18">
      <c r="B631" s="59"/>
      <c r="C631" s="62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</row>
    <row r="632" spans="2:18">
      <c r="B632" s="59"/>
      <c r="C632" s="62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</row>
    <row r="633" spans="2:18">
      <c r="B633" s="59"/>
      <c r="C633" s="62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</row>
    <row r="634" spans="2:18">
      <c r="B634" s="59"/>
      <c r="C634" s="62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</row>
    <row r="635" spans="2:18">
      <c r="B635" s="59"/>
      <c r="C635" s="62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</row>
    <row r="636" spans="2:18">
      <c r="B636" s="59"/>
      <c r="C636" s="62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</row>
    <row r="637" spans="2:18">
      <c r="B637" s="59"/>
      <c r="C637" s="62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</row>
    <row r="638" spans="2:18">
      <c r="B638" s="59"/>
      <c r="C638" s="62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</row>
    <row r="639" spans="2:18">
      <c r="B639" s="59"/>
      <c r="C639" s="64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</row>
    <row r="640" spans="2:18">
      <c r="B640" s="59"/>
      <c r="C640" s="62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>
      <c r="B641" s="59"/>
      <c r="C641" s="62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</row>
    <row r="643" spans="2:18">
      <c r="B643" s="57"/>
    </row>
    <row r="644" spans="2:18">
      <c r="B644" s="59"/>
      <c r="C644" s="62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</row>
    <row r="645" spans="2:18">
      <c r="B645" s="59"/>
      <c r="C645" s="63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</row>
    <row r="646" spans="2:18">
      <c r="B646" s="59"/>
      <c r="C646" s="62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</row>
    <row r="647" spans="2:18">
      <c r="B647" s="59"/>
      <c r="C647" s="62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</row>
    <row r="648" spans="2:18">
      <c r="B648" s="59"/>
      <c r="C648" s="62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</row>
    <row r="649" spans="2:18">
      <c r="B649" s="59"/>
      <c r="C649" s="62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</row>
    <row r="650" spans="2:18">
      <c r="B650" s="59"/>
      <c r="C650" s="62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</row>
    <row r="651" spans="2:18">
      <c r="B651" s="59"/>
      <c r="C651" s="62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</row>
    <row r="652" spans="2:18">
      <c r="B652" s="59"/>
      <c r="C652" s="62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</row>
    <row r="653" spans="2:18">
      <c r="B653" s="59"/>
      <c r="C653" s="62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</row>
    <row r="654" spans="2:18">
      <c r="B654" s="59"/>
      <c r="C654" s="62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</row>
    <row r="655" spans="2:18">
      <c r="B655" s="59"/>
      <c r="C655" s="62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</row>
    <row r="656" spans="2:18">
      <c r="B656" s="59"/>
      <c r="C656" s="62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</row>
    <row r="657" spans="2:18">
      <c r="B657" s="59"/>
      <c r="C657" s="62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</row>
    <row r="658" spans="2:18">
      <c r="B658" s="59"/>
      <c r="C658" s="62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</row>
    <row r="659" spans="2:18">
      <c r="B659" s="59"/>
      <c r="C659" s="62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</row>
    <row r="660" spans="2:18">
      <c r="B660" s="59"/>
      <c r="C660" s="62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2:18">
      <c r="B661" s="59"/>
      <c r="C661" s="63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</row>
    <row r="662" spans="2:18">
      <c r="B662" s="59"/>
      <c r="C662" s="62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</row>
    <row r="663" spans="2:18">
      <c r="B663" s="59"/>
      <c r="C663" s="62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</row>
    <row r="664" spans="2:18">
      <c r="B664" s="59"/>
      <c r="C664" s="62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2:18">
      <c r="B665" s="59"/>
      <c r="C665" s="62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</row>
    <row r="666" spans="2:18">
      <c r="B666" s="59"/>
      <c r="C666" s="62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</row>
    <row r="667" spans="2:18">
      <c r="B667" s="59"/>
      <c r="C667" s="62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</row>
    <row r="668" spans="2:18">
      <c r="B668" s="59"/>
      <c r="C668" s="62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</row>
    <row r="669" spans="2:18">
      <c r="B669" s="59"/>
      <c r="C669" s="62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</row>
    <row r="670" spans="2:18">
      <c r="B670" s="59"/>
      <c r="C670" s="64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</row>
    <row r="671" spans="2:18">
      <c r="B671" s="59"/>
      <c r="C671" s="62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</row>
    <row r="672" spans="2:18">
      <c r="B672" s="59"/>
      <c r="C672" s="62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</row>
    <row r="674" spans="2:18">
      <c r="B674" s="57"/>
    </row>
    <row r="675" spans="2:18">
      <c r="B675" s="59"/>
      <c r="C675" s="62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</row>
    <row r="676" spans="2:18">
      <c r="B676" s="59"/>
      <c r="C676" s="63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</row>
    <row r="677" spans="2:18">
      <c r="B677" s="59"/>
      <c r="C677" s="62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</row>
    <row r="678" spans="2:18">
      <c r="B678" s="59"/>
      <c r="C678" s="62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</row>
    <row r="679" spans="2:18">
      <c r="B679" s="59"/>
      <c r="C679" s="62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</row>
    <row r="680" spans="2:18">
      <c r="B680" s="59"/>
      <c r="C680" s="62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</row>
    <row r="681" spans="2:18">
      <c r="B681" s="59"/>
      <c r="C681" s="62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</row>
    <row r="682" spans="2:18">
      <c r="B682" s="59"/>
      <c r="C682" s="62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</row>
    <row r="683" spans="2:18">
      <c r="B683" s="59"/>
      <c r="C683" s="62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</row>
    <row r="684" spans="2:18">
      <c r="B684" s="59"/>
      <c r="C684" s="62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>
      <c r="B685" s="59"/>
      <c r="C685" s="62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</row>
    <row r="686" spans="2:18">
      <c r="B686" s="59"/>
      <c r="C686" s="62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</row>
    <row r="687" spans="2:18">
      <c r="B687" s="59"/>
      <c r="C687" s="62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</row>
    <row r="688" spans="2:18">
      <c r="B688" s="59"/>
      <c r="C688" s="62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</row>
    <row r="689" spans="2:18">
      <c r="B689" s="59"/>
      <c r="C689" s="62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</row>
    <row r="690" spans="2:18">
      <c r="B690" s="59"/>
      <c r="C690" s="62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</row>
    <row r="691" spans="2:18">
      <c r="B691" s="59"/>
      <c r="C691" s="62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</row>
    <row r="692" spans="2:18">
      <c r="B692" s="59"/>
      <c r="C692" s="63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</row>
    <row r="693" spans="2:18">
      <c r="B693" s="59"/>
      <c r="C693" s="62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</row>
    <row r="694" spans="2:18">
      <c r="B694" s="59"/>
      <c r="C694" s="62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</row>
    <row r="695" spans="2:18">
      <c r="B695" s="59"/>
      <c r="C695" s="62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</row>
    <row r="696" spans="2:18">
      <c r="B696" s="59"/>
      <c r="C696" s="62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</row>
    <row r="697" spans="2:18">
      <c r="B697" s="59"/>
      <c r="C697" s="62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</row>
    <row r="698" spans="2:18">
      <c r="B698" s="59"/>
      <c r="C698" s="62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</row>
    <row r="699" spans="2:18">
      <c r="B699" s="59"/>
      <c r="C699" s="62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</row>
    <row r="700" spans="2:18">
      <c r="B700" s="59"/>
      <c r="C700" s="62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</row>
    <row r="701" spans="2:18">
      <c r="B701" s="59"/>
      <c r="C701" s="64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</row>
    <row r="702" spans="2:18">
      <c r="B702" s="59"/>
      <c r="C702" s="62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</row>
    <row r="703" spans="2:18">
      <c r="B703" s="59"/>
      <c r="C703" s="62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2394.29</v>
      </c>
      <c r="C2" s="94">
        <v>1145.42</v>
      </c>
      <c r="D2" s="94">
        <v>1145.42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2394.29</v>
      </c>
      <c r="C3" s="94">
        <v>1145.42</v>
      </c>
      <c r="D3" s="94">
        <v>1145.42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7897.21</v>
      </c>
      <c r="C4" s="94">
        <v>3777.99</v>
      </c>
      <c r="D4" s="94">
        <v>3777.99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7897.21</v>
      </c>
      <c r="C5" s="94">
        <v>3777.99</v>
      </c>
      <c r="D5" s="94">
        <v>3777.99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20.07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774.65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92.42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304.83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2374.2199999999998</v>
      </c>
      <c r="C28" s="94">
        <v>20.07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1.306</v>
      </c>
      <c r="E46" s="94">
        <v>1.623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1.306</v>
      </c>
      <c r="E47" s="94">
        <v>1.623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1.306</v>
      </c>
      <c r="E48" s="94">
        <v>1.623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1.306</v>
      </c>
      <c r="E51" s="94">
        <v>1.623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1.306</v>
      </c>
      <c r="E52" s="94">
        <v>1.623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1.306</v>
      </c>
      <c r="E55" s="94">
        <v>1.623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1.306</v>
      </c>
      <c r="E56" s="94">
        <v>1.623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1.306</v>
      </c>
      <c r="E59" s="94">
        <v>1.623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1.306</v>
      </c>
      <c r="E60" s="94">
        <v>1.623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1.306</v>
      </c>
      <c r="E63" s="94">
        <v>1.623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1.306</v>
      </c>
      <c r="E64" s="94">
        <v>1.623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1.306</v>
      </c>
      <c r="E67" s="94">
        <v>1.623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1.306</v>
      </c>
      <c r="E68" s="94">
        <v>1.623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1.306</v>
      </c>
      <c r="E71" s="94">
        <v>1.623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1.306</v>
      </c>
      <c r="E72" s="94">
        <v>1.623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1.306</v>
      </c>
      <c r="E75" s="94">
        <v>1.623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1.306</v>
      </c>
      <c r="E76" s="94">
        <v>1.623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1.306</v>
      </c>
      <c r="E79" s="94">
        <v>1.623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1.306</v>
      </c>
      <c r="E80" s="94">
        <v>1.623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1.306</v>
      </c>
      <c r="E83" s="94">
        <v>1.623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1.306</v>
      </c>
      <c r="E84" s="94">
        <v>1.623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1.306</v>
      </c>
      <c r="E85" s="94">
        <v>1.623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30924.240000000002</v>
      </c>
      <c r="D134" s="94">
        <v>20907.36</v>
      </c>
      <c r="E134" s="94">
        <v>10016.879999999999</v>
      </c>
      <c r="F134" s="94">
        <v>0.68</v>
      </c>
      <c r="G134" s="94">
        <v>3.44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74738.55</v>
      </c>
      <c r="D135" s="94">
        <v>51335.13</v>
      </c>
      <c r="E135" s="94">
        <v>23403.42</v>
      </c>
      <c r="F135" s="94">
        <v>0.69</v>
      </c>
      <c r="G135" s="94">
        <v>3.13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34569.4</v>
      </c>
      <c r="D136" s="94">
        <v>23507.77</v>
      </c>
      <c r="E136" s="94">
        <v>11061.63</v>
      </c>
      <c r="F136" s="94">
        <v>0.68</v>
      </c>
      <c r="G136" s="94">
        <v>3.45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28373.02</v>
      </c>
      <c r="D137" s="94">
        <v>19182.52</v>
      </c>
      <c r="E137" s="94">
        <v>9190.5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27751.75</v>
      </c>
      <c r="D138" s="94">
        <v>18762.490000000002</v>
      </c>
      <c r="E138" s="94">
        <v>8989.26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27655.84</v>
      </c>
      <c r="D139" s="94">
        <v>18697.650000000001</v>
      </c>
      <c r="E139" s="94">
        <v>8958.19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49539.040000000001</v>
      </c>
      <c r="D140" s="94">
        <v>33492.51</v>
      </c>
      <c r="E140" s="94">
        <v>16046.53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25824.7</v>
      </c>
      <c r="D141" s="94">
        <v>17459.650000000001</v>
      </c>
      <c r="E141" s="94">
        <v>8365.0499999999993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25717.35</v>
      </c>
      <c r="D142" s="94">
        <v>17387.07</v>
      </c>
      <c r="E142" s="94">
        <v>8330.2800000000007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25869.81</v>
      </c>
      <c r="D143" s="94">
        <v>17490.14</v>
      </c>
      <c r="E143" s="94">
        <v>8379.66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13619.43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23006.7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10250.959999999999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10250.959999999999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10250.959999999999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10250.959999999999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20501.919999999998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10250.959999999999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10250.959999999999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10250.959999999999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1.25</v>
      </c>
      <c r="F158" s="94">
        <v>1418.66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3.14</v>
      </c>
      <c r="F159" s="94">
        <v>3436.28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1.41</v>
      </c>
      <c r="F160" s="94">
        <v>1611.34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1.1399999999999999</v>
      </c>
      <c r="F161" s="94">
        <v>1301.6199999999999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1.1200000000000001</v>
      </c>
      <c r="F162" s="94">
        <v>1273.1199999999999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1.1100000000000001</v>
      </c>
      <c r="F163" s="94">
        <v>1268.72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1.99</v>
      </c>
      <c r="F164" s="94">
        <v>2181.7199999999998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1.04</v>
      </c>
      <c r="F165" s="94">
        <v>1184.72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1.04</v>
      </c>
      <c r="F166" s="94">
        <v>1179.79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1.04</v>
      </c>
      <c r="F167" s="94">
        <v>1186.79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30935.1181</v>
      </c>
      <c r="C176" s="94">
        <v>54.203099999999999</v>
      </c>
      <c r="D176" s="94">
        <v>205.72550000000001</v>
      </c>
      <c r="E176" s="94">
        <v>0</v>
      </c>
      <c r="F176" s="94">
        <v>8.9999999999999998E-4</v>
      </c>
      <c r="G176" s="94">
        <v>25461.077000000001</v>
      </c>
      <c r="H176" s="94">
        <v>13324.207200000001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28489.6482</v>
      </c>
      <c r="C177" s="94">
        <v>50.072899999999997</v>
      </c>
      <c r="D177" s="94">
        <v>190.68</v>
      </c>
      <c r="E177" s="94">
        <v>0</v>
      </c>
      <c r="F177" s="94">
        <v>8.9999999999999998E-4</v>
      </c>
      <c r="G177" s="94">
        <v>23599.125800000002</v>
      </c>
      <c r="H177" s="94">
        <v>12286.406300000001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32704.000499999998</v>
      </c>
      <c r="C178" s="94">
        <v>57.4681</v>
      </c>
      <c r="D178" s="94">
        <v>218.79320000000001</v>
      </c>
      <c r="E178" s="94">
        <v>0</v>
      </c>
      <c r="F178" s="94">
        <v>1E-3</v>
      </c>
      <c r="G178" s="94">
        <v>27078.4899</v>
      </c>
      <c r="H178" s="94">
        <v>14102.6944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33541.213000000003</v>
      </c>
      <c r="C179" s="94">
        <v>59.131700000000002</v>
      </c>
      <c r="D179" s="94">
        <v>225.90889999999999</v>
      </c>
      <c r="E179" s="94">
        <v>0</v>
      </c>
      <c r="F179" s="94">
        <v>1E-3</v>
      </c>
      <c r="G179" s="94">
        <v>27959.292000000001</v>
      </c>
      <c r="H179" s="94">
        <v>14483.0018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37328.401100000003</v>
      </c>
      <c r="C180" s="94">
        <v>65.832599999999999</v>
      </c>
      <c r="D180" s="94">
        <v>251.607</v>
      </c>
      <c r="E180" s="94">
        <v>0</v>
      </c>
      <c r="F180" s="94">
        <v>1.1000000000000001E-3</v>
      </c>
      <c r="G180" s="94">
        <v>31139.800800000001</v>
      </c>
      <c r="H180" s="94">
        <v>16120.723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38419.923600000002</v>
      </c>
      <c r="C181" s="94">
        <v>67.757599999999996</v>
      </c>
      <c r="D181" s="94">
        <v>258.96420000000001</v>
      </c>
      <c r="E181" s="94">
        <v>0</v>
      </c>
      <c r="F181" s="94">
        <v>1.1999999999999999E-3</v>
      </c>
      <c r="G181" s="94">
        <v>32050.362000000001</v>
      </c>
      <c r="H181" s="94">
        <v>16592.1103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40200.604299999999</v>
      </c>
      <c r="C182" s="94">
        <v>70.897999999999996</v>
      </c>
      <c r="D182" s="94">
        <v>270.9667</v>
      </c>
      <c r="E182" s="94">
        <v>0</v>
      </c>
      <c r="F182" s="94">
        <v>1.1999999999999999E-3</v>
      </c>
      <c r="G182" s="94">
        <v>33535.827299999997</v>
      </c>
      <c r="H182" s="94">
        <v>17361.118900000001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40917.301599999999</v>
      </c>
      <c r="C183" s="94">
        <v>72.162000000000006</v>
      </c>
      <c r="D183" s="94">
        <v>275.79750000000001</v>
      </c>
      <c r="E183" s="94">
        <v>0</v>
      </c>
      <c r="F183" s="94">
        <v>1.2999999999999999E-3</v>
      </c>
      <c r="G183" s="94">
        <v>34133.7048</v>
      </c>
      <c r="H183" s="94">
        <v>17670.633300000001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37891.116800000003</v>
      </c>
      <c r="C184" s="94">
        <v>66.825000000000003</v>
      </c>
      <c r="D184" s="94">
        <v>255.3999</v>
      </c>
      <c r="E184" s="94">
        <v>0</v>
      </c>
      <c r="F184" s="94">
        <v>1.1999999999999999E-3</v>
      </c>
      <c r="G184" s="94">
        <v>31609.224999999999</v>
      </c>
      <c r="H184" s="94">
        <v>16363.7387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36339.111199999999</v>
      </c>
      <c r="C185" s="94">
        <v>64.087800000000001</v>
      </c>
      <c r="D185" s="94">
        <v>244.93809999999999</v>
      </c>
      <c r="E185" s="94">
        <v>0</v>
      </c>
      <c r="F185" s="94">
        <v>1.1000000000000001E-3</v>
      </c>
      <c r="G185" s="94">
        <v>30314.4319</v>
      </c>
      <c r="H185" s="94">
        <v>15693.4768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32446.704399999999</v>
      </c>
      <c r="C186" s="94">
        <v>57.209899999999998</v>
      </c>
      <c r="D186" s="94">
        <v>218.5977</v>
      </c>
      <c r="E186" s="94">
        <v>0</v>
      </c>
      <c r="F186" s="94">
        <v>1E-3</v>
      </c>
      <c r="G186" s="94">
        <v>27054.445599999999</v>
      </c>
      <c r="H186" s="94">
        <v>14011.1684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30645.0386</v>
      </c>
      <c r="C187" s="94">
        <v>53.920699999999997</v>
      </c>
      <c r="D187" s="94">
        <v>205.5744</v>
      </c>
      <c r="E187" s="94">
        <v>0</v>
      </c>
      <c r="F187" s="94">
        <v>8.9999999999999998E-4</v>
      </c>
      <c r="G187" s="94">
        <v>25442.547299999998</v>
      </c>
      <c r="H187" s="94">
        <v>13221.901099999999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419858.1814</v>
      </c>
      <c r="C189" s="94">
        <v>739.5693</v>
      </c>
      <c r="D189" s="94">
        <v>2822.9528</v>
      </c>
      <c r="E189" s="94">
        <v>0</v>
      </c>
      <c r="F189" s="94">
        <v>1.29E-2</v>
      </c>
      <c r="G189" s="94">
        <v>349378.32929999998</v>
      </c>
      <c r="H189" s="94">
        <v>181231.1801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28489.6482</v>
      </c>
      <c r="C190" s="94">
        <v>50.072899999999997</v>
      </c>
      <c r="D190" s="94">
        <v>190.68</v>
      </c>
      <c r="E190" s="94">
        <v>0</v>
      </c>
      <c r="F190" s="94">
        <v>8.9999999999999998E-4</v>
      </c>
      <c r="G190" s="94">
        <v>23599.125800000002</v>
      </c>
      <c r="H190" s="94">
        <v>12286.406300000001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40917.301599999999</v>
      </c>
      <c r="C191" s="94">
        <v>72.162000000000006</v>
      </c>
      <c r="D191" s="94">
        <v>275.79750000000001</v>
      </c>
      <c r="E191" s="94">
        <v>0</v>
      </c>
      <c r="F191" s="94">
        <v>1.2999999999999999E-3</v>
      </c>
      <c r="G191" s="94">
        <v>34133.7048</v>
      </c>
      <c r="H191" s="94">
        <v>17670.633300000001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173022000000</v>
      </c>
      <c r="C194" s="94">
        <v>156785.753</v>
      </c>
      <c r="D194" s="94" t="s">
        <v>641</v>
      </c>
      <c r="E194" s="94">
        <v>72368.391000000003</v>
      </c>
      <c r="F194" s="94">
        <v>8089.5320000000002</v>
      </c>
      <c r="G194" s="94">
        <v>16042.754000000001</v>
      </c>
      <c r="H194" s="94">
        <v>0</v>
      </c>
      <c r="I194" s="94">
        <v>60285.076000000001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160369000000</v>
      </c>
      <c r="C195" s="94">
        <v>164164.67000000001</v>
      </c>
      <c r="D195" s="94" t="s">
        <v>610</v>
      </c>
      <c r="E195" s="94">
        <v>72368.391000000003</v>
      </c>
      <c r="F195" s="94">
        <v>8089.5320000000002</v>
      </c>
      <c r="G195" s="94">
        <v>16042.754000000001</v>
      </c>
      <c r="H195" s="94">
        <v>0</v>
      </c>
      <c r="I195" s="94">
        <v>67663.993000000002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184013000000</v>
      </c>
      <c r="C196" s="94">
        <v>165159.56200000001</v>
      </c>
      <c r="D196" s="94" t="s">
        <v>532</v>
      </c>
      <c r="E196" s="94">
        <v>72368.391000000003</v>
      </c>
      <c r="F196" s="94">
        <v>8089.5320000000002</v>
      </c>
      <c r="G196" s="94">
        <v>16042.754000000001</v>
      </c>
      <c r="H196" s="94">
        <v>0</v>
      </c>
      <c r="I196" s="94">
        <v>68658.884999999995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189999000000</v>
      </c>
      <c r="C197" s="94">
        <v>173187.351</v>
      </c>
      <c r="D197" s="94" t="s">
        <v>642</v>
      </c>
      <c r="E197" s="94">
        <v>72368.391000000003</v>
      </c>
      <c r="F197" s="94">
        <v>8089.5320000000002</v>
      </c>
      <c r="G197" s="94">
        <v>16042.754000000001</v>
      </c>
      <c r="H197" s="94">
        <v>0</v>
      </c>
      <c r="I197" s="94">
        <v>76686.673999999999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211612000000</v>
      </c>
      <c r="C198" s="94">
        <v>182899.04199999999</v>
      </c>
      <c r="D198" s="94" t="s">
        <v>533</v>
      </c>
      <c r="E198" s="94">
        <v>72368.391000000003</v>
      </c>
      <c r="F198" s="94">
        <v>8089.5320000000002</v>
      </c>
      <c r="G198" s="94">
        <v>16042.754000000001</v>
      </c>
      <c r="H198" s="94">
        <v>0</v>
      </c>
      <c r="I198" s="94">
        <v>86398.365000000005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217800000000</v>
      </c>
      <c r="C199" s="94">
        <v>189403.56299999999</v>
      </c>
      <c r="D199" s="94" t="s">
        <v>612</v>
      </c>
      <c r="E199" s="94">
        <v>72368.391000000003</v>
      </c>
      <c r="F199" s="94">
        <v>8089.5320000000002</v>
      </c>
      <c r="G199" s="94">
        <v>16042.754000000001</v>
      </c>
      <c r="H199" s="94">
        <v>0</v>
      </c>
      <c r="I199" s="94">
        <v>92902.885999999999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227895000000</v>
      </c>
      <c r="C200" s="94">
        <v>184241.853</v>
      </c>
      <c r="D200" s="94" t="s">
        <v>534</v>
      </c>
      <c r="E200" s="94">
        <v>72368.391000000003</v>
      </c>
      <c r="F200" s="94">
        <v>8089.5320000000002</v>
      </c>
      <c r="G200" s="94">
        <v>16042.754000000001</v>
      </c>
      <c r="H200" s="94">
        <v>0</v>
      </c>
      <c r="I200" s="94">
        <v>87741.176000000007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231957000000</v>
      </c>
      <c r="C201" s="94">
        <v>191091.77299999999</v>
      </c>
      <c r="D201" s="94" t="s">
        <v>643</v>
      </c>
      <c r="E201" s="94">
        <v>72368.391000000003</v>
      </c>
      <c r="F201" s="94">
        <v>8089.5320000000002</v>
      </c>
      <c r="G201" s="94">
        <v>16042.754000000001</v>
      </c>
      <c r="H201" s="94">
        <v>0</v>
      </c>
      <c r="I201" s="94">
        <v>94591.096000000005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214802000000</v>
      </c>
      <c r="C202" s="94">
        <v>183672.478</v>
      </c>
      <c r="D202" s="94" t="s">
        <v>644</v>
      </c>
      <c r="E202" s="94">
        <v>72368.391000000003</v>
      </c>
      <c r="F202" s="94">
        <v>8089.5320000000002</v>
      </c>
      <c r="G202" s="94">
        <v>16042.754000000001</v>
      </c>
      <c r="H202" s="94">
        <v>0</v>
      </c>
      <c r="I202" s="94">
        <v>87171.8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206003000000</v>
      </c>
      <c r="C203" s="94">
        <v>180782.261</v>
      </c>
      <c r="D203" s="94" t="s">
        <v>645</v>
      </c>
      <c r="E203" s="94">
        <v>72368.391000000003</v>
      </c>
      <c r="F203" s="94">
        <v>8089.5320000000002</v>
      </c>
      <c r="G203" s="94">
        <v>16042.754000000001</v>
      </c>
      <c r="H203" s="94">
        <v>0</v>
      </c>
      <c r="I203" s="94">
        <v>84281.584000000003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183850000000</v>
      </c>
      <c r="C204" s="94">
        <v>167832.95300000001</v>
      </c>
      <c r="D204" s="94" t="s">
        <v>613</v>
      </c>
      <c r="E204" s="94">
        <v>72368.391000000003</v>
      </c>
      <c r="F204" s="94">
        <v>8089.5320000000002</v>
      </c>
      <c r="G204" s="94">
        <v>16042.754000000001</v>
      </c>
      <c r="H204" s="94">
        <v>0</v>
      </c>
      <c r="I204" s="94">
        <v>71332.274999999994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172896000000</v>
      </c>
      <c r="C205" s="94">
        <v>158366.21299999999</v>
      </c>
      <c r="D205" s="94" t="s">
        <v>646</v>
      </c>
      <c r="E205" s="94">
        <v>72368.391000000003</v>
      </c>
      <c r="F205" s="94">
        <v>8089.5320000000002</v>
      </c>
      <c r="G205" s="94">
        <v>16042.754000000001</v>
      </c>
      <c r="H205" s="94">
        <v>0</v>
      </c>
      <c r="I205" s="94">
        <v>61865.536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2374220000000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160369000000</v>
      </c>
      <c r="C208" s="94">
        <v>156785.753</v>
      </c>
      <c r="D208" s="94"/>
      <c r="E208" s="94">
        <v>72368.391000000003</v>
      </c>
      <c r="F208" s="94">
        <v>8089.5320000000002</v>
      </c>
      <c r="G208" s="94">
        <v>16042.754000000001</v>
      </c>
      <c r="H208" s="94">
        <v>0</v>
      </c>
      <c r="I208" s="94">
        <v>60285.076000000001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231957000000</v>
      </c>
      <c r="C209" s="94">
        <v>191091.77299999999</v>
      </c>
      <c r="D209" s="94"/>
      <c r="E209" s="94">
        <v>72368.391000000003</v>
      </c>
      <c r="F209" s="94">
        <v>8089.5320000000002</v>
      </c>
      <c r="G209" s="94">
        <v>16042.754000000001</v>
      </c>
      <c r="H209" s="94">
        <v>0</v>
      </c>
      <c r="I209" s="94">
        <v>94591.096000000005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57547.42</v>
      </c>
      <c r="C212" s="94">
        <v>228.9</v>
      </c>
      <c r="D212" s="94">
        <v>0</v>
      </c>
      <c r="E212" s="94">
        <v>57776.31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27.53</v>
      </c>
      <c r="C213" s="94">
        <v>0.11</v>
      </c>
      <c r="D213" s="94">
        <v>0</v>
      </c>
      <c r="E213" s="94">
        <v>27.64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27.53</v>
      </c>
      <c r="C214" s="94">
        <v>0.11</v>
      </c>
      <c r="D214" s="94">
        <v>0</v>
      </c>
      <c r="E214" s="94">
        <v>27.64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2514.9299999999998</v>
      </c>
      <c r="C2" s="94">
        <v>1203.1300000000001</v>
      </c>
      <c r="D2" s="94">
        <v>1203.1300000000001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2514.9299999999998</v>
      </c>
      <c r="C3" s="94">
        <v>1203.1300000000001</v>
      </c>
      <c r="D3" s="94">
        <v>1203.1300000000001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8312.41</v>
      </c>
      <c r="C4" s="94">
        <v>3976.62</v>
      </c>
      <c r="D4" s="94">
        <v>3976.62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8312.41</v>
      </c>
      <c r="C5" s="94">
        <v>3976.62</v>
      </c>
      <c r="D5" s="94">
        <v>3976.62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323.55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573.47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323.20999999999998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2191.38</v>
      </c>
      <c r="C28" s="94">
        <v>323.55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1.306</v>
      </c>
      <c r="E46" s="94">
        <v>1.623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1.306</v>
      </c>
      <c r="E47" s="94">
        <v>1.623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1.306</v>
      </c>
      <c r="E48" s="94">
        <v>1.623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1.306</v>
      </c>
      <c r="E51" s="94">
        <v>1.623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1.306</v>
      </c>
      <c r="E52" s="94">
        <v>1.623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1.306</v>
      </c>
      <c r="E55" s="94">
        <v>1.623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1.306</v>
      </c>
      <c r="E56" s="94">
        <v>1.623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1.306</v>
      </c>
      <c r="E59" s="94">
        <v>1.623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1.306</v>
      </c>
      <c r="E60" s="94">
        <v>1.623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1.306</v>
      </c>
      <c r="E63" s="94">
        <v>1.623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1.306</v>
      </c>
      <c r="E64" s="94">
        <v>1.623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1.306</v>
      </c>
      <c r="E67" s="94">
        <v>1.623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1.306</v>
      </c>
      <c r="E68" s="94">
        <v>1.623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1.306</v>
      </c>
      <c r="E71" s="94">
        <v>1.623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1.306</v>
      </c>
      <c r="E72" s="94">
        <v>1.623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1.306</v>
      </c>
      <c r="E75" s="94">
        <v>1.623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1.306</v>
      </c>
      <c r="E76" s="94">
        <v>1.623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1.306</v>
      </c>
      <c r="E79" s="94">
        <v>1.623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1.306</v>
      </c>
      <c r="E80" s="94">
        <v>1.623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1.306</v>
      </c>
      <c r="E83" s="94">
        <v>1.623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1.306</v>
      </c>
      <c r="E84" s="94">
        <v>1.623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1.306</v>
      </c>
      <c r="E85" s="94">
        <v>1.623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32260.15</v>
      </c>
      <c r="D134" s="94">
        <v>21810.55</v>
      </c>
      <c r="E134" s="94">
        <v>10449.6</v>
      </c>
      <c r="F134" s="94">
        <v>0.68</v>
      </c>
      <c r="G134" s="94">
        <v>3.44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76697.289999999994</v>
      </c>
      <c r="D135" s="94">
        <v>52914.77</v>
      </c>
      <c r="E135" s="94">
        <v>23782.52</v>
      </c>
      <c r="F135" s="94">
        <v>0.69</v>
      </c>
      <c r="G135" s="94">
        <v>3.14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35651.4</v>
      </c>
      <c r="D136" s="94">
        <v>24372.55</v>
      </c>
      <c r="E136" s="94">
        <v>11278.85</v>
      </c>
      <c r="F136" s="94">
        <v>0.68</v>
      </c>
      <c r="G136" s="94">
        <v>3.46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29948.09</v>
      </c>
      <c r="D137" s="94">
        <v>20247.400000000001</v>
      </c>
      <c r="E137" s="94">
        <v>9700.69</v>
      </c>
      <c r="F137" s="94">
        <v>0.68</v>
      </c>
      <c r="G137" s="94">
        <v>3.44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29322.48</v>
      </c>
      <c r="D138" s="94">
        <v>19824.439999999999</v>
      </c>
      <c r="E138" s="94">
        <v>9498.0400000000009</v>
      </c>
      <c r="F138" s="94">
        <v>0.68</v>
      </c>
      <c r="G138" s="94">
        <v>3.44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29226.04</v>
      </c>
      <c r="D139" s="94">
        <v>19759.23</v>
      </c>
      <c r="E139" s="94">
        <v>9466.7999999999993</v>
      </c>
      <c r="F139" s="94">
        <v>0.68</v>
      </c>
      <c r="G139" s="94">
        <v>3.44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52578.75</v>
      </c>
      <c r="D140" s="94">
        <v>35547.61</v>
      </c>
      <c r="E140" s="94">
        <v>17031.14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27379.14</v>
      </c>
      <c r="D141" s="94">
        <v>18510.580000000002</v>
      </c>
      <c r="E141" s="94">
        <v>8868.56</v>
      </c>
      <c r="F141" s="94">
        <v>0.68</v>
      </c>
      <c r="G141" s="94">
        <v>3.44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27270.94</v>
      </c>
      <c r="D142" s="94">
        <v>18437.43</v>
      </c>
      <c r="E142" s="94">
        <v>8833.52</v>
      </c>
      <c r="F142" s="94">
        <v>0.68</v>
      </c>
      <c r="G142" s="94">
        <v>3.44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27434.77</v>
      </c>
      <c r="D143" s="94">
        <v>18548.189999999999</v>
      </c>
      <c r="E143" s="94">
        <v>8886.58</v>
      </c>
      <c r="F143" s="94">
        <v>0.68</v>
      </c>
      <c r="G143" s="94">
        <v>3.44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28630.94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49414.55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21060.28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20974.92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20970.669999999998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20981.99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41706.49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20982.46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20978.53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21109.759999999998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1.3</v>
      </c>
      <c r="F158" s="94">
        <v>1479.95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3.26</v>
      </c>
      <c r="F159" s="94">
        <v>3568.43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1.48</v>
      </c>
      <c r="F160" s="94">
        <v>1685.92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1.21</v>
      </c>
      <c r="F161" s="94">
        <v>1373.88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1.18</v>
      </c>
      <c r="F162" s="94">
        <v>1345.18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1.18</v>
      </c>
      <c r="F163" s="94">
        <v>1340.75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2.12</v>
      </c>
      <c r="F164" s="94">
        <v>2315.59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1.1000000000000001</v>
      </c>
      <c r="F165" s="94">
        <v>1256.03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1.1000000000000001</v>
      </c>
      <c r="F166" s="94">
        <v>1251.06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1.1000000000000001</v>
      </c>
      <c r="F167" s="94">
        <v>1258.58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39431.658600000002</v>
      </c>
      <c r="C176" s="94">
        <v>49.875300000000003</v>
      </c>
      <c r="D176" s="94">
        <v>197.35050000000001</v>
      </c>
      <c r="E176" s="94">
        <v>0</v>
      </c>
      <c r="F176" s="94">
        <v>5.9999999999999995E-4</v>
      </c>
      <c r="G176" s="94">
        <v>67310.741899999994</v>
      </c>
      <c r="H176" s="94">
        <v>15462.415800000001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35273.3966</v>
      </c>
      <c r="C177" s="94">
        <v>44.599200000000003</v>
      </c>
      <c r="D177" s="94">
        <v>176.30840000000001</v>
      </c>
      <c r="E177" s="94">
        <v>0</v>
      </c>
      <c r="F177" s="94">
        <v>5.0000000000000001E-4</v>
      </c>
      <c r="G177" s="94">
        <v>60133.769899999999</v>
      </c>
      <c r="H177" s="94">
        <v>13829.706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38475.095300000001</v>
      </c>
      <c r="C178" s="94">
        <v>49.9099</v>
      </c>
      <c r="D178" s="94">
        <v>209.9932</v>
      </c>
      <c r="E178" s="94">
        <v>0</v>
      </c>
      <c r="F178" s="94">
        <v>5.9999999999999995E-4</v>
      </c>
      <c r="G178" s="94">
        <v>71628.9087</v>
      </c>
      <c r="H178" s="94">
        <v>15247.7335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39849.716999999997</v>
      </c>
      <c r="C179" s="94">
        <v>52.24</v>
      </c>
      <c r="D179" s="94">
        <v>225.1559</v>
      </c>
      <c r="E179" s="94">
        <v>0</v>
      </c>
      <c r="F179" s="94">
        <v>5.9999999999999995E-4</v>
      </c>
      <c r="G179" s="94">
        <v>76803.396399999998</v>
      </c>
      <c r="H179" s="94">
        <v>15862.997799999999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46652.385300000002</v>
      </c>
      <c r="C180" s="94">
        <v>61.289299999999997</v>
      </c>
      <c r="D180" s="94">
        <v>265.4341</v>
      </c>
      <c r="E180" s="94">
        <v>0</v>
      </c>
      <c r="F180" s="94">
        <v>6.9999999999999999E-4</v>
      </c>
      <c r="G180" s="94">
        <v>90543.353300000002</v>
      </c>
      <c r="H180" s="94">
        <v>18587.894799999998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51080.654799999997</v>
      </c>
      <c r="C181" s="94">
        <v>67.140799999999999</v>
      </c>
      <c r="D181" s="94">
        <v>291.10469999999998</v>
      </c>
      <c r="E181" s="94">
        <v>0</v>
      </c>
      <c r="F181" s="94">
        <v>8.0000000000000004E-4</v>
      </c>
      <c r="G181" s="94">
        <v>99300.0861</v>
      </c>
      <c r="H181" s="94">
        <v>20356.643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54167.737300000001</v>
      </c>
      <c r="C182" s="94">
        <v>71.198499999999996</v>
      </c>
      <c r="D182" s="94">
        <v>308.6979</v>
      </c>
      <c r="E182" s="94">
        <v>0</v>
      </c>
      <c r="F182" s="94">
        <v>8.9999999999999998E-4</v>
      </c>
      <c r="G182" s="94">
        <v>105301.3824</v>
      </c>
      <c r="H182" s="94">
        <v>21586.907299999999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54199.817300000002</v>
      </c>
      <c r="C183" s="94">
        <v>71.240399999999994</v>
      </c>
      <c r="D183" s="94">
        <v>308.8768</v>
      </c>
      <c r="E183" s="94">
        <v>0</v>
      </c>
      <c r="F183" s="94">
        <v>8.9999999999999998E-4</v>
      </c>
      <c r="G183" s="94">
        <v>105362.4066</v>
      </c>
      <c r="H183" s="94">
        <v>21599.655699999999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47767.435899999997</v>
      </c>
      <c r="C184" s="94">
        <v>62.784799999999997</v>
      </c>
      <c r="D184" s="94">
        <v>272.20699999999999</v>
      </c>
      <c r="E184" s="94">
        <v>0</v>
      </c>
      <c r="F184" s="94">
        <v>8.0000000000000004E-4</v>
      </c>
      <c r="G184" s="94">
        <v>92853.804600000003</v>
      </c>
      <c r="H184" s="94">
        <v>19036.1139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43693.643300000003</v>
      </c>
      <c r="C185" s="94">
        <v>57.309800000000003</v>
      </c>
      <c r="D185" s="94">
        <v>247.30510000000001</v>
      </c>
      <c r="E185" s="94">
        <v>0</v>
      </c>
      <c r="F185" s="94">
        <v>6.9999999999999999E-4</v>
      </c>
      <c r="G185" s="94">
        <v>84358.872199999998</v>
      </c>
      <c r="H185" s="94">
        <v>17397.113499999999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37427.945</v>
      </c>
      <c r="C186" s="94">
        <v>48.785899999999998</v>
      </c>
      <c r="D186" s="94">
        <v>207.5615</v>
      </c>
      <c r="E186" s="94">
        <v>0</v>
      </c>
      <c r="F186" s="94">
        <v>5.9999999999999995E-4</v>
      </c>
      <c r="G186" s="94">
        <v>70800.506699999998</v>
      </c>
      <c r="H186" s="94">
        <v>14862.9661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38333.399599999997</v>
      </c>
      <c r="C187" s="94">
        <v>48.6158</v>
      </c>
      <c r="D187" s="94">
        <v>193.67009999999999</v>
      </c>
      <c r="E187" s="94">
        <v>0</v>
      </c>
      <c r="F187" s="94">
        <v>5.9999999999999995E-4</v>
      </c>
      <c r="G187" s="94">
        <v>66056.073799999998</v>
      </c>
      <c r="H187" s="94">
        <v>15048.4684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526352.88600000006</v>
      </c>
      <c r="C189" s="94">
        <v>684.98969999999997</v>
      </c>
      <c r="D189" s="94">
        <v>2903.665</v>
      </c>
      <c r="E189" s="94">
        <v>0</v>
      </c>
      <c r="F189" s="94">
        <v>8.2000000000000007E-3</v>
      </c>
      <c r="G189" s="94">
        <v>990453.30249999999</v>
      </c>
      <c r="H189" s="94">
        <v>208878.6158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35273.3966</v>
      </c>
      <c r="C190" s="94">
        <v>44.599200000000003</v>
      </c>
      <c r="D190" s="94">
        <v>176.30840000000001</v>
      </c>
      <c r="E190" s="94">
        <v>0</v>
      </c>
      <c r="F190" s="94">
        <v>5.0000000000000001E-4</v>
      </c>
      <c r="G190" s="94">
        <v>60133.769899999999</v>
      </c>
      <c r="H190" s="94">
        <v>13829.706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54199.817300000002</v>
      </c>
      <c r="C191" s="94">
        <v>71.240399999999994</v>
      </c>
      <c r="D191" s="94">
        <v>308.8768</v>
      </c>
      <c r="E191" s="94">
        <v>0</v>
      </c>
      <c r="F191" s="94">
        <v>8.9999999999999998E-4</v>
      </c>
      <c r="G191" s="94">
        <v>105362.4066</v>
      </c>
      <c r="H191" s="94">
        <v>21599.655699999999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148925000000</v>
      </c>
      <c r="C194" s="94">
        <v>147544.954</v>
      </c>
      <c r="D194" s="94" t="s">
        <v>541</v>
      </c>
      <c r="E194" s="94">
        <v>72368.391000000003</v>
      </c>
      <c r="F194" s="94">
        <v>8089.5320000000002</v>
      </c>
      <c r="G194" s="94">
        <v>16875.367999999999</v>
      </c>
      <c r="H194" s="94">
        <v>0</v>
      </c>
      <c r="I194" s="94">
        <v>50211.663999999997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133046000000</v>
      </c>
      <c r="C195" s="94">
        <v>150708.34599999999</v>
      </c>
      <c r="D195" s="94" t="s">
        <v>614</v>
      </c>
      <c r="E195" s="94">
        <v>72368.391000000003</v>
      </c>
      <c r="F195" s="94">
        <v>8089.5320000000002</v>
      </c>
      <c r="G195" s="94">
        <v>16875.367999999999</v>
      </c>
      <c r="H195" s="94">
        <v>0</v>
      </c>
      <c r="I195" s="94">
        <v>53375.055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158479000000</v>
      </c>
      <c r="C196" s="94">
        <v>154746.35</v>
      </c>
      <c r="D196" s="94" t="s">
        <v>647</v>
      </c>
      <c r="E196" s="94">
        <v>72368.391000000003</v>
      </c>
      <c r="F196" s="94">
        <v>8089.5320000000002</v>
      </c>
      <c r="G196" s="94">
        <v>16875.367999999999</v>
      </c>
      <c r="H196" s="94">
        <v>0</v>
      </c>
      <c r="I196" s="94">
        <v>57413.06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169928000000</v>
      </c>
      <c r="C197" s="94">
        <v>175304.82800000001</v>
      </c>
      <c r="D197" s="94" t="s">
        <v>648</v>
      </c>
      <c r="E197" s="94">
        <v>72368.391000000003</v>
      </c>
      <c r="F197" s="94">
        <v>8089.5320000000002</v>
      </c>
      <c r="G197" s="94">
        <v>16875.367999999999</v>
      </c>
      <c r="H197" s="94">
        <v>0</v>
      </c>
      <c r="I197" s="94">
        <v>77971.536999999997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200327000000</v>
      </c>
      <c r="C198" s="94">
        <v>186185.514</v>
      </c>
      <c r="D198" s="94" t="s">
        <v>615</v>
      </c>
      <c r="E198" s="94">
        <v>72368.391000000003</v>
      </c>
      <c r="F198" s="94">
        <v>8089.5320000000002</v>
      </c>
      <c r="G198" s="94">
        <v>16875.367999999999</v>
      </c>
      <c r="H198" s="94">
        <v>0</v>
      </c>
      <c r="I198" s="94">
        <v>88852.224000000002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219702000000</v>
      </c>
      <c r="C199" s="94">
        <v>187701.66699999999</v>
      </c>
      <c r="D199" s="94" t="s">
        <v>542</v>
      </c>
      <c r="E199" s="94">
        <v>72368.391000000003</v>
      </c>
      <c r="F199" s="94">
        <v>8089.5320000000002</v>
      </c>
      <c r="G199" s="94">
        <v>16875.367999999999</v>
      </c>
      <c r="H199" s="94">
        <v>0</v>
      </c>
      <c r="I199" s="94">
        <v>90368.376999999993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232980000000</v>
      </c>
      <c r="C200" s="94">
        <v>194695.83499999999</v>
      </c>
      <c r="D200" s="94" t="s">
        <v>649</v>
      </c>
      <c r="E200" s="94">
        <v>72368.391000000003</v>
      </c>
      <c r="F200" s="94">
        <v>8089.5320000000002</v>
      </c>
      <c r="G200" s="94">
        <v>16875.367999999999</v>
      </c>
      <c r="H200" s="94">
        <v>0</v>
      </c>
      <c r="I200" s="94">
        <v>97362.544999999998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233115000000</v>
      </c>
      <c r="C201" s="94">
        <v>194444.33300000001</v>
      </c>
      <c r="D201" s="94" t="s">
        <v>616</v>
      </c>
      <c r="E201" s="94">
        <v>72368.391000000003</v>
      </c>
      <c r="F201" s="94">
        <v>8089.5320000000002</v>
      </c>
      <c r="G201" s="94">
        <v>16875.367999999999</v>
      </c>
      <c r="H201" s="94">
        <v>0</v>
      </c>
      <c r="I201" s="94">
        <v>97111.042000000001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205439000000</v>
      </c>
      <c r="C202" s="94">
        <v>192179.13800000001</v>
      </c>
      <c r="D202" s="94" t="s">
        <v>650</v>
      </c>
      <c r="E202" s="94">
        <v>72368.391000000003</v>
      </c>
      <c r="F202" s="94">
        <v>8089.5320000000002</v>
      </c>
      <c r="G202" s="94">
        <v>16875.367999999999</v>
      </c>
      <c r="H202" s="94">
        <v>0</v>
      </c>
      <c r="I202" s="94">
        <v>94845.846999999994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186644000000</v>
      </c>
      <c r="C203" s="94">
        <v>171462.864</v>
      </c>
      <c r="D203" s="94" t="s">
        <v>651</v>
      </c>
      <c r="E203" s="94">
        <v>72368.391000000003</v>
      </c>
      <c r="F203" s="94">
        <v>8089.5320000000002</v>
      </c>
      <c r="G203" s="94">
        <v>16875.367999999999</v>
      </c>
      <c r="H203" s="94">
        <v>0</v>
      </c>
      <c r="I203" s="94">
        <v>74129.573000000004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156646000000</v>
      </c>
      <c r="C204" s="94">
        <v>154386.13099999999</v>
      </c>
      <c r="D204" s="94" t="s">
        <v>544</v>
      </c>
      <c r="E204" s="94">
        <v>72368.391000000003</v>
      </c>
      <c r="F204" s="94">
        <v>8089.5320000000002</v>
      </c>
      <c r="G204" s="94">
        <v>16875.367999999999</v>
      </c>
      <c r="H204" s="94">
        <v>0</v>
      </c>
      <c r="I204" s="94">
        <v>57052.84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146149000000</v>
      </c>
      <c r="C205" s="94">
        <v>149427.12599999999</v>
      </c>
      <c r="D205" s="94" t="s">
        <v>704</v>
      </c>
      <c r="E205" s="94">
        <v>72368.391000000003</v>
      </c>
      <c r="F205" s="94">
        <v>8089.5320000000002</v>
      </c>
      <c r="G205" s="94">
        <v>16875.367999999999</v>
      </c>
      <c r="H205" s="94">
        <v>0</v>
      </c>
      <c r="I205" s="94">
        <v>52093.834999999999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2191380000000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133046000000</v>
      </c>
      <c r="C208" s="94">
        <v>147544.954</v>
      </c>
      <c r="D208" s="94"/>
      <c r="E208" s="94">
        <v>72368.391000000003</v>
      </c>
      <c r="F208" s="94">
        <v>8089.5320000000002</v>
      </c>
      <c r="G208" s="94">
        <v>16875.367999999999</v>
      </c>
      <c r="H208" s="94">
        <v>0</v>
      </c>
      <c r="I208" s="94">
        <v>50211.663999999997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233115000000</v>
      </c>
      <c r="C209" s="94">
        <v>194695.83499999999</v>
      </c>
      <c r="D209" s="94"/>
      <c r="E209" s="94">
        <v>72368.391000000003</v>
      </c>
      <c r="F209" s="94">
        <v>8089.5320000000002</v>
      </c>
      <c r="G209" s="94">
        <v>16875.367999999999</v>
      </c>
      <c r="H209" s="94">
        <v>0</v>
      </c>
      <c r="I209" s="94">
        <v>97362.544999999998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74451.63</v>
      </c>
      <c r="C212" s="94">
        <v>2602.4299999999998</v>
      </c>
      <c r="D212" s="94">
        <v>0</v>
      </c>
      <c r="E212" s="94">
        <v>77054.06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35.619999999999997</v>
      </c>
      <c r="C213" s="94">
        <v>1.24</v>
      </c>
      <c r="D213" s="94">
        <v>0</v>
      </c>
      <c r="E213" s="94">
        <v>36.86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35.619999999999997</v>
      </c>
      <c r="C214" s="94">
        <v>1.24</v>
      </c>
      <c r="D214" s="94">
        <v>0</v>
      </c>
      <c r="E214" s="94">
        <v>36.86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7" width="9.33203125" style="82" customWidth="1"/>
    <col min="28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2477.36</v>
      </c>
      <c r="C2" s="94">
        <v>1185.1600000000001</v>
      </c>
      <c r="D2" s="94">
        <v>1185.1600000000001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2477.36</v>
      </c>
      <c r="C3" s="94">
        <v>1185.1600000000001</v>
      </c>
      <c r="D3" s="94">
        <v>1185.1600000000001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7295.64</v>
      </c>
      <c r="C4" s="94">
        <v>3490.21</v>
      </c>
      <c r="D4" s="94">
        <v>3490.21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7295.64</v>
      </c>
      <c r="C5" s="94">
        <v>3490.21</v>
      </c>
      <c r="D5" s="94">
        <v>3490.21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260.86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580.12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341.7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2216.5</v>
      </c>
      <c r="C28" s="94">
        <v>260.86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1.306</v>
      </c>
      <c r="E46" s="94">
        <v>1.623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1.306</v>
      </c>
      <c r="E47" s="94">
        <v>1.623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1.306</v>
      </c>
      <c r="E48" s="94">
        <v>1.623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1.306</v>
      </c>
      <c r="E51" s="94">
        <v>1.623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1.306</v>
      </c>
      <c r="E52" s="94">
        <v>1.623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1.306</v>
      </c>
      <c r="E55" s="94">
        <v>1.623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1.306</v>
      </c>
      <c r="E56" s="94">
        <v>1.623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1.306</v>
      </c>
      <c r="E59" s="94">
        <v>1.623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1.306</v>
      </c>
      <c r="E60" s="94">
        <v>1.623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1.306</v>
      </c>
      <c r="E63" s="94">
        <v>1.623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1.306</v>
      </c>
      <c r="E64" s="94">
        <v>1.623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1.306</v>
      </c>
      <c r="E67" s="94">
        <v>1.623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1.306</v>
      </c>
      <c r="E68" s="94">
        <v>1.623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1.306</v>
      </c>
      <c r="E71" s="94">
        <v>1.623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1.306</v>
      </c>
      <c r="E72" s="94">
        <v>1.623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1.306</v>
      </c>
      <c r="E75" s="94">
        <v>1.623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1.306</v>
      </c>
      <c r="E76" s="94">
        <v>1.623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1.306</v>
      </c>
      <c r="E79" s="94">
        <v>1.623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1.306</v>
      </c>
      <c r="E80" s="94">
        <v>1.623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1.306</v>
      </c>
      <c r="E83" s="94">
        <v>1.623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1.306</v>
      </c>
      <c r="E84" s="94">
        <v>1.623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1.306</v>
      </c>
      <c r="E85" s="94">
        <v>1.623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32399.39</v>
      </c>
      <c r="D134" s="94">
        <v>22662.880000000001</v>
      </c>
      <c r="E134" s="94">
        <v>9736.51</v>
      </c>
      <c r="F134" s="94">
        <v>0.7</v>
      </c>
      <c r="G134" s="94">
        <v>3.5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72285.19</v>
      </c>
      <c r="D135" s="94">
        <v>52121.14</v>
      </c>
      <c r="E135" s="94">
        <v>20164.05</v>
      </c>
      <c r="F135" s="94">
        <v>0.72</v>
      </c>
      <c r="G135" s="94">
        <v>3.2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33461.03</v>
      </c>
      <c r="D136" s="94">
        <v>23833.66</v>
      </c>
      <c r="E136" s="94">
        <v>9627.3700000000008</v>
      </c>
      <c r="F136" s="94">
        <v>0.71</v>
      </c>
      <c r="G136" s="94">
        <v>3.53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29179.06</v>
      </c>
      <c r="D137" s="94">
        <v>20312.05</v>
      </c>
      <c r="E137" s="94">
        <v>8867.01</v>
      </c>
      <c r="F137" s="94">
        <v>0.7</v>
      </c>
      <c r="G137" s="94">
        <v>3.49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28768.68</v>
      </c>
      <c r="D138" s="94">
        <v>19977.099999999999</v>
      </c>
      <c r="E138" s="94">
        <v>8791.58</v>
      </c>
      <c r="F138" s="94">
        <v>0.69</v>
      </c>
      <c r="G138" s="94">
        <v>3.49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28701.47</v>
      </c>
      <c r="D139" s="94">
        <v>19922.3</v>
      </c>
      <c r="E139" s="94">
        <v>8779.17</v>
      </c>
      <c r="F139" s="94">
        <v>0.69</v>
      </c>
      <c r="G139" s="94">
        <v>3.49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53573.68</v>
      </c>
      <c r="D140" s="94">
        <v>36734.370000000003</v>
      </c>
      <c r="E140" s="94">
        <v>16839.3</v>
      </c>
      <c r="F140" s="94">
        <v>0.69</v>
      </c>
      <c r="G140" s="94">
        <v>3.21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27509.81</v>
      </c>
      <c r="D141" s="94">
        <v>18952.900000000001</v>
      </c>
      <c r="E141" s="94">
        <v>8556.92</v>
      </c>
      <c r="F141" s="94">
        <v>0.69</v>
      </c>
      <c r="G141" s="94">
        <v>3.47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27444.2</v>
      </c>
      <c r="D142" s="94">
        <v>18899.66</v>
      </c>
      <c r="E142" s="94">
        <v>8544.5499999999993</v>
      </c>
      <c r="F142" s="94">
        <v>0.69</v>
      </c>
      <c r="G142" s="94">
        <v>3.47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27587.77</v>
      </c>
      <c r="D143" s="94">
        <v>19016.14</v>
      </c>
      <c r="E143" s="94">
        <v>8571.64</v>
      </c>
      <c r="F143" s="94">
        <v>0.69</v>
      </c>
      <c r="G143" s="94">
        <v>3.47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21723.33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37499.68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16048.95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15978.3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15974.89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15986.17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31708.93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15986.55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15981.22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16086.69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1.43</v>
      </c>
      <c r="F158" s="94">
        <v>1628.26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3.44</v>
      </c>
      <c r="F159" s="94">
        <v>3767.53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1.55</v>
      </c>
      <c r="F160" s="94">
        <v>1761.76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1.27</v>
      </c>
      <c r="F161" s="94">
        <v>1448.02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1.25</v>
      </c>
      <c r="F162" s="94">
        <v>1418.43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1.24</v>
      </c>
      <c r="F163" s="94">
        <v>1413.6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2.2400000000000002</v>
      </c>
      <c r="F164" s="94">
        <v>2451.79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1.17</v>
      </c>
      <c r="F165" s="94">
        <v>1328.28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1.1599999999999999</v>
      </c>
      <c r="F166" s="94">
        <v>1323.61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1.17</v>
      </c>
      <c r="F167" s="94">
        <v>1333.83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31546.8351</v>
      </c>
      <c r="C176" s="94">
        <v>50.7622</v>
      </c>
      <c r="D176" s="94">
        <v>160.19280000000001</v>
      </c>
      <c r="E176" s="94">
        <v>0</v>
      </c>
      <c r="F176" s="94">
        <v>4.0000000000000002E-4</v>
      </c>
      <c r="G176" s="95">
        <v>1183210</v>
      </c>
      <c r="H176" s="94">
        <v>13155.9151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28924.4876</v>
      </c>
      <c r="C177" s="94">
        <v>46.558</v>
      </c>
      <c r="D177" s="94">
        <v>146.98849999999999</v>
      </c>
      <c r="E177" s="94">
        <v>0</v>
      </c>
      <c r="F177" s="94">
        <v>4.0000000000000002E-4</v>
      </c>
      <c r="G177" s="95">
        <v>1085680</v>
      </c>
      <c r="H177" s="94">
        <v>12063.8856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33976.0697</v>
      </c>
      <c r="C178" s="94">
        <v>56.471600000000002</v>
      </c>
      <c r="D178" s="94">
        <v>185.5532</v>
      </c>
      <c r="E178" s="94">
        <v>0</v>
      </c>
      <c r="F178" s="94">
        <v>5.0000000000000001E-4</v>
      </c>
      <c r="G178" s="95">
        <v>1370630</v>
      </c>
      <c r="H178" s="94">
        <v>14351.044599999999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34822.969799999999</v>
      </c>
      <c r="C179" s="94">
        <v>58.449599999999997</v>
      </c>
      <c r="D179" s="94">
        <v>194.30430000000001</v>
      </c>
      <c r="E179" s="94">
        <v>0</v>
      </c>
      <c r="F179" s="94">
        <v>5.0000000000000001E-4</v>
      </c>
      <c r="G179" s="95">
        <v>1435300</v>
      </c>
      <c r="H179" s="94">
        <v>14766.438099999999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38909.0406</v>
      </c>
      <c r="C180" s="94">
        <v>65.694900000000004</v>
      </c>
      <c r="D180" s="94">
        <v>219.9025</v>
      </c>
      <c r="E180" s="94">
        <v>0</v>
      </c>
      <c r="F180" s="94">
        <v>5.9999999999999995E-4</v>
      </c>
      <c r="G180" s="95">
        <v>1624410</v>
      </c>
      <c r="H180" s="94">
        <v>16538.232800000002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44474.290300000001</v>
      </c>
      <c r="C181" s="94">
        <v>75.167100000000005</v>
      </c>
      <c r="D181" s="94">
        <v>251.9034</v>
      </c>
      <c r="E181" s="94">
        <v>0</v>
      </c>
      <c r="F181" s="94">
        <v>6.9999999999999999E-4</v>
      </c>
      <c r="G181" s="95">
        <v>1860800</v>
      </c>
      <c r="H181" s="94">
        <v>18911.389899999998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47594.613799999999</v>
      </c>
      <c r="C182" s="94">
        <v>80.442599999999999</v>
      </c>
      <c r="D182" s="94">
        <v>269.59019999999998</v>
      </c>
      <c r="E182" s="94">
        <v>0</v>
      </c>
      <c r="F182" s="94">
        <v>6.9999999999999999E-4</v>
      </c>
      <c r="G182" s="95">
        <v>1991450</v>
      </c>
      <c r="H182" s="94">
        <v>20238.401000000002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47402.999300000003</v>
      </c>
      <c r="C183" s="94">
        <v>80.118799999999993</v>
      </c>
      <c r="D183" s="94">
        <v>268.50479999999999</v>
      </c>
      <c r="E183" s="94">
        <v>0</v>
      </c>
      <c r="F183" s="94">
        <v>6.9999999999999999E-4</v>
      </c>
      <c r="G183" s="95">
        <v>1983430</v>
      </c>
      <c r="H183" s="94">
        <v>20156.9218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42477.134400000003</v>
      </c>
      <c r="C184" s="94">
        <v>71.792299999999997</v>
      </c>
      <c r="D184" s="94">
        <v>240.596</v>
      </c>
      <c r="E184" s="94">
        <v>0</v>
      </c>
      <c r="F184" s="94">
        <v>6.9999999999999999E-4</v>
      </c>
      <c r="G184" s="95">
        <v>1777270</v>
      </c>
      <c r="H184" s="94">
        <v>18062.2222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36677.1878</v>
      </c>
      <c r="C185" s="94">
        <v>61.734099999999998</v>
      </c>
      <c r="D185" s="94">
        <v>205.89670000000001</v>
      </c>
      <c r="E185" s="94">
        <v>0</v>
      </c>
      <c r="F185" s="94">
        <v>5.9999999999999995E-4</v>
      </c>
      <c r="G185" s="95">
        <v>1520940</v>
      </c>
      <c r="H185" s="94">
        <v>15570.128000000001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31452.593799999999</v>
      </c>
      <c r="C186" s="94">
        <v>52.247</v>
      </c>
      <c r="D186" s="94">
        <v>171.55250000000001</v>
      </c>
      <c r="E186" s="94">
        <v>0</v>
      </c>
      <c r="F186" s="94">
        <v>5.0000000000000001E-4</v>
      </c>
      <c r="G186" s="95">
        <v>1267210</v>
      </c>
      <c r="H186" s="94">
        <v>13282.096600000001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32425.994500000001</v>
      </c>
      <c r="C187" s="94">
        <v>51.659500000000001</v>
      </c>
      <c r="D187" s="94">
        <v>160.9143</v>
      </c>
      <c r="E187" s="94">
        <v>0</v>
      </c>
      <c r="F187" s="94">
        <v>4.0000000000000002E-4</v>
      </c>
      <c r="G187" s="95">
        <v>1188510</v>
      </c>
      <c r="H187" s="94">
        <v>13470.2292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450684.21669999999</v>
      </c>
      <c r="C189" s="94">
        <v>751.09760000000006</v>
      </c>
      <c r="D189" s="94">
        <v>2475.8993999999998</v>
      </c>
      <c r="E189" s="94">
        <v>0</v>
      </c>
      <c r="F189" s="94">
        <v>6.7000000000000002E-3</v>
      </c>
      <c r="G189" s="95">
        <v>18288800</v>
      </c>
      <c r="H189" s="94">
        <v>190566.90489999999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28924.4876</v>
      </c>
      <c r="C190" s="94">
        <v>46.558</v>
      </c>
      <c r="D190" s="94">
        <v>146.98849999999999</v>
      </c>
      <c r="E190" s="94">
        <v>0</v>
      </c>
      <c r="F190" s="94">
        <v>4.0000000000000002E-4</v>
      </c>
      <c r="G190" s="95">
        <v>1085680</v>
      </c>
      <c r="H190" s="94">
        <v>12063.8856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47594.613799999999</v>
      </c>
      <c r="C191" s="94">
        <v>80.442599999999999</v>
      </c>
      <c r="D191" s="94">
        <v>269.59019999999998</v>
      </c>
      <c r="E191" s="94">
        <v>0</v>
      </c>
      <c r="F191" s="94">
        <v>6.9999999999999999E-4</v>
      </c>
      <c r="G191" s="95">
        <v>1991450</v>
      </c>
      <c r="H191" s="94">
        <v>20238.401000000002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143398000000</v>
      </c>
      <c r="C194" s="94">
        <v>132700.84700000001</v>
      </c>
      <c r="D194" s="94" t="s">
        <v>545</v>
      </c>
      <c r="E194" s="94">
        <v>72368.391000000003</v>
      </c>
      <c r="F194" s="94">
        <v>8089.5320000000002</v>
      </c>
      <c r="G194" s="94">
        <v>17875.098999999998</v>
      </c>
      <c r="H194" s="94">
        <v>0</v>
      </c>
      <c r="I194" s="94">
        <v>34367.824999999997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131579000000</v>
      </c>
      <c r="C195" s="94">
        <v>139430.34099999999</v>
      </c>
      <c r="D195" s="94" t="s">
        <v>546</v>
      </c>
      <c r="E195" s="94">
        <v>72368.391000000003</v>
      </c>
      <c r="F195" s="94">
        <v>8089.5320000000002</v>
      </c>
      <c r="G195" s="94">
        <v>17875.098999999998</v>
      </c>
      <c r="H195" s="94">
        <v>0</v>
      </c>
      <c r="I195" s="94">
        <v>41097.319000000003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166112000000</v>
      </c>
      <c r="C196" s="94">
        <v>159952.55600000001</v>
      </c>
      <c r="D196" s="94" t="s">
        <v>547</v>
      </c>
      <c r="E196" s="94">
        <v>72368.391000000003</v>
      </c>
      <c r="F196" s="94">
        <v>8089.5320000000002</v>
      </c>
      <c r="G196" s="94">
        <v>17875.098999999998</v>
      </c>
      <c r="H196" s="94">
        <v>0</v>
      </c>
      <c r="I196" s="94">
        <v>61619.534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173950000000</v>
      </c>
      <c r="C197" s="94">
        <v>164163.02499999999</v>
      </c>
      <c r="D197" s="94" t="s">
        <v>611</v>
      </c>
      <c r="E197" s="94">
        <v>72368.391000000003</v>
      </c>
      <c r="F197" s="94">
        <v>8089.5320000000002</v>
      </c>
      <c r="G197" s="94">
        <v>17875.098999999998</v>
      </c>
      <c r="H197" s="94">
        <v>0</v>
      </c>
      <c r="I197" s="94">
        <v>65830.002999999997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196868000000</v>
      </c>
      <c r="C198" s="94">
        <v>185755.83600000001</v>
      </c>
      <c r="D198" s="94" t="s">
        <v>592</v>
      </c>
      <c r="E198" s="94">
        <v>72368.391000000003</v>
      </c>
      <c r="F198" s="94">
        <v>8089.5320000000002</v>
      </c>
      <c r="G198" s="94">
        <v>17875.098999999998</v>
      </c>
      <c r="H198" s="94">
        <v>0</v>
      </c>
      <c r="I198" s="94">
        <v>87422.813999999998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225518000000</v>
      </c>
      <c r="C199" s="94">
        <v>209780.38</v>
      </c>
      <c r="D199" s="94" t="s">
        <v>548</v>
      </c>
      <c r="E199" s="94">
        <v>72368.391000000003</v>
      </c>
      <c r="F199" s="94">
        <v>8089.5320000000002</v>
      </c>
      <c r="G199" s="94">
        <v>17875.098999999998</v>
      </c>
      <c r="H199" s="94">
        <v>0</v>
      </c>
      <c r="I199" s="94">
        <v>111447.35799999999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241352000000</v>
      </c>
      <c r="C200" s="94">
        <v>207512.93100000001</v>
      </c>
      <c r="D200" s="94" t="s">
        <v>549</v>
      </c>
      <c r="E200" s="94">
        <v>72368.391000000003</v>
      </c>
      <c r="F200" s="94">
        <v>8089.5320000000002</v>
      </c>
      <c r="G200" s="94">
        <v>17875.098999999998</v>
      </c>
      <c r="H200" s="94">
        <v>0</v>
      </c>
      <c r="I200" s="94">
        <v>109179.909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240380000000</v>
      </c>
      <c r="C201" s="94">
        <v>207116.09400000001</v>
      </c>
      <c r="D201" s="94" t="s">
        <v>652</v>
      </c>
      <c r="E201" s="94">
        <v>72368.391000000003</v>
      </c>
      <c r="F201" s="94">
        <v>8089.5320000000002</v>
      </c>
      <c r="G201" s="94">
        <v>17875.098999999998</v>
      </c>
      <c r="H201" s="94">
        <v>0</v>
      </c>
      <c r="I201" s="94">
        <v>108783.072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215395000000</v>
      </c>
      <c r="C202" s="94">
        <v>197562.679</v>
      </c>
      <c r="D202" s="94" t="s">
        <v>653</v>
      </c>
      <c r="E202" s="94">
        <v>72368.391000000003</v>
      </c>
      <c r="F202" s="94">
        <v>8089.5320000000002</v>
      </c>
      <c r="G202" s="94">
        <v>17875.098999999998</v>
      </c>
      <c r="H202" s="94">
        <v>0</v>
      </c>
      <c r="I202" s="94">
        <v>99229.657000000007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184329000000</v>
      </c>
      <c r="C203" s="94">
        <v>167024.20000000001</v>
      </c>
      <c r="D203" s="94" t="s">
        <v>550</v>
      </c>
      <c r="E203" s="94">
        <v>72368.391000000003</v>
      </c>
      <c r="F203" s="94">
        <v>8089.5320000000002</v>
      </c>
      <c r="G203" s="94">
        <v>17875.098999999998</v>
      </c>
      <c r="H203" s="94">
        <v>0</v>
      </c>
      <c r="I203" s="94">
        <v>68691.178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153578000000</v>
      </c>
      <c r="C204" s="94">
        <v>152231.62</v>
      </c>
      <c r="D204" s="94" t="s">
        <v>654</v>
      </c>
      <c r="E204" s="94">
        <v>72368.391000000003</v>
      </c>
      <c r="F204" s="94">
        <v>8089.5320000000002</v>
      </c>
      <c r="G204" s="94">
        <v>17875.098999999998</v>
      </c>
      <c r="H204" s="94">
        <v>0</v>
      </c>
      <c r="I204" s="94">
        <v>53898.597999999998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144041000000</v>
      </c>
      <c r="C205" s="94">
        <v>131423.932</v>
      </c>
      <c r="D205" s="94" t="s">
        <v>655</v>
      </c>
      <c r="E205" s="94">
        <v>72368.391000000003</v>
      </c>
      <c r="F205" s="94">
        <v>8089.5320000000002</v>
      </c>
      <c r="G205" s="94">
        <v>17875.098999999998</v>
      </c>
      <c r="H205" s="94">
        <v>0</v>
      </c>
      <c r="I205" s="94">
        <v>33090.910000000003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2216500000000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131579000000</v>
      </c>
      <c r="C208" s="94">
        <v>131423.932</v>
      </c>
      <c r="D208" s="94"/>
      <c r="E208" s="94">
        <v>72368.391000000003</v>
      </c>
      <c r="F208" s="94">
        <v>8089.5320000000002</v>
      </c>
      <c r="G208" s="94">
        <v>17875.098999999998</v>
      </c>
      <c r="H208" s="94">
        <v>0</v>
      </c>
      <c r="I208" s="94">
        <v>33090.910000000003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241352000000</v>
      </c>
      <c r="C209" s="94">
        <v>209780.38</v>
      </c>
      <c r="D209" s="94"/>
      <c r="E209" s="94">
        <v>72368.391000000003</v>
      </c>
      <c r="F209" s="94">
        <v>8089.5320000000002</v>
      </c>
      <c r="G209" s="94">
        <v>17875.098999999998</v>
      </c>
      <c r="H209" s="94">
        <v>0</v>
      </c>
      <c r="I209" s="94">
        <v>111447.35799999999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60967.8</v>
      </c>
      <c r="C212" s="94">
        <v>2125.7199999999998</v>
      </c>
      <c r="D212" s="94">
        <v>0</v>
      </c>
      <c r="E212" s="94">
        <v>63093.52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29.17</v>
      </c>
      <c r="C213" s="94">
        <v>1.02</v>
      </c>
      <c r="D213" s="94">
        <v>0</v>
      </c>
      <c r="E213" s="94">
        <v>30.18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29.17</v>
      </c>
      <c r="C214" s="94">
        <v>1.02</v>
      </c>
      <c r="D214" s="94">
        <v>0</v>
      </c>
      <c r="E214" s="94">
        <v>30.18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2651.49</v>
      </c>
      <c r="C2" s="94">
        <v>1268.46</v>
      </c>
      <c r="D2" s="94">
        <v>1268.46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2651.49</v>
      </c>
      <c r="C3" s="94">
        <v>1268.46</v>
      </c>
      <c r="D3" s="94">
        <v>1268.46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7364.95</v>
      </c>
      <c r="C4" s="94">
        <v>3523.36</v>
      </c>
      <c r="D4" s="94">
        <v>3523.36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7364.95</v>
      </c>
      <c r="C5" s="94">
        <v>3523.36</v>
      </c>
      <c r="D5" s="94">
        <v>3523.36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684.28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342.92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92.35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329.63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1967.22</v>
      </c>
      <c r="C28" s="94">
        <v>684.28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1.278</v>
      </c>
      <c r="E46" s="94">
        <v>1.58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1.278</v>
      </c>
      <c r="E47" s="94">
        <v>1.58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1.278</v>
      </c>
      <c r="E48" s="94">
        <v>1.58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1.278</v>
      </c>
      <c r="E51" s="94">
        <v>1.58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1.278</v>
      </c>
      <c r="E52" s="94">
        <v>1.58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1.278</v>
      </c>
      <c r="E55" s="94">
        <v>1.58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1.278</v>
      </c>
      <c r="E56" s="94">
        <v>1.58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1.278</v>
      </c>
      <c r="E59" s="94">
        <v>1.58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1.278</v>
      </c>
      <c r="E60" s="94">
        <v>1.58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1.278</v>
      </c>
      <c r="E63" s="94">
        <v>1.58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1.278</v>
      </c>
      <c r="E64" s="94">
        <v>1.58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1.278</v>
      </c>
      <c r="E67" s="94">
        <v>1.58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1.278</v>
      </c>
      <c r="E68" s="94">
        <v>1.58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1.278</v>
      </c>
      <c r="E71" s="94">
        <v>1.58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1.278</v>
      </c>
      <c r="E72" s="94">
        <v>1.58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1.278</v>
      </c>
      <c r="E75" s="94">
        <v>1.58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1.278</v>
      </c>
      <c r="E76" s="94">
        <v>1.58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1.278</v>
      </c>
      <c r="E79" s="94">
        <v>1.58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1.278</v>
      </c>
      <c r="E80" s="94">
        <v>1.58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1.278</v>
      </c>
      <c r="E83" s="94">
        <v>1.58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1.278</v>
      </c>
      <c r="E84" s="94">
        <v>1.58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1.278</v>
      </c>
      <c r="E85" s="94">
        <v>1.58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31397.46</v>
      </c>
      <c r="D134" s="94">
        <v>21562.27</v>
      </c>
      <c r="E134" s="94">
        <v>9835.18</v>
      </c>
      <c r="F134" s="94">
        <v>0.69</v>
      </c>
      <c r="G134" s="94">
        <v>3.47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71397.149999999994</v>
      </c>
      <c r="D135" s="94">
        <v>50706.62</v>
      </c>
      <c r="E135" s="94">
        <v>20690.53</v>
      </c>
      <c r="F135" s="94">
        <v>0.71</v>
      </c>
      <c r="G135" s="94">
        <v>3.18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33460.080000000002</v>
      </c>
      <c r="D136" s="94">
        <v>23585.38</v>
      </c>
      <c r="E136" s="94">
        <v>9874.7000000000007</v>
      </c>
      <c r="F136" s="94">
        <v>0.7</v>
      </c>
      <c r="G136" s="94">
        <v>3.51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29148.58</v>
      </c>
      <c r="D137" s="94">
        <v>20010.189999999999</v>
      </c>
      <c r="E137" s="94">
        <v>9138.39</v>
      </c>
      <c r="F137" s="94">
        <v>0.69</v>
      </c>
      <c r="G137" s="94">
        <v>3.47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28741.13</v>
      </c>
      <c r="D138" s="94">
        <v>19675.759999999998</v>
      </c>
      <c r="E138" s="94">
        <v>9065.3700000000008</v>
      </c>
      <c r="F138" s="94">
        <v>0.68</v>
      </c>
      <c r="G138" s="94">
        <v>3.46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28677.13</v>
      </c>
      <c r="D139" s="94">
        <v>19623.3</v>
      </c>
      <c r="E139" s="94">
        <v>9053.83</v>
      </c>
      <c r="F139" s="94">
        <v>0.68</v>
      </c>
      <c r="G139" s="94">
        <v>3.46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53209.48</v>
      </c>
      <c r="D140" s="94">
        <v>35974.04</v>
      </c>
      <c r="E140" s="94">
        <v>17235.439999999999</v>
      </c>
      <c r="F140" s="94">
        <v>0.68</v>
      </c>
      <c r="G140" s="94">
        <v>3.19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27466.74</v>
      </c>
      <c r="D141" s="94">
        <v>18634.27</v>
      </c>
      <c r="E141" s="94">
        <v>8832.48</v>
      </c>
      <c r="F141" s="94">
        <v>0.68</v>
      </c>
      <c r="G141" s="94">
        <v>3.45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27395.9</v>
      </c>
      <c r="D142" s="94">
        <v>18576.580000000002</v>
      </c>
      <c r="E142" s="94">
        <v>8819.32</v>
      </c>
      <c r="F142" s="94">
        <v>0.68</v>
      </c>
      <c r="G142" s="94">
        <v>3.45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27503.56</v>
      </c>
      <c r="D143" s="94">
        <v>18664.21</v>
      </c>
      <c r="E143" s="94">
        <v>8839.35</v>
      </c>
      <c r="F143" s="94">
        <v>0.68</v>
      </c>
      <c r="G143" s="94">
        <v>3.45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34627.21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59870.76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25588.28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25488.91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25484.27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25498.74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50674.65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25499.22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25492.87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25643.48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1.32</v>
      </c>
      <c r="F158" s="94">
        <v>1503.07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3.28</v>
      </c>
      <c r="F159" s="94">
        <v>3582.13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1.51</v>
      </c>
      <c r="F160" s="94">
        <v>1715.36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1.22</v>
      </c>
      <c r="F161" s="94">
        <v>1393.98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1.2</v>
      </c>
      <c r="F162" s="94">
        <v>1364.25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1.19</v>
      </c>
      <c r="F163" s="94">
        <v>1359.59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2.14</v>
      </c>
      <c r="F164" s="94">
        <v>2343.36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1.1200000000000001</v>
      </c>
      <c r="F165" s="94">
        <v>1272.1099999999999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1.1100000000000001</v>
      </c>
      <c r="F166" s="94">
        <v>1267.03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1.1200000000000001</v>
      </c>
      <c r="F167" s="94">
        <v>1274.75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36768.709600000002</v>
      </c>
      <c r="C176" s="94">
        <v>61.159700000000001</v>
      </c>
      <c r="D176" s="94">
        <v>136.3613</v>
      </c>
      <c r="E176" s="94">
        <v>0</v>
      </c>
      <c r="F176" s="94">
        <v>5.0000000000000001E-4</v>
      </c>
      <c r="G176" s="94">
        <v>242471.82709999999</v>
      </c>
      <c r="H176" s="94">
        <v>15291.7114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32263.695199999998</v>
      </c>
      <c r="C177" s="94">
        <v>54.686199999999999</v>
      </c>
      <c r="D177" s="94">
        <v>124.654</v>
      </c>
      <c r="E177" s="94">
        <v>0</v>
      </c>
      <c r="F177" s="94">
        <v>5.0000000000000001E-4</v>
      </c>
      <c r="G177" s="94">
        <v>221666.83240000001</v>
      </c>
      <c r="H177" s="94">
        <v>13512.324699999999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32157.551599999999</v>
      </c>
      <c r="C178" s="94">
        <v>58.343000000000004</v>
      </c>
      <c r="D178" s="94">
        <v>143.05179999999999</v>
      </c>
      <c r="E178" s="94">
        <v>0</v>
      </c>
      <c r="F178" s="94">
        <v>5.0000000000000001E-4</v>
      </c>
      <c r="G178" s="94">
        <v>254427.49179999999</v>
      </c>
      <c r="H178" s="94">
        <v>13822.203799999999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31101.207299999998</v>
      </c>
      <c r="C179" s="94">
        <v>58.2958</v>
      </c>
      <c r="D179" s="94">
        <v>147.5163</v>
      </c>
      <c r="E179" s="94">
        <v>0</v>
      </c>
      <c r="F179" s="94">
        <v>5.0000000000000001E-4</v>
      </c>
      <c r="G179" s="94">
        <v>262386.62280000001</v>
      </c>
      <c r="H179" s="94">
        <v>13540.794599999999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34242.476000000002</v>
      </c>
      <c r="C180" s="94">
        <v>65.937299999999993</v>
      </c>
      <c r="D180" s="94">
        <v>171.01130000000001</v>
      </c>
      <c r="E180" s="94">
        <v>0</v>
      </c>
      <c r="F180" s="94">
        <v>5.9999999999999995E-4</v>
      </c>
      <c r="G180" s="94">
        <v>304193.7205</v>
      </c>
      <c r="H180" s="94">
        <v>15070.3734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37346.358899999999</v>
      </c>
      <c r="C181" s="94">
        <v>72.111599999999996</v>
      </c>
      <c r="D181" s="94">
        <v>187.4804</v>
      </c>
      <c r="E181" s="94">
        <v>0</v>
      </c>
      <c r="F181" s="94">
        <v>6.9999999999999999E-4</v>
      </c>
      <c r="G181" s="94">
        <v>333490.7194</v>
      </c>
      <c r="H181" s="94">
        <v>16454.651999999998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40076.630700000002</v>
      </c>
      <c r="C182" s="94">
        <v>77.382900000000006</v>
      </c>
      <c r="D182" s="94">
        <v>201.18369999999999</v>
      </c>
      <c r="E182" s="94">
        <v>0</v>
      </c>
      <c r="F182" s="94">
        <v>6.9999999999999999E-4</v>
      </c>
      <c r="G182" s="94">
        <v>357866.2194</v>
      </c>
      <c r="H182" s="94">
        <v>17657.546300000002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40535.184200000003</v>
      </c>
      <c r="C183" s="94">
        <v>78.272300000000001</v>
      </c>
      <c r="D183" s="94">
        <v>203.50540000000001</v>
      </c>
      <c r="E183" s="94">
        <v>0</v>
      </c>
      <c r="F183" s="94">
        <v>6.9999999999999999E-4</v>
      </c>
      <c r="G183" s="94">
        <v>361996.00699999998</v>
      </c>
      <c r="H183" s="94">
        <v>17859.954000000002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36031.048799999997</v>
      </c>
      <c r="C184" s="94">
        <v>69.56</v>
      </c>
      <c r="D184" s="94">
        <v>180.8193</v>
      </c>
      <c r="E184" s="94">
        <v>0</v>
      </c>
      <c r="F184" s="94">
        <v>6.9999999999999999E-4</v>
      </c>
      <c r="G184" s="94">
        <v>321641.7586</v>
      </c>
      <c r="H184" s="94">
        <v>15874.034799999999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31646.880099999998</v>
      </c>
      <c r="C185" s="94">
        <v>59.840800000000002</v>
      </c>
      <c r="D185" s="94">
        <v>152.66399999999999</v>
      </c>
      <c r="E185" s="94">
        <v>0</v>
      </c>
      <c r="F185" s="94">
        <v>5.9999999999999995E-4</v>
      </c>
      <c r="G185" s="94">
        <v>271547.89429999999</v>
      </c>
      <c r="H185" s="94">
        <v>13826.5903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30570.364300000001</v>
      </c>
      <c r="C186" s="94">
        <v>55.043300000000002</v>
      </c>
      <c r="D186" s="94">
        <v>133.93180000000001</v>
      </c>
      <c r="E186" s="94">
        <v>0</v>
      </c>
      <c r="F186" s="94">
        <v>5.0000000000000001E-4</v>
      </c>
      <c r="G186" s="94">
        <v>238202.67929999999</v>
      </c>
      <c r="H186" s="94">
        <v>13101.1875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34944.432200000003</v>
      </c>
      <c r="C187" s="94">
        <v>59.440199999999997</v>
      </c>
      <c r="D187" s="94">
        <v>136.04159999999999</v>
      </c>
      <c r="E187" s="94">
        <v>0</v>
      </c>
      <c r="F187" s="94">
        <v>5.0000000000000001E-4</v>
      </c>
      <c r="G187" s="94">
        <v>241919.38860000001</v>
      </c>
      <c r="H187" s="94">
        <v>14654.452300000001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417684.53889999999</v>
      </c>
      <c r="C189" s="94">
        <v>770.07299999999998</v>
      </c>
      <c r="D189" s="94">
        <v>1918.221</v>
      </c>
      <c r="E189" s="94">
        <v>0</v>
      </c>
      <c r="F189" s="94">
        <v>7.1000000000000004E-3</v>
      </c>
      <c r="G189" s="95">
        <v>3411810</v>
      </c>
      <c r="H189" s="94">
        <v>180665.82519999999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30570.364300000001</v>
      </c>
      <c r="C190" s="94">
        <v>54.686199999999999</v>
      </c>
      <c r="D190" s="94">
        <v>124.654</v>
      </c>
      <c r="E190" s="94">
        <v>0</v>
      </c>
      <c r="F190" s="94">
        <v>5.0000000000000001E-4</v>
      </c>
      <c r="G190" s="94">
        <v>221666.83240000001</v>
      </c>
      <c r="H190" s="94">
        <v>13101.1875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40535.184200000003</v>
      </c>
      <c r="C191" s="94">
        <v>78.272300000000001</v>
      </c>
      <c r="D191" s="94">
        <v>203.50540000000001</v>
      </c>
      <c r="E191" s="94">
        <v>0</v>
      </c>
      <c r="F191" s="94">
        <v>6.9999999999999999E-4</v>
      </c>
      <c r="G191" s="94">
        <v>361996.00699999998</v>
      </c>
      <c r="H191" s="94">
        <v>17859.954000000002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139807000000</v>
      </c>
      <c r="C194" s="94">
        <v>119071.601</v>
      </c>
      <c r="D194" s="94" t="s">
        <v>705</v>
      </c>
      <c r="E194" s="94">
        <v>72368.391000000003</v>
      </c>
      <c r="F194" s="94">
        <v>8089.5320000000002</v>
      </c>
      <c r="G194" s="94">
        <v>17075.635999999999</v>
      </c>
      <c r="H194" s="94">
        <v>0</v>
      </c>
      <c r="I194" s="94">
        <v>21538.042000000001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127811000000</v>
      </c>
      <c r="C195" s="94">
        <v>125202.65300000001</v>
      </c>
      <c r="D195" s="94" t="s">
        <v>656</v>
      </c>
      <c r="E195" s="94">
        <v>72368.391000000003</v>
      </c>
      <c r="F195" s="94">
        <v>8089.5320000000002</v>
      </c>
      <c r="G195" s="94">
        <v>17075.635999999999</v>
      </c>
      <c r="H195" s="94">
        <v>0</v>
      </c>
      <c r="I195" s="94">
        <v>27669.094000000001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146700000000</v>
      </c>
      <c r="C196" s="94">
        <v>134504.18299999999</v>
      </c>
      <c r="D196" s="94" t="s">
        <v>657</v>
      </c>
      <c r="E196" s="94">
        <v>72368.391000000003</v>
      </c>
      <c r="F196" s="94">
        <v>8089.5320000000002</v>
      </c>
      <c r="G196" s="94">
        <v>17075.635999999999</v>
      </c>
      <c r="H196" s="94">
        <v>0</v>
      </c>
      <c r="I196" s="94">
        <v>36970.624000000003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151290000000</v>
      </c>
      <c r="C197" s="94">
        <v>152381.44200000001</v>
      </c>
      <c r="D197" s="94" t="s">
        <v>658</v>
      </c>
      <c r="E197" s="94">
        <v>72368.391000000003</v>
      </c>
      <c r="F197" s="94">
        <v>8089.5320000000002</v>
      </c>
      <c r="G197" s="94">
        <v>17075.635999999999</v>
      </c>
      <c r="H197" s="94">
        <v>0</v>
      </c>
      <c r="I197" s="94">
        <v>54847.883000000002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175395000000</v>
      </c>
      <c r="C198" s="94">
        <v>165137.14300000001</v>
      </c>
      <c r="D198" s="94" t="s">
        <v>617</v>
      </c>
      <c r="E198" s="94">
        <v>72368.391000000003</v>
      </c>
      <c r="F198" s="94">
        <v>8089.5320000000002</v>
      </c>
      <c r="G198" s="94">
        <v>17075.635999999999</v>
      </c>
      <c r="H198" s="94">
        <v>0</v>
      </c>
      <c r="I198" s="94">
        <v>67603.584000000003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192288000000</v>
      </c>
      <c r="C199" s="94">
        <v>177955.144</v>
      </c>
      <c r="D199" s="94" t="s">
        <v>551</v>
      </c>
      <c r="E199" s="94">
        <v>72368.391000000003</v>
      </c>
      <c r="F199" s="94">
        <v>8089.5320000000002</v>
      </c>
      <c r="G199" s="94">
        <v>17075.635999999999</v>
      </c>
      <c r="H199" s="94">
        <v>0</v>
      </c>
      <c r="I199" s="94">
        <v>80421.584000000003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206342000000</v>
      </c>
      <c r="C200" s="94">
        <v>193681.78099999999</v>
      </c>
      <c r="D200" s="94" t="s">
        <v>552</v>
      </c>
      <c r="E200" s="94">
        <v>72368.391000000003</v>
      </c>
      <c r="F200" s="94">
        <v>8089.5320000000002</v>
      </c>
      <c r="G200" s="94">
        <v>17075.635999999999</v>
      </c>
      <c r="H200" s="94">
        <v>0</v>
      </c>
      <c r="I200" s="94">
        <v>96148.221999999994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208723000000</v>
      </c>
      <c r="C201" s="94">
        <v>185029.614</v>
      </c>
      <c r="D201" s="94" t="s">
        <v>659</v>
      </c>
      <c r="E201" s="94">
        <v>72368.391000000003</v>
      </c>
      <c r="F201" s="94">
        <v>8089.5320000000002</v>
      </c>
      <c r="G201" s="94">
        <v>17075.635999999999</v>
      </c>
      <c r="H201" s="94">
        <v>0</v>
      </c>
      <c r="I201" s="94">
        <v>87496.054999999993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185456000000</v>
      </c>
      <c r="C202" s="94">
        <v>173973.076</v>
      </c>
      <c r="D202" s="94" t="s">
        <v>660</v>
      </c>
      <c r="E202" s="94">
        <v>72368.391000000003</v>
      </c>
      <c r="F202" s="94">
        <v>8089.5320000000002</v>
      </c>
      <c r="G202" s="94">
        <v>17075.635999999999</v>
      </c>
      <c r="H202" s="94">
        <v>0</v>
      </c>
      <c r="I202" s="94">
        <v>76439.517000000007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156572000000</v>
      </c>
      <c r="C203" s="94">
        <v>159355.685</v>
      </c>
      <c r="D203" s="94" t="s">
        <v>553</v>
      </c>
      <c r="E203" s="94">
        <v>72368.391000000003</v>
      </c>
      <c r="F203" s="94">
        <v>8089.5320000000002</v>
      </c>
      <c r="G203" s="94">
        <v>17075.635999999999</v>
      </c>
      <c r="H203" s="94">
        <v>0</v>
      </c>
      <c r="I203" s="94">
        <v>61822.125999999997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137345000000</v>
      </c>
      <c r="C204" s="94">
        <v>126463.541</v>
      </c>
      <c r="D204" s="94" t="s">
        <v>618</v>
      </c>
      <c r="E204" s="94">
        <v>72368.391000000003</v>
      </c>
      <c r="F204" s="94">
        <v>8089.5320000000002</v>
      </c>
      <c r="G204" s="94">
        <v>17075.635999999999</v>
      </c>
      <c r="H204" s="94">
        <v>0</v>
      </c>
      <c r="I204" s="94">
        <v>28929.982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139488000000</v>
      </c>
      <c r="C205" s="94">
        <v>114831.98299999999</v>
      </c>
      <c r="D205" s="94" t="s">
        <v>661</v>
      </c>
      <c r="E205" s="94">
        <v>72368.391000000003</v>
      </c>
      <c r="F205" s="94">
        <v>8089.5320000000002</v>
      </c>
      <c r="G205" s="94">
        <v>17075.635999999999</v>
      </c>
      <c r="H205" s="94">
        <v>0</v>
      </c>
      <c r="I205" s="94">
        <v>17298.423999999999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1967220000000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127811000000</v>
      </c>
      <c r="C208" s="94">
        <v>114831.98299999999</v>
      </c>
      <c r="D208" s="94"/>
      <c r="E208" s="94">
        <v>72368.391000000003</v>
      </c>
      <c r="F208" s="94">
        <v>8089.5320000000002</v>
      </c>
      <c r="G208" s="94">
        <v>17075.635999999999</v>
      </c>
      <c r="H208" s="94">
        <v>0</v>
      </c>
      <c r="I208" s="94">
        <v>17298.423999999999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208723000000</v>
      </c>
      <c r="C209" s="94">
        <v>193681.78099999999</v>
      </c>
      <c r="D209" s="94"/>
      <c r="E209" s="94">
        <v>72368.391000000003</v>
      </c>
      <c r="F209" s="94">
        <v>8089.5320000000002</v>
      </c>
      <c r="G209" s="94">
        <v>17075.635999999999</v>
      </c>
      <c r="H209" s="94">
        <v>0</v>
      </c>
      <c r="I209" s="94">
        <v>96148.221999999994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54481.279999999999</v>
      </c>
      <c r="C212" s="94">
        <v>6506.59</v>
      </c>
      <c r="D212" s="94">
        <v>0</v>
      </c>
      <c r="E212" s="94">
        <v>60987.87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26.06</v>
      </c>
      <c r="C213" s="94">
        <v>3.11</v>
      </c>
      <c r="D213" s="94">
        <v>0</v>
      </c>
      <c r="E213" s="94">
        <v>29.18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26.06</v>
      </c>
      <c r="C214" s="94">
        <v>3.11</v>
      </c>
      <c r="D214" s="94">
        <v>0</v>
      </c>
      <c r="E214" s="94">
        <v>29.18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1894.47</v>
      </c>
      <c r="C2" s="94">
        <v>906.31</v>
      </c>
      <c r="D2" s="94">
        <v>906.31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1894.47</v>
      </c>
      <c r="C3" s="94">
        <v>906.31</v>
      </c>
      <c r="D3" s="94">
        <v>906.31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5460.28</v>
      </c>
      <c r="C4" s="94">
        <v>2612.17</v>
      </c>
      <c r="D4" s="94">
        <v>2612.17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5460.28</v>
      </c>
      <c r="C5" s="94">
        <v>2612.17</v>
      </c>
      <c r="D5" s="94">
        <v>2612.17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201.25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123.7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92.28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274.92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1693.22</v>
      </c>
      <c r="C28" s="94">
        <v>201.25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1.306</v>
      </c>
      <c r="E46" s="94">
        <v>1.623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1.306</v>
      </c>
      <c r="E47" s="94">
        <v>1.623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1.306</v>
      </c>
      <c r="E48" s="94">
        <v>1.623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1.306</v>
      </c>
      <c r="E51" s="94">
        <v>1.623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1.306</v>
      </c>
      <c r="E52" s="94">
        <v>1.623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1.306</v>
      </c>
      <c r="E55" s="94">
        <v>1.623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1.306</v>
      </c>
      <c r="E56" s="94">
        <v>1.623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1.306</v>
      </c>
      <c r="E59" s="94">
        <v>1.623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1.306</v>
      </c>
      <c r="E60" s="94">
        <v>1.623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1.306</v>
      </c>
      <c r="E63" s="94">
        <v>1.623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1.306</v>
      </c>
      <c r="E64" s="94">
        <v>1.623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1.306</v>
      </c>
      <c r="E67" s="94">
        <v>1.623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1.306</v>
      </c>
      <c r="E68" s="94">
        <v>1.623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1.306</v>
      </c>
      <c r="E71" s="94">
        <v>1.623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1.306</v>
      </c>
      <c r="E72" s="94">
        <v>1.623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1.306</v>
      </c>
      <c r="E75" s="94">
        <v>1.623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1.306</v>
      </c>
      <c r="E76" s="94">
        <v>1.623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1.306</v>
      </c>
      <c r="E79" s="94">
        <v>1.623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1.306</v>
      </c>
      <c r="E80" s="94">
        <v>1.623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1.306</v>
      </c>
      <c r="E83" s="94">
        <v>1.623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1.306</v>
      </c>
      <c r="E84" s="94">
        <v>1.623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1.306</v>
      </c>
      <c r="E85" s="94">
        <v>1.623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21004.97</v>
      </c>
      <c r="D134" s="94">
        <v>15382.82</v>
      </c>
      <c r="E134" s="94">
        <v>5622.16</v>
      </c>
      <c r="F134" s="94">
        <v>0.73</v>
      </c>
      <c r="G134" s="94">
        <v>3.58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52773.68</v>
      </c>
      <c r="D135" s="94">
        <v>39897.89</v>
      </c>
      <c r="E135" s="94">
        <v>12875.79</v>
      </c>
      <c r="F135" s="94">
        <v>0.76</v>
      </c>
      <c r="G135" s="94">
        <v>3.35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24820.32</v>
      </c>
      <c r="D136" s="94">
        <v>18718.45</v>
      </c>
      <c r="E136" s="94">
        <v>6101.87</v>
      </c>
      <c r="F136" s="94">
        <v>0.75</v>
      </c>
      <c r="G136" s="94">
        <v>3.64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20842.18</v>
      </c>
      <c r="D137" s="94">
        <v>15349.35</v>
      </c>
      <c r="E137" s="94">
        <v>5492.83</v>
      </c>
      <c r="F137" s="94">
        <v>0.74</v>
      </c>
      <c r="G137" s="94">
        <v>3.59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20461.7</v>
      </c>
      <c r="D138" s="94">
        <v>15029.91</v>
      </c>
      <c r="E138" s="94">
        <v>5431.79</v>
      </c>
      <c r="F138" s="94">
        <v>0.73</v>
      </c>
      <c r="G138" s="94">
        <v>3.59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20397.72</v>
      </c>
      <c r="D139" s="94">
        <v>14976.25</v>
      </c>
      <c r="E139" s="94">
        <v>5421.47</v>
      </c>
      <c r="F139" s="94">
        <v>0.73</v>
      </c>
      <c r="G139" s="94">
        <v>3.59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37256.31</v>
      </c>
      <c r="D140" s="94">
        <v>26998.639999999999</v>
      </c>
      <c r="E140" s="94">
        <v>10257.66</v>
      </c>
      <c r="F140" s="94">
        <v>0.72</v>
      </c>
      <c r="G140" s="94">
        <v>3.53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19278.79</v>
      </c>
      <c r="D141" s="94">
        <v>14040.63</v>
      </c>
      <c r="E141" s="94">
        <v>5238.16</v>
      </c>
      <c r="F141" s="94">
        <v>0.73</v>
      </c>
      <c r="G141" s="94">
        <v>3.57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19212.46</v>
      </c>
      <c r="D142" s="94">
        <v>13985.35</v>
      </c>
      <c r="E142" s="94">
        <v>5227.1099999999997</v>
      </c>
      <c r="F142" s="94">
        <v>0.73</v>
      </c>
      <c r="G142" s="94">
        <v>3.57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19266.509999999998</v>
      </c>
      <c r="D143" s="94">
        <v>14030.41</v>
      </c>
      <c r="E143" s="94">
        <v>5236.1000000000004</v>
      </c>
      <c r="F143" s="94">
        <v>0.73</v>
      </c>
      <c r="G143" s="94">
        <v>3.57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16976.7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29143.11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12375.27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12317.05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12313.96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12321.78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24452.63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12322.14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12319.69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12409.3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1.04</v>
      </c>
      <c r="F158" s="94">
        <v>1184.81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2.82</v>
      </c>
      <c r="F159" s="94">
        <v>3082.21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1.32</v>
      </c>
      <c r="F160" s="94">
        <v>1501.37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1.05</v>
      </c>
      <c r="F161" s="94">
        <v>1191.67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1.02</v>
      </c>
      <c r="F162" s="94">
        <v>1162.58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1.02</v>
      </c>
      <c r="F163" s="94">
        <v>1157.69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1.8</v>
      </c>
      <c r="F164" s="94">
        <v>1966.08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0.94</v>
      </c>
      <c r="F165" s="94">
        <v>1072.83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0.94</v>
      </c>
      <c r="F166" s="94">
        <v>1067.8399999999999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0.94</v>
      </c>
      <c r="F167" s="94">
        <v>1071.9100000000001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13870.112800000001</v>
      </c>
      <c r="C176" s="94">
        <v>11.978300000000001</v>
      </c>
      <c r="D176" s="94">
        <v>109.92019999999999</v>
      </c>
      <c r="E176" s="94">
        <v>0</v>
      </c>
      <c r="F176" s="94">
        <v>1E-4</v>
      </c>
      <c r="G176" s="94">
        <v>663176.29269999999</v>
      </c>
      <c r="H176" s="94">
        <v>5135.8315000000002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12371.955099999999</v>
      </c>
      <c r="C177" s="94">
        <v>10.678599999999999</v>
      </c>
      <c r="D177" s="94">
        <v>99.101799999999997</v>
      </c>
      <c r="E177" s="94">
        <v>0</v>
      </c>
      <c r="F177" s="94">
        <v>0</v>
      </c>
      <c r="G177" s="94">
        <v>597910.69579999999</v>
      </c>
      <c r="H177" s="94">
        <v>4584.3103000000001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13559.8691</v>
      </c>
      <c r="C178" s="94">
        <v>11.682600000000001</v>
      </c>
      <c r="D178" s="94">
        <v>112.4391</v>
      </c>
      <c r="E178" s="94">
        <v>0</v>
      </c>
      <c r="F178" s="94">
        <v>1E-4</v>
      </c>
      <c r="G178" s="94">
        <v>678393.26020000002</v>
      </c>
      <c r="H178" s="94">
        <v>5036.1408000000001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12549.345600000001</v>
      </c>
      <c r="C179" s="94">
        <v>10.7987</v>
      </c>
      <c r="D179" s="94">
        <v>106.4235</v>
      </c>
      <c r="E179" s="94">
        <v>0</v>
      </c>
      <c r="F179" s="94">
        <v>0</v>
      </c>
      <c r="G179" s="94">
        <v>642107.50300000003</v>
      </c>
      <c r="H179" s="94">
        <v>4668.0436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12645.567800000001</v>
      </c>
      <c r="C180" s="94">
        <v>10.8537</v>
      </c>
      <c r="D180" s="94">
        <v>112.22499999999999</v>
      </c>
      <c r="E180" s="94">
        <v>0</v>
      </c>
      <c r="F180" s="94">
        <v>1E-4</v>
      </c>
      <c r="G180" s="94">
        <v>677129.17469999997</v>
      </c>
      <c r="H180" s="94">
        <v>4719.0464000000002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12320.118899999999</v>
      </c>
      <c r="C181" s="94">
        <v>10.5601</v>
      </c>
      <c r="D181" s="94">
        <v>111.8831</v>
      </c>
      <c r="E181" s="94">
        <v>0</v>
      </c>
      <c r="F181" s="94">
        <v>1E-4</v>
      </c>
      <c r="G181" s="94">
        <v>675075.07209999999</v>
      </c>
      <c r="H181" s="94">
        <v>4605.3648000000003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13267.865100000001</v>
      </c>
      <c r="C182" s="94">
        <v>11.3558</v>
      </c>
      <c r="D182" s="94">
        <v>123.47499999999999</v>
      </c>
      <c r="E182" s="94">
        <v>0</v>
      </c>
      <c r="F182" s="94">
        <v>1E-4</v>
      </c>
      <c r="G182" s="94">
        <v>745027.78650000005</v>
      </c>
      <c r="H182" s="94">
        <v>4968.7476999999999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14461.518700000001</v>
      </c>
      <c r="C183" s="94">
        <v>12.3772</v>
      </c>
      <c r="D183" s="94">
        <v>134.62180000000001</v>
      </c>
      <c r="E183" s="94">
        <v>0</v>
      </c>
      <c r="F183" s="94">
        <v>1E-4</v>
      </c>
      <c r="G183" s="94">
        <v>812285.77240000002</v>
      </c>
      <c r="H183" s="94">
        <v>5415.8815999999997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13232.2842</v>
      </c>
      <c r="C184" s="94">
        <v>11.3262</v>
      </c>
      <c r="D184" s="94">
        <v>122.992</v>
      </c>
      <c r="E184" s="94">
        <v>0</v>
      </c>
      <c r="F184" s="94">
        <v>1E-4</v>
      </c>
      <c r="G184" s="94">
        <v>742113.0307</v>
      </c>
      <c r="H184" s="94">
        <v>4954.9594999999999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12880.0744</v>
      </c>
      <c r="C185" s="94">
        <v>11.039199999999999</v>
      </c>
      <c r="D185" s="94">
        <v>117.1284</v>
      </c>
      <c r="E185" s="94">
        <v>0</v>
      </c>
      <c r="F185" s="94">
        <v>1E-4</v>
      </c>
      <c r="G185" s="94">
        <v>706724.29729999998</v>
      </c>
      <c r="H185" s="94">
        <v>4815.1695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12524.606</v>
      </c>
      <c r="C186" s="94">
        <v>10.7681</v>
      </c>
      <c r="D186" s="94">
        <v>107.88249999999999</v>
      </c>
      <c r="E186" s="94">
        <v>0</v>
      </c>
      <c r="F186" s="94">
        <v>1E-4</v>
      </c>
      <c r="G186" s="94">
        <v>650916.3898</v>
      </c>
      <c r="H186" s="94">
        <v>4663.9324999999999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13553.124299999999</v>
      </c>
      <c r="C187" s="94">
        <v>11.6868</v>
      </c>
      <c r="D187" s="94">
        <v>110.5898</v>
      </c>
      <c r="E187" s="94">
        <v>0</v>
      </c>
      <c r="F187" s="94">
        <v>1E-4</v>
      </c>
      <c r="G187" s="94">
        <v>667228.68299999996</v>
      </c>
      <c r="H187" s="94">
        <v>5028.1641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157236.44200000001</v>
      </c>
      <c r="C189" s="94">
        <v>135.1052</v>
      </c>
      <c r="D189" s="94">
        <v>1368.6822999999999</v>
      </c>
      <c r="E189" s="94">
        <v>0</v>
      </c>
      <c r="F189" s="94">
        <v>5.9999999999999995E-4</v>
      </c>
      <c r="G189" s="95">
        <v>8258090</v>
      </c>
      <c r="H189" s="94">
        <v>58595.592299999997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12320.118899999999</v>
      </c>
      <c r="C190" s="94">
        <v>10.5601</v>
      </c>
      <c r="D190" s="94">
        <v>99.101799999999997</v>
      </c>
      <c r="E190" s="94">
        <v>0</v>
      </c>
      <c r="F190" s="94">
        <v>0</v>
      </c>
      <c r="G190" s="94">
        <v>597910.69579999999</v>
      </c>
      <c r="H190" s="94">
        <v>4584.3103000000001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14461.518700000001</v>
      </c>
      <c r="C191" s="94">
        <v>12.3772</v>
      </c>
      <c r="D191" s="94">
        <v>134.62180000000001</v>
      </c>
      <c r="E191" s="94">
        <v>0</v>
      </c>
      <c r="F191" s="94">
        <v>1E-4</v>
      </c>
      <c r="G191" s="94">
        <v>812285.77240000002</v>
      </c>
      <c r="H191" s="94">
        <v>5415.8815999999997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135976000000</v>
      </c>
      <c r="C194" s="94">
        <v>128176.933</v>
      </c>
      <c r="D194" s="94" t="s">
        <v>662</v>
      </c>
      <c r="E194" s="94">
        <v>72368.391000000003</v>
      </c>
      <c r="F194" s="94">
        <v>8089.5320000000002</v>
      </c>
      <c r="G194" s="94">
        <v>14458.993</v>
      </c>
      <c r="H194" s="94">
        <v>0</v>
      </c>
      <c r="I194" s="94">
        <v>33260.017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122594000000</v>
      </c>
      <c r="C195" s="94">
        <v>124146.111</v>
      </c>
      <c r="D195" s="94" t="s">
        <v>554</v>
      </c>
      <c r="E195" s="94">
        <v>72368.391000000003</v>
      </c>
      <c r="F195" s="94">
        <v>8089.5320000000002</v>
      </c>
      <c r="G195" s="94">
        <v>14458.993</v>
      </c>
      <c r="H195" s="94">
        <v>0</v>
      </c>
      <c r="I195" s="94">
        <v>29229.195</v>
      </c>
      <c r="J195" s="94">
        <v>0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139096000000</v>
      </c>
      <c r="C196" s="94">
        <v>123790.287</v>
      </c>
      <c r="D196" s="94" t="s">
        <v>619</v>
      </c>
      <c r="E196" s="94">
        <v>72368.391000000003</v>
      </c>
      <c r="F196" s="94">
        <v>8089.5320000000002</v>
      </c>
      <c r="G196" s="94">
        <v>14458.993</v>
      </c>
      <c r="H196" s="94">
        <v>0</v>
      </c>
      <c r="I196" s="94">
        <v>28873.370999999999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131656000000</v>
      </c>
      <c r="C197" s="94">
        <v>132327.68400000001</v>
      </c>
      <c r="D197" s="94" t="s">
        <v>555</v>
      </c>
      <c r="E197" s="94">
        <v>72368.391000000003</v>
      </c>
      <c r="F197" s="94">
        <v>8089.5320000000002</v>
      </c>
      <c r="G197" s="94">
        <v>14458.993</v>
      </c>
      <c r="H197" s="94">
        <v>0</v>
      </c>
      <c r="I197" s="94">
        <v>37410.767999999996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138837000000</v>
      </c>
      <c r="C198" s="94">
        <v>129446.79</v>
      </c>
      <c r="D198" s="94" t="s">
        <v>663</v>
      </c>
      <c r="E198" s="94">
        <v>72368.391000000003</v>
      </c>
      <c r="F198" s="94">
        <v>8089.5320000000002</v>
      </c>
      <c r="G198" s="94">
        <v>14458.993</v>
      </c>
      <c r="H198" s="94">
        <v>0</v>
      </c>
      <c r="I198" s="94">
        <v>34529.874000000003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138416000000</v>
      </c>
      <c r="C199" s="94">
        <v>131244.826</v>
      </c>
      <c r="D199" s="94" t="s">
        <v>664</v>
      </c>
      <c r="E199" s="94">
        <v>72368.391000000003</v>
      </c>
      <c r="F199" s="94">
        <v>8089.5320000000002</v>
      </c>
      <c r="G199" s="94">
        <v>14458.993</v>
      </c>
      <c r="H199" s="94">
        <v>0</v>
      </c>
      <c r="I199" s="94">
        <v>36327.910000000003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152759000000</v>
      </c>
      <c r="C200" s="94">
        <v>139594.807</v>
      </c>
      <c r="D200" s="94" t="s">
        <v>665</v>
      </c>
      <c r="E200" s="94">
        <v>72368.391000000003</v>
      </c>
      <c r="F200" s="94">
        <v>8089.5320000000002</v>
      </c>
      <c r="G200" s="94">
        <v>14458.993</v>
      </c>
      <c r="H200" s="94">
        <v>0</v>
      </c>
      <c r="I200" s="94">
        <v>44677.891000000003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166549000000</v>
      </c>
      <c r="C201" s="94">
        <v>148507.58300000001</v>
      </c>
      <c r="D201" s="94" t="s">
        <v>666</v>
      </c>
      <c r="E201" s="94">
        <v>72368.391000000003</v>
      </c>
      <c r="F201" s="94">
        <v>8089.5320000000002</v>
      </c>
      <c r="G201" s="94">
        <v>14458.993</v>
      </c>
      <c r="H201" s="94">
        <v>0</v>
      </c>
      <c r="I201" s="94">
        <v>53590.667000000001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152161000000</v>
      </c>
      <c r="C202" s="94">
        <v>145661.99600000001</v>
      </c>
      <c r="D202" s="94" t="s">
        <v>706</v>
      </c>
      <c r="E202" s="94">
        <v>72368.391000000003</v>
      </c>
      <c r="F202" s="94">
        <v>8089.5320000000002</v>
      </c>
      <c r="G202" s="94">
        <v>14458.993</v>
      </c>
      <c r="H202" s="94">
        <v>0</v>
      </c>
      <c r="I202" s="94">
        <v>50745.08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144905000000</v>
      </c>
      <c r="C203" s="94">
        <v>136990.29500000001</v>
      </c>
      <c r="D203" s="94" t="s">
        <v>620</v>
      </c>
      <c r="E203" s="94">
        <v>72368.391000000003</v>
      </c>
      <c r="F203" s="94">
        <v>8089.5320000000002</v>
      </c>
      <c r="G203" s="94">
        <v>14458.993</v>
      </c>
      <c r="H203" s="94">
        <v>0</v>
      </c>
      <c r="I203" s="94">
        <v>42073.379000000001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133462000000</v>
      </c>
      <c r="C204" s="94">
        <v>131061.924</v>
      </c>
      <c r="D204" s="94" t="s">
        <v>557</v>
      </c>
      <c r="E204" s="94">
        <v>72368.391000000003</v>
      </c>
      <c r="F204" s="94">
        <v>8089.5320000000002</v>
      </c>
      <c r="G204" s="94">
        <v>14458.993</v>
      </c>
      <c r="H204" s="94">
        <v>0</v>
      </c>
      <c r="I204" s="94">
        <v>36145.008000000002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136807000000</v>
      </c>
      <c r="C205" s="94">
        <v>130849.549</v>
      </c>
      <c r="D205" s="94" t="s">
        <v>558</v>
      </c>
      <c r="E205" s="94">
        <v>72368.391000000003</v>
      </c>
      <c r="F205" s="94">
        <v>8089.5320000000002</v>
      </c>
      <c r="G205" s="94">
        <v>14458.993</v>
      </c>
      <c r="H205" s="94">
        <v>0</v>
      </c>
      <c r="I205" s="94">
        <v>35932.633000000002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1693220000000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122594000000</v>
      </c>
      <c r="C208" s="94">
        <v>123790.287</v>
      </c>
      <c r="D208" s="94"/>
      <c r="E208" s="94">
        <v>72368.391000000003</v>
      </c>
      <c r="F208" s="94">
        <v>8089.5320000000002</v>
      </c>
      <c r="G208" s="94">
        <v>14458.993</v>
      </c>
      <c r="H208" s="94">
        <v>0</v>
      </c>
      <c r="I208" s="94">
        <v>28873.370999999999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166549000000</v>
      </c>
      <c r="C209" s="94">
        <v>148507.58300000001</v>
      </c>
      <c r="D209" s="94"/>
      <c r="E209" s="94">
        <v>72368.391000000003</v>
      </c>
      <c r="F209" s="94">
        <v>8089.5320000000002</v>
      </c>
      <c r="G209" s="94">
        <v>14458.993</v>
      </c>
      <c r="H209" s="94">
        <v>0</v>
      </c>
      <c r="I209" s="94">
        <v>53590.667000000001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61992.99</v>
      </c>
      <c r="C212" s="94">
        <v>1732.19</v>
      </c>
      <c r="D212" s="94">
        <v>0</v>
      </c>
      <c r="E212" s="94">
        <v>63725.18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29.66</v>
      </c>
      <c r="C213" s="94">
        <v>0.83</v>
      </c>
      <c r="D213" s="94">
        <v>0</v>
      </c>
      <c r="E213" s="94">
        <v>30.49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29.66</v>
      </c>
      <c r="C214" s="94">
        <v>0.83</v>
      </c>
      <c r="D214" s="94">
        <v>0</v>
      </c>
      <c r="E214" s="94">
        <v>30.49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18"/>
  <sheetViews>
    <sheetView workbookViewId="0"/>
  </sheetViews>
  <sheetFormatPr defaultRowHeight="10.5"/>
  <cols>
    <col min="1" max="1" width="42.5" style="82" customWidth="1"/>
    <col min="2" max="2" width="32.6640625" style="82" customWidth="1"/>
    <col min="3" max="3" width="33.6640625" style="82" customWidth="1"/>
    <col min="4" max="4" width="38.6640625" style="82" customWidth="1"/>
    <col min="5" max="5" width="45.6640625" style="82" customWidth="1"/>
    <col min="6" max="6" width="50" style="82" customWidth="1"/>
    <col min="7" max="7" width="43.6640625" style="82" customWidth="1"/>
    <col min="8" max="9" width="38.33203125" style="82" customWidth="1"/>
    <col min="10" max="10" width="46.1640625" style="82" customWidth="1"/>
    <col min="11" max="11" width="36.1640625" style="82" customWidth="1"/>
    <col min="12" max="12" width="45" style="82" customWidth="1"/>
    <col min="13" max="13" width="50.1640625" style="82" customWidth="1"/>
    <col min="14" max="15" width="44.83203125" style="82" customWidth="1"/>
    <col min="16" max="16" width="45.33203125" style="82" customWidth="1"/>
    <col min="17" max="17" width="44.83203125" style="82" customWidth="1"/>
    <col min="18" max="18" width="42.6640625" style="82" customWidth="1"/>
    <col min="19" max="19" width="48.1640625" style="82" customWidth="1"/>
    <col min="20" max="22" width="9.33203125" style="82" customWidth="1"/>
    <col min="23" max="16384" width="9.33203125" style="82"/>
  </cols>
  <sheetData>
    <row r="1" spans="1:19">
      <c r="A1" s="87"/>
      <c r="B1" s="94" t="s">
        <v>298</v>
      </c>
      <c r="C1" s="94" t="s">
        <v>299</v>
      </c>
      <c r="D1" s="94" t="s">
        <v>300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4" t="s">
        <v>301</v>
      </c>
      <c r="B2" s="94">
        <v>2457.41</v>
      </c>
      <c r="C2" s="94">
        <v>1175.6199999999999</v>
      </c>
      <c r="D2" s="94">
        <v>1175.6199999999999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4" t="s">
        <v>302</v>
      </c>
      <c r="B3" s="94">
        <v>2457.41</v>
      </c>
      <c r="C3" s="94">
        <v>1175.6199999999999</v>
      </c>
      <c r="D3" s="94">
        <v>1175.6199999999999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4" t="s">
        <v>303</v>
      </c>
      <c r="B4" s="94">
        <v>7681.44</v>
      </c>
      <c r="C4" s="94">
        <v>3674.77</v>
      </c>
      <c r="D4" s="94">
        <v>3674.77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4" t="s">
        <v>304</v>
      </c>
      <c r="B5" s="94">
        <v>7681.44</v>
      </c>
      <c r="C5" s="94">
        <v>3674.77</v>
      </c>
      <c r="D5" s="94">
        <v>3674.77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4" t="s">
        <v>305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4" t="s">
        <v>306</v>
      </c>
      <c r="B8" s="94">
        <v>2090.3200000000002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4" t="s">
        <v>307</v>
      </c>
      <c r="B9" s="94">
        <v>2090.3200000000002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4" t="s">
        <v>308</v>
      </c>
      <c r="B10" s="94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4" t="s">
        <v>309</v>
      </c>
      <c r="C12" s="94" t="s">
        <v>310</v>
      </c>
      <c r="D12" s="94" t="s">
        <v>311</v>
      </c>
      <c r="E12" s="94" t="s">
        <v>312</v>
      </c>
      <c r="F12" s="94" t="s">
        <v>313</v>
      </c>
      <c r="G12" s="94" t="s">
        <v>314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4" t="s">
        <v>70</v>
      </c>
      <c r="B13" s="94">
        <v>0</v>
      </c>
      <c r="C13" s="94">
        <v>446.17</v>
      </c>
      <c r="D13" s="94">
        <v>0</v>
      </c>
      <c r="E13" s="94">
        <v>0</v>
      </c>
      <c r="F13" s="94">
        <v>0</v>
      </c>
      <c r="G13" s="94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4" t="s">
        <v>71</v>
      </c>
      <c r="B14" s="94">
        <v>384.15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4" t="s">
        <v>79</v>
      </c>
      <c r="B15" s="94">
        <v>1053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4" t="s">
        <v>80</v>
      </c>
      <c r="B16" s="94">
        <v>92.26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4" t="s">
        <v>81</v>
      </c>
      <c r="B17" s="94">
        <v>149.32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4" t="s">
        <v>82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4" t="s">
        <v>83</v>
      </c>
      <c r="B19" s="94">
        <v>332.52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4" t="s">
        <v>84</v>
      </c>
      <c r="B20" s="94">
        <v>0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4" t="s">
        <v>85</v>
      </c>
      <c r="B21" s="94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4" t="s">
        <v>86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4" t="s">
        <v>65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4" t="s">
        <v>87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4" t="s">
        <v>88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4" t="s">
        <v>89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4"/>
      <c r="B27" s="94"/>
      <c r="C27" s="94"/>
      <c r="D27" s="94"/>
      <c r="E27" s="94"/>
      <c r="F27" s="94"/>
      <c r="G27" s="94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4" t="s">
        <v>90</v>
      </c>
      <c r="B28" s="94">
        <v>2011.25</v>
      </c>
      <c r="C28" s="94">
        <v>446.17</v>
      </c>
      <c r="D28" s="94">
        <v>0</v>
      </c>
      <c r="E28" s="94">
        <v>0</v>
      </c>
      <c r="F28" s="94">
        <v>0</v>
      </c>
      <c r="G28" s="94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4" t="s">
        <v>305</v>
      </c>
      <c r="C30" s="94" t="s">
        <v>2</v>
      </c>
      <c r="D30" s="94" t="s">
        <v>315</v>
      </c>
      <c r="E30" s="94" t="s">
        <v>316</v>
      </c>
      <c r="F30" s="94" t="s">
        <v>317</v>
      </c>
      <c r="G30" s="94" t="s">
        <v>318</v>
      </c>
      <c r="H30" s="94" t="s">
        <v>319</v>
      </c>
      <c r="I30" s="94" t="s">
        <v>320</v>
      </c>
      <c r="J30" s="94" t="s">
        <v>321</v>
      </c>
      <c r="K30"/>
      <c r="L30"/>
      <c r="M30"/>
      <c r="N30"/>
      <c r="O30"/>
      <c r="P30"/>
      <c r="Q30"/>
      <c r="R30"/>
      <c r="S30"/>
    </row>
    <row r="31" spans="1:19">
      <c r="A31" s="94" t="s">
        <v>322</v>
      </c>
      <c r="B31" s="94">
        <v>348.39</v>
      </c>
      <c r="C31" s="94" t="s">
        <v>3</v>
      </c>
      <c r="D31" s="94">
        <v>1805.2</v>
      </c>
      <c r="E31" s="94">
        <v>1</v>
      </c>
      <c r="F31" s="94">
        <v>276.3</v>
      </c>
      <c r="G31" s="94">
        <v>20.75</v>
      </c>
      <c r="H31" s="94">
        <v>60.26</v>
      </c>
      <c r="I31" s="94">
        <v>6.19</v>
      </c>
      <c r="J31" s="94">
        <v>4.3</v>
      </c>
      <c r="K31"/>
      <c r="L31"/>
      <c r="M31"/>
      <c r="N31"/>
      <c r="O31"/>
      <c r="P31"/>
      <c r="Q31"/>
      <c r="R31"/>
      <c r="S31"/>
    </row>
    <row r="32" spans="1:19">
      <c r="A32" s="94" t="s">
        <v>323</v>
      </c>
      <c r="B32" s="94">
        <v>348.39</v>
      </c>
      <c r="C32" s="94" t="s">
        <v>3</v>
      </c>
      <c r="D32" s="94">
        <v>1805.2</v>
      </c>
      <c r="E32" s="94">
        <v>1</v>
      </c>
      <c r="F32" s="94">
        <v>157.88999999999999</v>
      </c>
      <c r="G32" s="94">
        <v>20.7</v>
      </c>
      <c r="H32" s="94">
        <v>29.05</v>
      </c>
      <c r="I32" s="94">
        <v>6.19</v>
      </c>
      <c r="J32" s="94">
        <v>4.3</v>
      </c>
      <c r="K32"/>
      <c r="L32"/>
      <c r="M32"/>
      <c r="N32"/>
      <c r="O32"/>
      <c r="P32"/>
      <c r="Q32"/>
      <c r="R32"/>
      <c r="S32"/>
    </row>
    <row r="33" spans="1:19">
      <c r="A33" s="94" t="s">
        <v>324</v>
      </c>
      <c r="B33" s="94">
        <v>174.19</v>
      </c>
      <c r="C33" s="94" t="s">
        <v>3</v>
      </c>
      <c r="D33" s="94">
        <v>902.6</v>
      </c>
      <c r="E33" s="94">
        <v>1</v>
      </c>
      <c r="F33" s="94">
        <v>78.94</v>
      </c>
      <c r="G33" s="94">
        <v>10.37</v>
      </c>
      <c r="H33" s="94">
        <v>60.26</v>
      </c>
      <c r="I33" s="94">
        <v>6.19</v>
      </c>
      <c r="J33" s="94">
        <v>4.3</v>
      </c>
      <c r="K33"/>
      <c r="L33"/>
      <c r="M33"/>
      <c r="N33"/>
      <c r="O33"/>
      <c r="P33"/>
      <c r="Q33"/>
      <c r="R33"/>
      <c r="S33"/>
    </row>
    <row r="34" spans="1:19">
      <c r="A34" s="94" t="s">
        <v>325</v>
      </c>
      <c r="B34" s="94">
        <v>174.19</v>
      </c>
      <c r="C34" s="94" t="s">
        <v>3</v>
      </c>
      <c r="D34" s="94">
        <v>902.6</v>
      </c>
      <c r="E34" s="94">
        <v>1</v>
      </c>
      <c r="F34" s="94">
        <v>78.94</v>
      </c>
      <c r="G34" s="94">
        <v>10.35</v>
      </c>
      <c r="H34" s="94">
        <v>35.51</v>
      </c>
      <c r="I34" s="94">
        <v>6.19</v>
      </c>
      <c r="J34" s="94">
        <v>4.3</v>
      </c>
      <c r="K34"/>
      <c r="L34"/>
      <c r="M34"/>
      <c r="N34"/>
      <c r="O34"/>
      <c r="P34"/>
      <c r="Q34"/>
      <c r="R34"/>
      <c r="S34"/>
    </row>
    <row r="35" spans="1:19">
      <c r="A35" s="94" t="s">
        <v>326</v>
      </c>
      <c r="B35" s="94">
        <v>174.19</v>
      </c>
      <c r="C35" s="94" t="s">
        <v>3</v>
      </c>
      <c r="D35" s="94">
        <v>902.6</v>
      </c>
      <c r="E35" s="94">
        <v>1</v>
      </c>
      <c r="F35" s="94">
        <v>78.94</v>
      </c>
      <c r="G35" s="94">
        <v>10.35</v>
      </c>
      <c r="H35" s="94">
        <v>35.51</v>
      </c>
      <c r="I35" s="94">
        <v>6.19</v>
      </c>
      <c r="J35" s="94">
        <v>4.3</v>
      </c>
      <c r="K35"/>
      <c r="L35"/>
      <c r="M35"/>
      <c r="N35"/>
      <c r="O35"/>
      <c r="P35"/>
      <c r="Q35"/>
      <c r="R35"/>
      <c r="S35"/>
    </row>
    <row r="36" spans="1:19">
      <c r="A36" s="94" t="s">
        <v>327</v>
      </c>
      <c r="B36" s="94">
        <v>174.19</v>
      </c>
      <c r="C36" s="94" t="s">
        <v>3</v>
      </c>
      <c r="D36" s="94">
        <v>902.6</v>
      </c>
      <c r="E36" s="94">
        <v>1</v>
      </c>
      <c r="F36" s="94">
        <v>78.94</v>
      </c>
      <c r="G36" s="94">
        <v>10.35</v>
      </c>
      <c r="H36" s="94">
        <v>35.51</v>
      </c>
      <c r="I36" s="94">
        <v>6.19</v>
      </c>
      <c r="J36" s="94">
        <v>4.3</v>
      </c>
      <c r="K36"/>
      <c r="L36"/>
      <c r="M36"/>
      <c r="N36"/>
      <c r="O36"/>
      <c r="P36"/>
      <c r="Q36"/>
      <c r="R36"/>
      <c r="S36"/>
    </row>
    <row r="37" spans="1:19">
      <c r="A37" s="94" t="s">
        <v>328</v>
      </c>
      <c r="B37" s="94">
        <v>174.19</v>
      </c>
      <c r="C37" s="94" t="s">
        <v>3</v>
      </c>
      <c r="D37" s="94">
        <v>902.6</v>
      </c>
      <c r="E37" s="94">
        <v>1</v>
      </c>
      <c r="F37" s="94">
        <v>78.94</v>
      </c>
      <c r="G37" s="94">
        <v>10.35</v>
      </c>
      <c r="H37" s="94">
        <v>29.05</v>
      </c>
      <c r="I37" s="94">
        <v>6.19</v>
      </c>
      <c r="J37" s="94">
        <v>4.3</v>
      </c>
      <c r="K37"/>
      <c r="L37"/>
      <c r="M37"/>
      <c r="N37"/>
      <c r="O37"/>
      <c r="P37"/>
      <c r="Q37"/>
      <c r="R37"/>
      <c r="S37"/>
    </row>
    <row r="38" spans="1:19">
      <c r="A38" s="94" t="s">
        <v>329</v>
      </c>
      <c r="B38" s="94">
        <v>174.19</v>
      </c>
      <c r="C38" s="94" t="s">
        <v>3</v>
      </c>
      <c r="D38" s="94">
        <v>902.6</v>
      </c>
      <c r="E38" s="94">
        <v>1</v>
      </c>
      <c r="F38" s="94">
        <v>78.94</v>
      </c>
      <c r="G38" s="94">
        <v>10.35</v>
      </c>
      <c r="H38" s="94">
        <v>29.05</v>
      </c>
      <c r="I38" s="94">
        <v>6.19</v>
      </c>
      <c r="J38" s="94">
        <v>4.3</v>
      </c>
      <c r="K38"/>
      <c r="L38"/>
      <c r="M38"/>
      <c r="N38"/>
      <c r="O38"/>
      <c r="P38"/>
      <c r="Q38"/>
      <c r="R38"/>
      <c r="S38"/>
    </row>
    <row r="39" spans="1:19">
      <c r="A39" s="94" t="s">
        <v>330</v>
      </c>
      <c r="B39" s="94">
        <v>174.19</v>
      </c>
      <c r="C39" s="94" t="s">
        <v>3</v>
      </c>
      <c r="D39" s="94">
        <v>902.6</v>
      </c>
      <c r="E39" s="94">
        <v>1</v>
      </c>
      <c r="F39" s="94">
        <v>78.94</v>
      </c>
      <c r="G39" s="94">
        <v>10.35</v>
      </c>
      <c r="H39" s="94">
        <v>29.05</v>
      </c>
      <c r="I39" s="94">
        <v>6.19</v>
      </c>
      <c r="J39" s="94">
        <v>4.3</v>
      </c>
      <c r="K39"/>
      <c r="L39"/>
      <c r="M39"/>
      <c r="N39"/>
      <c r="O39"/>
      <c r="P39"/>
      <c r="Q39"/>
      <c r="R39"/>
      <c r="S39"/>
    </row>
    <row r="40" spans="1:19">
      <c r="A40" s="94" t="s">
        <v>331</v>
      </c>
      <c r="B40" s="94">
        <v>174.19</v>
      </c>
      <c r="C40" s="94" t="s">
        <v>3</v>
      </c>
      <c r="D40" s="94">
        <v>902.6</v>
      </c>
      <c r="E40" s="94">
        <v>1</v>
      </c>
      <c r="F40" s="94">
        <v>197.36</v>
      </c>
      <c r="G40" s="94">
        <v>10.35</v>
      </c>
      <c r="H40" s="94">
        <v>29.05</v>
      </c>
      <c r="I40" s="94">
        <v>6.19</v>
      </c>
      <c r="J40" s="94">
        <v>4.3</v>
      </c>
      <c r="K40"/>
      <c r="L40"/>
      <c r="M40"/>
      <c r="N40"/>
      <c r="O40"/>
      <c r="P40"/>
      <c r="Q40"/>
      <c r="R40"/>
      <c r="S40"/>
    </row>
    <row r="41" spans="1:19">
      <c r="A41" s="94" t="s">
        <v>332</v>
      </c>
      <c r="B41" s="94">
        <v>2090.3200000000002</v>
      </c>
      <c r="C41" s="94"/>
      <c r="D41" s="94">
        <v>10831.2</v>
      </c>
      <c r="E41" s="94"/>
      <c r="F41" s="94">
        <v>1184.1500000000001</v>
      </c>
      <c r="G41" s="94">
        <v>124.29</v>
      </c>
      <c r="H41" s="94">
        <v>38.467500000000001</v>
      </c>
      <c r="I41" s="94">
        <v>6.19</v>
      </c>
      <c r="J41" s="94">
        <v>4.3</v>
      </c>
      <c r="K41"/>
      <c r="L41"/>
      <c r="M41"/>
      <c r="N41"/>
      <c r="O41"/>
      <c r="P41"/>
      <c r="Q41"/>
      <c r="R41"/>
      <c r="S41"/>
    </row>
    <row r="42" spans="1:19">
      <c r="A42" s="94" t="s">
        <v>333</v>
      </c>
      <c r="B42" s="94">
        <v>2090.3200000000002</v>
      </c>
      <c r="C42" s="94"/>
      <c r="D42" s="94">
        <v>10831.2</v>
      </c>
      <c r="E42" s="94"/>
      <c r="F42" s="94">
        <v>1184.1500000000001</v>
      </c>
      <c r="G42" s="94">
        <v>124.29</v>
      </c>
      <c r="H42" s="94">
        <v>38.467500000000001</v>
      </c>
      <c r="I42" s="94">
        <v>6.19</v>
      </c>
      <c r="J42" s="94">
        <v>4.3</v>
      </c>
      <c r="K42"/>
      <c r="L42"/>
      <c r="M42"/>
      <c r="N42"/>
      <c r="O42"/>
      <c r="P42"/>
      <c r="Q42"/>
      <c r="R42"/>
      <c r="S42"/>
    </row>
    <row r="43" spans="1:19">
      <c r="A43" s="94" t="s">
        <v>334</v>
      </c>
      <c r="B43" s="94">
        <v>0</v>
      </c>
      <c r="C43" s="94"/>
      <c r="D43" s="94">
        <v>0</v>
      </c>
      <c r="E43" s="94"/>
      <c r="F43" s="94">
        <v>0</v>
      </c>
      <c r="G43" s="94">
        <v>0</v>
      </c>
      <c r="H43" s="94"/>
      <c r="I43" s="94"/>
      <c r="J43" s="94"/>
      <c r="K43"/>
      <c r="L43"/>
      <c r="M43"/>
      <c r="N43"/>
      <c r="O43"/>
      <c r="P43"/>
      <c r="Q43"/>
      <c r="R43"/>
      <c r="S43"/>
    </row>
    <row r="44" spans="1:1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>
      <c r="A45" s="87"/>
      <c r="B45" s="94" t="s">
        <v>49</v>
      </c>
      <c r="C45" s="94" t="s">
        <v>335</v>
      </c>
      <c r="D45" s="94" t="s">
        <v>336</v>
      </c>
      <c r="E45" s="94" t="s">
        <v>337</v>
      </c>
      <c r="F45" s="94" t="s">
        <v>338</v>
      </c>
      <c r="G45" s="94" t="s">
        <v>339</v>
      </c>
      <c r="H45" s="94" t="s">
        <v>340</v>
      </c>
      <c r="I45" s="94" t="s">
        <v>341</v>
      </c>
      <c r="J45"/>
      <c r="K45"/>
      <c r="L45"/>
      <c r="M45"/>
      <c r="N45"/>
      <c r="O45"/>
      <c r="P45"/>
      <c r="Q45"/>
      <c r="R45"/>
      <c r="S45"/>
    </row>
    <row r="46" spans="1:19">
      <c r="A46" s="94" t="s">
        <v>342</v>
      </c>
      <c r="B46" s="94" t="s">
        <v>343</v>
      </c>
      <c r="C46" s="94">
        <v>0.22</v>
      </c>
      <c r="D46" s="94">
        <v>1.306</v>
      </c>
      <c r="E46" s="94">
        <v>1.623</v>
      </c>
      <c r="F46" s="94">
        <v>78.94</v>
      </c>
      <c r="G46" s="94">
        <v>180</v>
      </c>
      <c r="H46" s="94">
        <v>90</v>
      </c>
      <c r="I46" s="94" t="s">
        <v>344</v>
      </c>
      <c r="J46"/>
      <c r="K46"/>
      <c r="L46"/>
      <c r="M46"/>
      <c r="N46"/>
      <c r="O46"/>
      <c r="P46"/>
      <c r="Q46"/>
      <c r="R46"/>
      <c r="S46"/>
    </row>
    <row r="47" spans="1:19">
      <c r="A47" s="94" t="s">
        <v>345</v>
      </c>
      <c r="B47" s="94" t="s">
        <v>343</v>
      </c>
      <c r="C47" s="94">
        <v>0.22</v>
      </c>
      <c r="D47" s="94">
        <v>1.306</v>
      </c>
      <c r="E47" s="94">
        <v>1.623</v>
      </c>
      <c r="F47" s="94">
        <v>118.41</v>
      </c>
      <c r="G47" s="94">
        <v>270</v>
      </c>
      <c r="H47" s="94">
        <v>90</v>
      </c>
      <c r="I47" s="94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4" t="s">
        <v>347</v>
      </c>
      <c r="B48" s="94" t="s">
        <v>343</v>
      </c>
      <c r="C48" s="94">
        <v>0.22</v>
      </c>
      <c r="D48" s="94">
        <v>1.306</v>
      </c>
      <c r="E48" s="94">
        <v>1.623</v>
      </c>
      <c r="F48" s="94">
        <v>78.94</v>
      </c>
      <c r="G48" s="94">
        <v>0</v>
      </c>
      <c r="H48" s="94">
        <v>90</v>
      </c>
      <c r="I48" s="94" t="s">
        <v>348</v>
      </c>
      <c r="J48"/>
      <c r="K48"/>
      <c r="L48"/>
      <c r="M48"/>
      <c r="N48"/>
      <c r="O48"/>
      <c r="P48"/>
      <c r="Q48"/>
      <c r="R48"/>
      <c r="S48"/>
    </row>
    <row r="49" spans="1:19">
      <c r="A49" s="94" t="s">
        <v>349</v>
      </c>
      <c r="B49" s="94" t="s">
        <v>350</v>
      </c>
      <c r="C49" s="94">
        <v>0.3</v>
      </c>
      <c r="D49" s="94">
        <v>3.12</v>
      </c>
      <c r="E49" s="94">
        <v>12.904</v>
      </c>
      <c r="F49" s="94">
        <v>348.39</v>
      </c>
      <c r="G49" s="94">
        <v>270</v>
      </c>
      <c r="H49" s="94">
        <v>180</v>
      </c>
      <c r="I49" s="94"/>
      <c r="J49"/>
      <c r="K49"/>
      <c r="L49"/>
      <c r="M49"/>
      <c r="N49"/>
      <c r="O49"/>
      <c r="P49"/>
      <c r="Q49"/>
      <c r="R49"/>
      <c r="S49"/>
    </row>
    <row r="50" spans="1:19">
      <c r="A50" s="94" t="s">
        <v>351</v>
      </c>
      <c r="B50" s="94" t="s">
        <v>352</v>
      </c>
      <c r="C50" s="94">
        <v>0.3</v>
      </c>
      <c r="D50" s="94">
        <v>0.56899999999999995</v>
      </c>
      <c r="E50" s="94">
        <v>0.63700000000000001</v>
      </c>
      <c r="F50" s="94">
        <v>348.39</v>
      </c>
      <c r="G50" s="94">
        <v>270</v>
      </c>
      <c r="H50" s="94">
        <v>0</v>
      </c>
      <c r="I50" s="94"/>
      <c r="J50"/>
      <c r="K50"/>
      <c r="L50"/>
      <c r="M50"/>
      <c r="N50"/>
      <c r="O50"/>
      <c r="P50"/>
      <c r="Q50"/>
      <c r="R50"/>
      <c r="S50"/>
    </row>
    <row r="51" spans="1:19">
      <c r="A51" s="94" t="s">
        <v>353</v>
      </c>
      <c r="B51" s="94" t="s">
        <v>343</v>
      </c>
      <c r="C51" s="94">
        <v>0.22</v>
      </c>
      <c r="D51" s="94">
        <v>1.306</v>
      </c>
      <c r="E51" s="94">
        <v>1.623</v>
      </c>
      <c r="F51" s="94">
        <v>78.94</v>
      </c>
      <c r="G51" s="94">
        <v>180</v>
      </c>
      <c r="H51" s="94">
        <v>90</v>
      </c>
      <c r="I51" s="94" t="s">
        <v>344</v>
      </c>
      <c r="J51"/>
      <c r="K51"/>
      <c r="L51"/>
      <c r="M51"/>
      <c r="N51"/>
      <c r="O51"/>
      <c r="P51"/>
      <c r="Q51"/>
      <c r="R51"/>
      <c r="S51"/>
    </row>
    <row r="52" spans="1:19">
      <c r="A52" s="94" t="s">
        <v>354</v>
      </c>
      <c r="B52" s="94" t="s">
        <v>343</v>
      </c>
      <c r="C52" s="94">
        <v>0.22</v>
      </c>
      <c r="D52" s="94">
        <v>1.306</v>
      </c>
      <c r="E52" s="94">
        <v>1.623</v>
      </c>
      <c r="F52" s="94">
        <v>78.94</v>
      </c>
      <c r="G52" s="94">
        <v>0</v>
      </c>
      <c r="H52" s="94">
        <v>90</v>
      </c>
      <c r="I52" s="94" t="s">
        <v>348</v>
      </c>
      <c r="J52"/>
      <c r="K52"/>
      <c r="L52"/>
      <c r="M52"/>
      <c r="N52"/>
      <c r="O52"/>
      <c r="P52"/>
      <c r="Q52"/>
      <c r="R52"/>
      <c r="S52"/>
    </row>
    <row r="53" spans="1:19">
      <c r="A53" s="94" t="s">
        <v>355</v>
      </c>
      <c r="B53" s="94" t="s">
        <v>350</v>
      </c>
      <c r="C53" s="94">
        <v>0.3</v>
      </c>
      <c r="D53" s="94">
        <v>3.12</v>
      </c>
      <c r="E53" s="94">
        <v>12.904</v>
      </c>
      <c r="F53" s="94">
        <v>348.39</v>
      </c>
      <c r="G53" s="94">
        <v>270</v>
      </c>
      <c r="H53" s="94">
        <v>180</v>
      </c>
      <c r="I53" s="94"/>
      <c r="J53"/>
      <c r="K53"/>
      <c r="L53"/>
      <c r="M53"/>
      <c r="N53"/>
      <c r="O53"/>
      <c r="P53"/>
      <c r="Q53"/>
      <c r="R53"/>
      <c r="S53"/>
    </row>
    <row r="54" spans="1:19">
      <c r="A54" s="94" t="s">
        <v>356</v>
      </c>
      <c r="B54" s="94" t="s">
        <v>352</v>
      </c>
      <c r="C54" s="94">
        <v>0.3</v>
      </c>
      <c r="D54" s="94">
        <v>0.56899999999999995</v>
      </c>
      <c r="E54" s="94">
        <v>0.63700000000000001</v>
      </c>
      <c r="F54" s="94">
        <v>348.39</v>
      </c>
      <c r="G54" s="94">
        <v>270</v>
      </c>
      <c r="H54" s="94">
        <v>0</v>
      </c>
      <c r="I54" s="94"/>
      <c r="J54"/>
      <c r="K54"/>
      <c r="L54"/>
      <c r="M54"/>
      <c r="N54"/>
      <c r="O54"/>
      <c r="P54"/>
      <c r="Q54"/>
      <c r="R54"/>
      <c r="S54"/>
    </row>
    <row r="55" spans="1:19">
      <c r="A55" s="94" t="s">
        <v>357</v>
      </c>
      <c r="B55" s="94" t="s">
        <v>343</v>
      </c>
      <c r="C55" s="94">
        <v>0.22</v>
      </c>
      <c r="D55" s="94">
        <v>1.306</v>
      </c>
      <c r="E55" s="94">
        <v>1.623</v>
      </c>
      <c r="F55" s="94">
        <v>39.47</v>
      </c>
      <c r="G55" s="94">
        <v>180</v>
      </c>
      <c r="H55" s="94">
        <v>90</v>
      </c>
      <c r="I55" s="94" t="s">
        <v>344</v>
      </c>
      <c r="J55"/>
      <c r="K55"/>
      <c r="L55"/>
      <c r="M55"/>
      <c r="N55"/>
      <c r="O55"/>
      <c r="P55"/>
      <c r="Q55"/>
      <c r="R55"/>
      <c r="S55"/>
    </row>
    <row r="56" spans="1:19">
      <c r="A56" s="94" t="s">
        <v>358</v>
      </c>
      <c r="B56" s="94" t="s">
        <v>343</v>
      </c>
      <c r="C56" s="94">
        <v>0.22</v>
      </c>
      <c r="D56" s="94">
        <v>1.306</v>
      </c>
      <c r="E56" s="94">
        <v>1.623</v>
      </c>
      <c r="F56" s="94">
        <v>39.47</v>
      </c>
      <c r="G56" s="94">
        <v>0</v>
      </c>
      <c r="H56" s="94">
        <v>90</v>
      </c>
      <c r="I56" s="94" t="s">
        <v>348</v>
      </c>
      <c r="J56"/>
      <c r="K56"/>
      <c r="L56"/>
      <c r="M56"/>
      <c r="N56"/>
      <c r="O56"/>
      <c r="P56"/>
      <c r="Q56"/>
      <c r="R56"/>
      <c r="S56"/>
    </row>
    <row r="57" spans="1:19">
      <c r="A57" s="94" t="s">
        <v>359</v>
      </c>
      <c r="B57" s="94" t="s">
        <v>350</v>
      </c>
      <c r="C57" s="94">
        <v>0.3</v>
      </c>
      <c r="D57" s="94">
        <v>3.12</v>
      </c>
      <c r="E57" s="94">
        <v>12.904</v>
      </c>
      <c r="F57" s="94">
        <v>174.19</v>
      </c>
      <c r="G57" s="94">
        <v>270</v>
      </c>
      <c r="H57" s="94">
        <v>180</v>
      </c>
      <c r="I57" s="94"/>
      <c r="J57"/>
      <c r="K57"/>
      <c r="L57"/>
      <c r="M57"/>
      <c r="N57"/>
      <c r="O57"/>
      <c r="P57"/>
      <c r="Q57"/>
      <c r="R57"/>
      <c r="S57"/>
    </row>
    <row r="58" spans="1:19">
      <c r="A58" s="94" t="s">
        <v>360</v>
      </c>
      <c r="B58" s="94" t="s">
        <v>352</v>
      </c>
      <c r="C58" s="94">
        <v>0.3</v>
      </c>
      <c r="D58" s="94">
        <v>0.56899999999999995</v>
      </c>
      <c r="E58" s="94">
        <v>0.63700000000000001</v>
      </c>
      <c r="F58" s="94">
        <v>174.19</v>
      </c>
      <c r="G58" s="94">
        <v>270</v>
      </c>
      <c r="H58" s="94">
        <v>0</v>
      </c>
      <c r="I58" s="94"/>
      <c r="J58"/>
      <c r="K58"/>
      <c r="L58"/>
      <c r="M58"/>
      <c r="N58"/>
      <c r="O58"/>
      <c r="P58"/>
      <c r="Q58"/>
      <c r="R58"/>
      <c r="S58"/>
    </row>
    <row r="59" spans="1:19">
      <c r="A59" s="94" t="s">
        <v>361</v>
      </c>
      <c r="B59" s="94" t="s">
        <v>343</v>
      </c>
      <c r="C59" s="94">
        <v>0.22</v>
      </c>
      <c r="D59" s="94">
        <v>1.306</v>
      </c>
      <c r="E59" s="94">
        <v>1.623</v>
      </c>
      <c r="F59" s="94">
        <v>39.47</v>
      </c>
      <c r="G59" s="94">
        <v>180</v>
      </c>
      <c r="H59" s="94">
        <v>90</v>
      </c>
      <c r="I59" s="94" t="s">
        <v>344</v>
      </c>
      <c r="J59"/>
      <c r="K59"/>
      <c r="L59"/>
      <c r="M59"/>
      <c r="N59"/>
      <c r="O59"/>
      <c r="P59"/>
      <c r="Q59"/>
      <c r="R59"/>
      <c r="S59"/>
    </row>
    <row r="60" spans="1:19">
      <c r="A60" s="94" t="s">
        <v>362</v>
      </c>
      <c r="B60" s="94" t="s">
        <v>343</v>
      </c>
      <c r="C60" s="94">
        <v>0.22</v>
      </c>
      <c r="D60" s="94">
        <v>1.306</v>
      </c>
      <c r="E60" s="94">
        <v>1.623</v>
      </c>
      <c r="F60" s="94">
        <v>39.47</v>
      </c>
      <c r="G60" s="94">
        <v>0</v>
      </c>
      <c r="H60" s="94">
        <v>90</v>
      </c>
      <c r="I60" s="94" t="s">
        <v>348</v>
      </c>
      <c r="J60"/>
      <c r="K60"/>
      <c r="L60"/>
      <c r="M60"/>
      <c r="N60"/>
      <c r="O60"/>
      <c r="P60"/>
      <c r="Q60"/>
      <c r="R60"/>
      <c r="S60"/>
    </row>
    <row r="61" spans="1:19">
      <c r="A61" s="94" t="s">
        <v>363</v>
      </c>
      <c r="B61" s="94" t="s">
        <v>350</v>
      </c>
      <c r="C61" s="94">
        <v>0.3</v>
      </c>
      <c r="D61" s="94">
        <v>3.12</v>
      </c>
      <c r="E61" s="94">
        <v>12.904</v>
      </c>
      <c r="F61" s="94">
        <v>174.19</v>
      </c>
      <c r="G61" s="94">
        <v>270</v>
      </c>
      <c r="H61" s="94">
        <v>180</v>
      </c>
      <c r="I61" s="94"/>
      <c r="J61"/>
      <c r="K61"/>
      <c r="L61"/>
      <c r="M61"/>
      <c r="N61"/>
      <c r="O61"/>
      <c r="P61"/>
      <c r="Q61"/>
      <c r="R61"/>
      <c r="S61"/>
    </row>
    <row r="62" spans="1:19">
      <c r="A62" s="94" t="s">
        <v>364</v>
      </c>
      <c r="B62" s="94" t="s">
        <v>352</v>
      </c>
      <c r="C62" s="94">
        <v>0.3</v>
      </c>
      <c r="D62" s="94">
        <v>0.56899999999999995</v>
      </c>
      <c r="E62" s="94">
        <v>0.63700000000000001</v>
      </c>
      <c r="F62" s="94">
        <v>174.19</v>
      </c>
      <c r="G62" s="94">
        <v>270</v>
      </c>
      <c r="H62" s="94">
        <v>0</v>
      </c>
      <c r="I62" s="94"/>
      <c r="J62"/>
      <c r="K62"/>
      <c r="L62"/>
      <c r="M62"/>
      <c r="N62"/>
      <c r="O62"/>
      <c r="P62"/>
      <c r="Q62"/>
      <c r="R62"/>
      <c r="S62"/>
    </row>
    <row r="63" spans="1:19">
      <c r="A63" s="94" t="s">
        <v>365</v>
      </c>
      <c r="B63" s="94" t="s">
        <v>343</v>
      </c>
      <c r="C63" s="94">
        <v>0.22</v>
      </c>
      <c r="D63" s="94">
        <v>1.306</v>
      </c>
      <c r="E63" s="94">
        <v>1.623</v>
      </c>
      <c r="F63" s="94">
        <v>39.47</v>
      </c>
      <c r="G63" s="94">
        <v>180</v>
      </c>
      <c r="H63" s="94">
        <v>90</v>
      </c>
      <c r="I63" s="94" t="s">
        <v>344</v>
      </c>
      <c r="J63"/>
      <c r="K63"/>
      <c r="L63"/>
      <c r="M63"/>
      <c r="N63"/>
      <c r="O63"/>
      <c r="P63"/>
      <c r="Q63"/>
      <c r="R63"/>
      <c r="S63"/>
    </row>
    <row r="64" spans="1:19">
      <c r="A64" s="94" t="s">
        <v>366</v>
      </c>
      <c r="B64" s="94" t="s">
        <v>343</v>
      </c>
      <c r="C64" s="94">
        <v>0.22</v>
      </c>
      <c r="D64" s="94">
        <v>1.306</v>
      </c>
      <c r="E64" s="94">
        <v>1.623</v>
      </c>
      <c r="F64" s="94">
        <v>39.47</v>
      </c>
      <c r="G64" s="94">
        <v>0</v>
      </c>
      <c r="H64" s="94">
        <v>90</v>
      </c>
      <c r="I64" s="94" t="s">
        <v>348</v>
      </c>
      <c r="J64"/>
      <c r="K64"/>
      <c r="L64"/>
      <c r="M64"/>
      <c r="N64"/>
      <c r="O64"/>
      <c r="P64"/>
      <c r="Q64"/>
      <c r="R64"/>
      <c r="S64"/>
    </row>
    <row r="65" spans="1:19">
      <c r="A65" s="94" t="s">
        <v>367</v>
      </c>
      <c r="B65" s="94" t="s">
        <v>350</v>
      </c>
      <c r="C65" s="94">
        <v>0.3</v>
      </c>
      <c r="D65" s="94">
        <v>3.12</v>
      </c>
      <c r="E65" s="94">
        <v>12.904</v>
      </c>
      <c r="F65" s="94">
        <v>174.19</v>
      </c>
      <c r="G65" s="94">
        <v>270</v>
      </c>
      <c r="H65" s="94">
        <v>180</v>
      </c>
      <c r="I65" s="94"/>
      <c r="J65"/>
      <c r="K65"/>
      <c r="L65"/>
      <c r="M65"/>
      <c r="N65"/>
      <c r="O65"/>
      <c r="P65"/>
      <c r="Q65"/>
      <c r="R65"/>
      <c r="S65"/>
    </row>
    <row r="66" spans="1:19">
      <c r="A66" s="94" t="s">
        <v>368</v>
      </c>
      <c r="B66" s="94" t="s">
        <v>352</v>
      </c>
      <c r="C66" s="94">
        <v>0.3</v>
      </c>
      <c r="D66" s="94">
        <v>0.56899999999999995</v>
      </c>
      <c r="E66" s="94">
        <v>0.63700000000000001</v>
      </c>
      <c r="F66" s="94">
        <v>174.19</v>
      </c>
      <c r="G66" s="94">
        <v>270</v>
      </c>
      <c r="H66" s="94">
        <v>0</v>
      </c>
      <c r="I66" s="94"/>
      <c r="J66"/>
      <c r="K66"/>
      <c r="L66"/>
      <c r="M66"/>
      <c r="N66"/>
      <c r="O66"/>
      <c r="P66"/>
      <c r="Q66"/>
      <c r="R66"/>
      <c r="S66"/>
    </row>
    <row r="67" spans="1:19">
      <c r="A67" s="94" t="s">
        <v>369</v>
      </c>
      <c r="B67" s="94" t="s">
        <v>343</v>
      </c>
      <c r="C67" s="94">
        <v>0.22</v>
      </c>
      <c r="D67" s="94">
        <v>1.306</v>
      </c>
      <c r="E67" s="94">
        <v>1.623</v>
      </c>
      <c r="F67" s="94">
        <v>39.47</v>
      </c>
      <c r="G67" s="94">
        <v>180</v>
      </c>
      <c r="H67" s="94">
        <v>90</v>
      </c>
      <c r="I67" s="94" t="s">
        <v>344</v>
      </c>
      <c r="J67"/>
      <c r="K67"/>
      <c r="L67"/>
      <c r="M67"/>
      <c r="N67"/>
      <c r="O67"/>
      <c r="P67"/>
      <c r="Q67"/>
      <c r="R67"/>
      <c r="S67"/>
    </row>
    <row r="68" spans="1:19">
      <c r="A68" s="94" t="s">
        <v>370</v>
      </c>
      <c r="B68" s="94" t="s">
        <v>343</v>
      </c>
      <c r="C68" s="94">
        <v>0.22</v>
      </c>
      <c r="D68" s="94">
        <v>1.306</v>
      </c>
      <c r="E68" s="94">
        <v>1.623</v>
      </c>
      <c r="F68" s="94">
        <v>39.47</v>
      </c>
      <c r="G68" s="94">
        <v>0</v>
      </c>
      <c r="H68" s="94">
        <v>90</v>
      </c>
      <c r="I68" s="94" t="s">
        <v>348</v>
      </c>
      <c r="J68"/>
      <c r="K68"/>
      <c r="L68"/>
      <c r="M68"/>
      <c r="N68"/>
      <c r="O68"/>
      <c r="P68"/>
      <c r="Q68"/>
      <c r="R68"/>
      <c r="S68"/>
    </row>
    <row r="69" spans="1:19">
      <c r="A69" s="94" t="s">
        <v>371</v>
      </c>
      <c r="B69" s="94" t="s">
        <v>350</v>
      </c>
      <c r="C69" s="94">
        <v>0.3</v>
      </c>
      <c r="D69" s="94">
        <v>3.12</v>
      </c>
      <c r="E69" s="94">
        <v>12.904</v>
      </c>
      <c r="F69" s="94">
        <v>174.19</v>
      </c>
      <c r="G69" s="94">
        <v>270</v>
      </c>
      <c r="H69" s="94">
        <v>180</v>
      </c>
      <c r="I69" s="94"/>
      <c r="J69"/>
      <c r="K69"/>
      <c r="L69"/>
      <c r="M69"/>
      <c r="N69"/>
      <c r="O69"/>
      <c r="P69"/>
      <c r="Q69"/>
      <c r="R69"/>
      <c r="S69"/>
    </row>
    <row r="70" spans="1:19">
      <c r="A70" s="94" t="s">
        <v>372</v>
      </c>
      <c r="B70" s="94" t="s">
        <v>352</v>
      </c>
      <c r="C70" s="94">
        <v>0.3</v>
      </c>
      <c r="D70" s="94">
        <v>0.56899999999999995</v>
      </c>
      <c r="E70" s="94">
        <v>0.63700000000000001</v>
      </c>
      <c r="F70" s="94">
        <v>174.19</v>
      </c>
      <c r="G70" s="94">
        <v>270</v>
      </c>
      <c r="H70" s="94">
        <v>0</v>
      </c>
      <c r="I70" s="94"/>
      <c r="J70"/>
      <c r="K70"/>
      <c r="L70"/>
      <c r="M70"/>
      <c r="N70"/>
      <c r="O70"/>
      <c r="P70"/>
      <c r="Q70"/>
      <c r="R70"/>
      <c r="S70"/>
    </row>
    <row r="71" spans="1:19">
      <c r="A71" s="94" t="s">
        <v>373</v>
      </c>
      <c r="B71" s="94" t="s">
        <v>343</v>
      </c>
      <c r="C71" s="94">
        <v>0.22</v>
      </c>
      <c r="D71" s="94">
        <v>1.306</v>
      </c>
      <c r="E71" s="94">
        <v>1.623</v>
      </c>
      <c r="F71" s="94">
        <v>39.47</v>
      </c>
      <c r="G71" s="94">
        <v>180</v>
      </c>
      <c r="H71" s="94">
        <v>90</v>
      </c>
      <c r="I71" s="94" t="s">
        <v>344</v>
      </c>
      <c r="J71"/>
      <c r="K71"/>
      <c r="L71"/>
      <c r="M71"/>
      <c r="N71"/>
      <c r="O71"/>
      <c r="P71"/>
      <c r="Q71"/>
      <c r="R71"/>
      <c r="S71"/>
    </row>
    <row r="72" spans="1:19">
      <c r="A72" s="94" t="s">
        <v>374</v>
      </c>
      <c r="B72" s="94" t="s">
        <v>343</v>
      </c>
      <c r="C72" s="94">
        <v>0.22</v>
      </c>
      <c r="D72" s="94">
        <v>1.306</v>
      </c>
      <c r="E72" s="94">
        <v>1.623</v>
      </c>
      <c r="F72" s="94">
        <v>39.47</v>
      </c>
      <c r="G72" s="94">
        <v>0</v>
      </c>
      <c r="H72" s="94">
        <v>90</v>
      </c>
      <c r="I72" s="94" t="s">
        <v>348</v>
      </c>
      <c r="J72"/>
      <c r="K72"/>
      <c r="L72"/>
      <c r="M72"/>
      <c r="N72"/>
      <c r="O72"/>
      <c r="P72"/>
      <c r="Q72"/>
      <c r="R72"/>
      <c r="S72"/>
    </row>
    <row r="73" spans="1:19">
      <c r="A73" s="94" t="s">
        <v>375</v>
      </c>
      <c r="B73" s="94" t="s">
        <v>350</v>
      </c>
      <c r="C73" s="94">
        <v>0.3</v>
      </c>
      <c r="D73" s="94">
        <v>3.12</v>
      </c>
      <c r="E73" s="94">
        <v>12.904</v>
      </c>
      <c r="F73" s="94">
        <v>174.19</v>
      </c>
      <c r="G73" s="94">
        <v>270</v>
      </c>
      <c r="H73" s="94">
        <v>180</v>
      </c>
      <c r="I73" s="94"/>
      <c r="J73"/>
      <c r="K73"/>
      <c r="L73"/>
      <c r="M73"/>
      <c r="N73"/>
      <c r="O73"/>
      <c r="P73"/>
      <c r="Q73"/>
      <c r="R73"/>
      <c r="S73"/>
    </row>
    <row r="74" spans="1:19">
      <c r="A74" s="94" t="s">
        <v>376</v>
      </c>
      <c r="B74" s="94" t="s">
        <v>352</v>
      </c>
      <c r="C74" s="94">
        <v>0.3</v>
      </c>
      <c r="D74" s="94">
        <v>0.56899999999999995</v>
      </c>
      <c r="E74" s="94">
        <v>0.63700000000000001</v>
      </c>
      <c r="F74" s="94">
        <v>174.19</v>
      </c>
      <c r="G74" s="94">
        <v>270</v>
      </c>
      <c r="H74" s="94">
        <v>0</v>
      </c>
      <c r="I74" s="94"/>
      <c r="J74"/>
      <c r="K74"/>
      <c r="L74"/>
      <c r="M74"/>
      <c r="N74"/>
      <c r="O74"/>
      <c r="P74"/>
      <c r="Q74"/>
      <c r="R74"/>
      <c r="S74"/>
    </row>
    <row r="75" spans="1:19">
      <c r="A75" s="94" t="s">
        <v>377</v>
      </c>
      <c r="B75" s="94" t="s">
        <v>343</v>
      </c>
      <c r="C75" s="94">
        <v>0.22</v>
      </c>
      <c r="D75" s="94">
        <v>1.306</v>
      </c>
      <c r="E75" s="94">
        <v>1.623</v>
      </c>
      <c r="F75" s="94">
        <v>39.47</v>
      </c>
      <c r="G75" s="94">
        <v>180</v>
      </c>
      <c r="H75" s="94">
        <v>90</v>
      </c>
      <c r="I75" s="94" t="s">
        <v>344</v>
      </c>
      <c r="J75"/>
      <c r="K75"/>
      <c r="L75"/>
      <c r="M75"/>
      <c r="N75"/>
      <c r="O75"/>
      <c r="P75"/>
      <c r="Q75"/>
      <c r="R75"/>
      <c r="S75"/>
    </row>
    <row r="76" spans="1:19">
      <c r="A76" s="94" t="s">
        <v>378</v>
      </c>
      <c r="B76" s="94" t="s">
        <v>343</v>
      </c>
      <c r="C76" s="94">
        <v>0.22</v>
      </c>
      <c r="D76" s="94">
        <v>1.306</v>
      </c>
      <c r="E76" s="94">
        <v>1.623</v>
      </c>
      <c r="F76" s="94">
        <v>39.47</v>
      </c>
      <c r="G76" s="94">
        <v>0</v>
      </c>
      <c r="H76" s="94">
        <v>90</v>
      </c>
      <c r="I76" s="94" t="s">
        <v>348</v>
      </c>
      <c r="J76"/>
      <c r="K76"/>
      <c r="L76"/>
      <c r="M76"/>
      <c r="N76"/>
      <c r="O76"/>
      <c r="P76"/>
      <c r="Q76"/>
      <c r="R76"/>
      <c r="S76"/>
    </row>
    <row r="77" spans="1:19">
      <c r="A77" s="94" t="s">
        <v>379</v>
      </c>
      <c r="B77" s="94" t="s">
        <v>350</v>
      </c>
      <c r="C77" s="94">
        <v>0.3</v>
      </c>
      <c r="D77" s="94">
        <v>3.12</v>
      </c>
      <c r="E77" s="94">
        <v>12.904</v>
      </c>
      <c r="F77" s="94">
        <v>174.19</v>
      </c>
      <c r="G77" s="94">
        <v>270</v>
      </c>
      <c r="H77" s="94">
        <v>180</v>
      </c>
      <c r="I77" s="94"/>
      <c r="J77"/>
      <c r="K77"/>
      <c r="L77"/>
      <c r="M77"/>
      <c r="N77"/>
      <c r="O77"/>
      <c r="P77"/>
      <c r="Q77"/>
      <c r="R77"/>
      <c r="S77"/>
    </row>
    <row r="78" spans="1:19">
      <c r="A78" s="94" t="s">
        <v>380</v>
      </c>
      <c r="B78" s="94" t="s">
        <v>352</v>
      </c>
      <c r="C78" s="94">
        <v>0.3</v>
      </c>
      <c r="D78" s="94">
        <v>0.56899999999999995</v>
      </c>
      <c r="E78" s="94">
        <v>0.63700000000000001</v>
      </c>
      <c r="F78" s="94">
        <v>174.19</v>
      </c>
      <c r="G78" s="94">
        <v>270</v>
      </c>
      <c r="H78" s="94">
        <v>0</v>
      </c>
      <c r="I78" s="94"/>
      <c r="J78"/>
      <c r="K78"/>
      <c r="L78"/>
      <c r="M78"/>
      <c r="N78"/>
      <c r="O78"/>
      <c r="P78"/>
      <c r="Q78"/>
      <c r="R78"/>
      <c r="S78"/>
    </row>
    <row r="79" spans="1:19">
      <c r="A79" s="94" t="s">
        <v>381</v>
      </c>
      <c r="B79" s="94" t="s">
        <v>343</v>
      </c>
      <c r="C79" s="94">
        <v>0.22</v>
      </c>
      <c r="D79" s="94">
        <v>1.306</v>
      </c>
      <c r="E79" s="94">
        <v>1.623</v>
      </c>
      <c r="F79" s="94">
        <v>39.47</v>
      </c>
      <c r="G79" s="94">
        <v>180</v>
      </c>
      <c r="H79" s="94">
        <v>90</v>
      </c>
      <c r="I79" s="94" t="s">
        <v>344</v>
      </c>
      <c r="J79"/>
      <c r="K79"/>
      <c r="L79"/>
      <c r="M79"/>
      <c r="N79"/>
      <c r="O79"/>
      <c r="P79"/>
      <c r="Q79"/>
      <c r="R79"/>
      <c r="S79"/>
    </row>
    <row r="80" spans="1:19">
      <c r="A80" s="94" t="s">
        <v>382</v>
      </c>
      <c r="B80" s="94" t="s">
        <v>343</v>
      </c>
      <c r="C80" s="94">
        <v>0.22</v>
      </c>
      <c r="D80" s="94">
        <v>1.306</v>
      </c>
      <c r="E80" s="94">
        <v>1.623</v>
      </c>
      <c r="F80" s="94">
        <v>39.47</v>
      </c>
      <c r="G80" s="94">
        <v>0</v>
      </c>
      <c r="H80" s="94">
        <v>90</v>
      </c>
      <c r="I80" s="94" t="s">
        <v>348</v>
      </c>
      <c r="J80"/>
      <c r="K80"/>
      <c r="L80"/>
      <c r="M80"/>
      <c r="N80"/>
      <c r="O80"/>
      <c r="P80"/>
      <c r="Q80"/>
      <c r="R80"/>
      <c r="S80"/>
    </row>
    <row r="81" spans="1:19">
      <c r="A81" s="94" t="s">
        <v>383</v>
      </c>
      <c r="B81" s="94" t="s">
        <v>350</v>
      </c>
      <c r="C81" s="94">
        <v>0.3</v>
      </c>
      <c r="D81" s="94">
        <v>3.12</v>
      </c>
      <c r="E81" s="94">
        <v>12.904</v>
      </c>
      <c r="F81" s="94">
        <v>174.19</v>
      </c>
      <c r="G81" s="94">
        <v>270</v>
      </c>
      <c r="H81" s="94">
        <v>180</v>
      </c>
      <c r="I81" s="94"/>
      <c r="J81"/>
      <c r="K81"/>
      <c r="L81"/>
      <c r="M81"/>
      <c r="N81"/>
      <c r="O81"/>
      <c r="P81"/>
      <c r="Q81"/>
      <c r="R81"/>
      <c r="S81"/>
    </row>
    <row r="82" spans="1:19">
      <c r="A82" s="94" t="s">
        <v>384</v>
      </c>
      <c r="B82" s="94" t="s">
        <v>352</v>
      </c>
      <c r="C82" s="94">
        <v>0.3</v>
      </c>
      <c r="D82" s="94">
        <v>0.56899999999999995</v>
      </c>
      <c r="E82" s="94">
        <v>0.63700000000000001</v>
      </c>
      <c r="F82" s="94">
        <v>174.19</v>
      </c>
      <c r="G82" s="94">
        <v>270</v>
      </c>
      <c r="H82" s="94">
        <v>0</v>
      </c>
      <c r="I82" s="94"/>
      <c r="J82"/>
      <c r="K82"/>
      <c r="L82"/>
      <c r="M82"/>
      <c r="N82"/>
      <c r="O82"/>
      <c r="P82"/>
      <c r="Q82"/>
      <c r="R82"/>
      <c r="S82"/>
    </row>
    <row r="83" spans="1:19">
      <c r="A83" s="94" t="s">
        <v>385</v>
      </c>
      <c r="B83" s="94" t="s">
        <v>343</v>
      </c>
      <c r="C83" s="94">
        <v>0.22</v>
      </c>
      <c r="D83" s="94">
        <v>1.306</v>
      </c>
      <c r="E83" s="94">
        <v>1.623</v>
      </c>
      <c r="F83" s="94">
        <v>39.47</v>
      </c>
      <c r="G83" s="94">
        <v>180</v>
      </c>
      <c r="H83" s="94">
        <v>90</v>
      </c>
      <c r="I83" s="94" t="s">
        <v>344</v>
      </c>
      <c r="J83"/>
      <c r="K83"/>
      <c r="L83"/>
      <c r="M83"/>
      <c r="N83"/>
      <c r="O83"/>
      <c r="P83"/>
      <c r="Q83"/>
      <c r="R83"/>
      <c r="S83"/>
    </row>
    <row r="84" spans="1:19">
      <c r="A84" s="94" t="s">
        <v>386</v>
      </c>
      <c r="B84" s="94" t="s">
        <v>343</v>
      </c>
      <c r="C84" s="94">
        <v>0.22</v>
      </c>
      <c r="D84" s="94">
        <v>1.306</v>
      </c>
      <c r="E84" s="94">
        <v>1.623</v>
      </c>
      <c r="F84" s="94">
        <v>39.47</v>
      </c>
      <c r="G84" s="94">
        <v>0</v>
      </c>
      <c r="H84" s="94">
        <v>90</v>
      </c>
      <c r="I84" s="94" t="s">
        <v>348</v>
      </c>
      <c r="J84"/>
      <c r="K84"/>
      <c r="L84"/>
      <c r="M84"/>
      <c r="N84"/>
      <c r="O84"/>
      <c r="P84"/>
      <c r="Q84"/>
      <c r="R84"/>
      <c r="S84"/>
    </row>
    <row r="85" spans="1:19">
      <c r="A85" s="94" t="s">
        <v>387</v>
      </c>
      <c r="B85" s="94" t="s">
        <v>343</v>
      </c>
      <c r="C85" s="94">
        <v>0.22</v>
      </c>
      <c r="D85" s="94">
        <v>1.306</v>
      </c>
      <c r="E85" s="94">
        <v>1.623</v>
      </c>
      <c r="F85" s="94">
        <v>118.41</v>
      </c>
      <c r="G85" s="94">
        <v>90</v>
      </c>
      <c r="H85" s="94">
        <v>90</v>
      </c>
      <c r="I85" s="94" t="s">
        <v>388</v>
      </c>
      <c r="J85"/>
      <c r="K85"/>
      <c r="L85"/>
      <c r="M85"/>
      <c r="N85"/>
      <c r="O85"/>
      <c r="P85"/>
      <c r="Q85"/>
      <c r="R85"/>
      <c r="S85"/>
    </row>
    <row r="86" spans="1:19">
      <c r="A86" s="94" t="s">
        <v>389</v>
      </c>
      <c r="B86" s="94" t="s">
        <v>350</v>
      </c>
      <c r="C86" s="94">
        <v>0.3</v>
      </c>
      <c r="D86" s="94">
        <v>3.12</v>
      </c>
      <c r="E86" s="94">
        <v>12.904</v>
      </c>
      <c r="F86" s="94">
        <v>174.19</v>
      </c>
      <c r="G86" s="94">
        <v>270</v>
      </c>
      <c r="H86" s="94">
        <v>180</v>
      </c>
      <c r="I86" s="94"/>
      <c r="J86"/>
      <c r="K86"/>
      <c r="L86"/>
      <c r="M86"/>
      <c r="N86"/>
      <c r="O86"/>
      <c r="P86"/>
      <c r="Q86"/>
      <c r="R86"/>
      <c r="S86"/>
    </row>
    <row r="87" spans="1:19">
      <c r="A87" s="94" t="s">
        <v>390</v>
      </c>
      <c r="B87" s="94" t="s">
        <v>352</v>
      </c>
      <c r="C87" s="94">
        <v>0.3</v>
      </c>
      <c r="D87" s="94">
        <v>0.56899999999999995</v>
      </c>
      <c r="E87" s="94">
        <v>0.63700000000000001</v>
      </c>
      <c r="F87" s="94">
        <v>174.19</v>
      </c>
      <c r="G87" s="94">
        <v>270</v>
      </c>
      <c r="H87" s="94">
        <v>0</v>
      </c>
      <c r="I87" s="94"/>
      <c r="J87"/>
      <c r="K87"/>
      <c r="L87"/>
      <c r="M87"/>
      <c r="N87"/>
      <c r="O87"/>
      <c r="P87"/>
      <c r="Q87"/>
      <c r="R87"/>
      <c r="S87"/>
    </row>
    <row r="88" spans="1:1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7"/>
      <c r="B89" s="94" t="s">
        <v>49</v>
      </c>
      <c r="C89" s="94" t="s">
        <v>391</v>
      </c>
      <c r="D89" s="94" t="s">
        <v>392</v>
      </c>
      <c r="E89" s="94" t="s">
        <v>393</v>
      </c>
      <c r="F89" s="94" t="s">
        <v>43</v>
      </c>
      <c r="G89" s="94" t="s">
        <v>394</v>
      </c>
      <c r="H89" s="94" t="s">
        <v>395</v>
      </c>
      <c r="I89" s="94" t="s">
        <v>396</v>
      </c>
      <c r="J89" s="94" t="s">
        <v>339</v>
      </c>
      <c r="K89" s="94" t="s">
        <v>341</v>
      </c>
      <c r="L89"/>
      <c r="M89"/>
      <c r="N89"/>
      <c r="O89"/>
      <c r="P89"/>
      <c r="Q89"/>
      <c r="R89"/>
      <c r="S89"/>
    </row>
    <row r="90" spans="1:19">
      <c r="A90" s="94" t="s">
        <v>397</v>
      </c>
      <c r="B90" s="94" t="s">
        <v>703</v>
      </c>
      <c r="C90" s="94">
        <v>3.9</v>
      </c>
      <c r="D90" s="94">
        <v>3.9</v>
      </c>
      <c r="E90" s="94">
        <v>5.835</v>
      </c>
      <c r="F90" s="94">
        <v>0.54</v>
      </c>
      <c r="G90" s="94">
        <v>0.38400000000000001</v>
      </c>
      <c r="H90" s="94" t="s">
        <v>398</v>
      </c>
      <c r="I90" s="94" t="s">
        <v>342</v>
      </c>
      <c r="J90" s="94">
        <v>180</v>
      </c>
      <c r="K90" s="94" t="s">
        <v>344</v>
      </c>
      <c r="L90"/>
      <c r="M90"/>
      <c r="N90"/>
      <c r="O90"/>
      <c r="P90"/>
      <c r="Q90"/>
      <c r="R90"/>
      <c r="S90"/>
    </row>
    <row r="91" spans="1:19">
      <c r="A91" s="94" t="s">
        <v>399</v>
      </c>
      <c r="B91" s="94" t="s">
        <v>703</v>
      </c>
      <c r="C91" s="94">
        <v>3.9</v>
      </c>
      <c r="D91" s="94">
        <v>3.9</v>
      </c>
      <c r="E91" s="94">
        <v>5.835</v>
      </c>
      <c r="F91" s="94">
        <v>0.54</v>
      </c>
      <c r="G91" s="94">
        <v>0.38400000000000001</v>
      </c>
      <c r="H91" s="94" t="s">
        <v>398</v>
      </c>
      <c r="I91" s="94" t="s">
        <v>342</v>
      </c>
      <c r="J91" s="94">
        <v>180</v>
      </c>
      <c r="K91" s="94" t="s">
        <v>344</v>
      </c>
      <c r="L91"/>
      <c r="M91"/>
      <c r="N91"/>
      <c r="O91"/>
      <c r="P91"/>
      <c r="Q91"/>
      <c r="R91"/>
      <c r="S91"/>
    </row>
    <row r="92" spans="1:19">
      <c r="A92" s="94" t="s">
        <v>400</v>
      </c>
      <c r="B92" s="94" t="s">
        <v>703</v>
      </c>
      <c r="C92" s="94">
        <v>3.24</v>
      </c>
      <c r="D92" s="94">
        <v>3.24</v>
      </c>
      <c r="E92" s="94">
        <v>5.835</v>
      </c>
      <c r="F92" s="94">
        <v>0.54</v>
      </c>
      <c r="G92" s="94">
        <v>0.38400000000000001</v>
      </c>
      <c r="H92" s="94" t="s">
        <v>398</v>
      </c>
      <c r="I92" s="94" t="s">
        <v>342</v>
      </c>
      <c r="J92" s="94">
        <v>180</v>
      </c>
      <c r="K92" s="94" t="s">
        <v>344</v>
      </c>
      <c r="L92"/>
      <c r="M92"/>
      <c r="N92"/>
      <c r="O92"/>
      <c r="P92"/>
      <c r="Q92"/>
      <c r="R92"/>
      <c r="S92"/>
    </row>
    <row r="93" spans="1:19">
      <c r="A93" s="94" t="s">
        <v>401</v>
      </c>
      <c r="B93" s="94" t="s">
        <v>703</v>
      </c>
      <c r="C93" s="94">
        <v>3.24</v>
      </c>
      <c r="D93" s="94">
        <v>3.24</v>
      </c>
      <c r="E93" s="94">
        <v>5.835</v>
      </c>
      <c r="F93" s="94">
        <v>0.54</v>
      </c>
      <c r="G93" s="94">
        <v>0.38400000000000001</v>
      </c>
      <c r="H93" s="94" t="s">
        <v>398</v>
      </c>
      <c r="I93" s="94" t="s">
        <v>342</v>
      </c>
      <c r="J93" s="94">
        <v>180</v>
      </c>
      <c r="K93" s="94" t="s">
        <v>344</v>
      </c>
      <c r="L93"/>
      <c r="M93"/>
      <c r="N93"/>
      <c r="O93"/>
      <c r="P93"/>
      <c r="Q93"/>
      <c r="R93"/>
      <c r="S93"/>
    </row>
    <row r="94" spans="1:19">
      <c r="A94" s="94" t="s">
        <v>402</v>
      </c>
      <c r="B94" s="94" t="s">
        <v>703</v>
      </c>
      <c r="C94" s="94">
        <v>3.24</v>
      </c>
      <c r="D94" s="94">
        <v>3.24</v>
      </c>
      <c r="E94" s="94">
        <v>5.835</v>
      </c>
      <c r="F94" s="94">
        <v>0.54</v>
      </c>
      <c r="G94" s="94">
        <v>0.38400000000000001</v>
      </c>
      <c r="H94" s="94" t="s">
        <v>398</v>
      </c>
      <c r="I94" s="94" t="s">
        <v>342</v>
      </c>
      <c r="J94" s="94">
        <v>180</v>
      </c>
      <c r="K94" s="94" t="s">
        <v>344</v>
      </c>
      <c r="L94"/>
      <c r="M94"/>
      <c r="N94"/>
      <c r="O94"/>
      <c r="P94"/>
      <c r="Q94"/>
      <c r="R94"/>
      <c r="S94"/>
    </row>
    <row r="95" spans="1:19">
      <c r="A95" s="94" t="s">
        <v>403</v>
      </c>
      <c r="B95" s="94" t="s">
        <v>703</v>
      </c>
      <c r="C95" s="94">
        <v>3.24</v>
      </c>
      <c r="D95" s="94">
        <v>3.24</v>
      </c>
      <c r="E95" s="94">
        <v>5.835</v>
      </c>
      <c r="F95" s="94">
        <v>0.54</v>
      </c>
      <c r="G95" s="94">
        <v>0.38400000000000001</v>
      </c>
      <c r="H95" s="94" t="s">
        <v>398</v>
      </c>
      <c r="I95" s="94" t="s">
        <v>342</v>
      </c>
      <c r="J95" s="94">
        <v>180</v>
      </c>
      <c r="K95" s="94" t="s">
        <v>344</v>
      </c>
      <c r="L95"/>
      <c r="M95"/>
      <c r="N95"/>
      <c r="O95"/>
      <c r="P95"/>
      <c r="Q95"/>
      <c r="R95"/>
      <c r="S95"/>
    </row>
    <row r="96" spans="1:19">
      <c r="A96" s="94" t="s">
        <v>404</v>
      </c>
      <c r="B96" s="94" t="s">
        <v>703</v>
      </c>
      <c r="C96" s="94">
        <v>3.88</v>
      </c>
      <c r="D96" s="94">
        <v>3.88</v>
      </c>
      <c r="E96" s="94">
        <v>5.835</v>
      </c>
      <c r="F96" s="94">
        <v>0.54</v>
      </c>
      <c r="G96" s="94">
        <v>0.38400000000000001</v>
      </c>
      <c r="H96" s="94" t="s">
        <v>398</v>
      </c>
      <c r="I96" s="94" t="s">
        <v>353</v>
      </c>
      <c r="J96" s="94">
        <v>180</v>
      </c>
      <c r="K96" s="94" t="s">
        <v>344</v>
      </c>
      <c r="L96"/>
      <c r="M96"/>
      <c r="N96"/>
      <c r="O96"/>
      <c r="P96"/>
      <c r="Q96"/>
      <c r="R96"/>
      <c r="S96"/>
    </row>
    <row r="97" spans="1:19">
      <c r="A97" s="94" t="s">
        <v>405</v>
      </c>
      <c r="B97" s="94" t="s">
        <v>703</v>
      </c>
      <c r="C97" s="94">
        <v>3.88</v>
      </c>
      <c r="D97" s="94">
        <v>3.88</v>
      </c>
      <c r="E97" s="94">
        <v>5.835</v>
      </c>
      <c r="F97" s="94">
        <v>0.54</v>
      </c>
      <c r="G97" s="94">
        <v>0.38400000000000001</v>
      </c>
      <c r="H97" s="94" t="s">
        <v>398</v>
      </c>
      <c r="I97" s="94" t="s">
        <v>353</v>
      </c>
      <c r="J97" s="94">
        <v>180</v>
      </c>
      <c r="K97" s="94" t="s">
        <v>344</v>
      </c>
      <c r="L97"/>
      <c r="M97"/>
      <c r="N97"/>
      <c r="O97"/>
      <c r="P97"/>
      <c r="Q97"/>
      <c r="R97"/>
      <c r="S97"/>
    </row>
    <row r="98" spans="1:19">
      <c r="A98" s="94" t="s">
        <v>406</v>
      </c>
      <c r="B98" s="94" t="s">
        <v>703</v>
      </c>
      <c r="C98" s="94">
        <v>3.24</v>
      </c>
      <c r="D98" s="94">
        <v>3.24</v>
      </c>
      <c r="E98" s="94">
        <v>5.835</v>
      </c>
      <c r="F98" s="94">
        <v>0.54</v>
      </c>
      <c r="G98" s="94">
        <v>0.38400000000000001</v>
      </c>
      <c r="H98" s="94" t="s">
        <v>398</v>
      </c>
      <c r="I98" s="94" t="s">
        <v>353</v>
      </c>
      <c r="J98" s="94">
        <v>180</v>
      </c>
      <c r="K98" s="94" t="s">
        <v>344</v>
      </c>
      <c r="L98"/>
      <c r="M98"/>
      <c r="N98"/>
      <c r="O98"/>
      <c r="P98"/>
      <c r="Q98"/>
      <c r="R98"/>
      <c r="S98"/>
    </row>
    <row r="99" spans="1:19">
      <c r="A99" s="94" t="s">
        <v>407</v>
      </c>
      <c r="B99" s="94" t="s">
        <v>703</v>
      </c>
      <c r="C99" s="94">
        <v>3.24</v>
      </c>
      <c r="D99" s="94">
        <v>3.24</v>
      </c>
      <c r="E99" s="94">
        <v>5.835</v>
      </c>
      <c r="F99" s="94">
        <v>0.54</v>
      </c>
      <c r="G99" s="94">
        <v>0.38400000000000001</v>
      </c>
      <c r="H99" s="94" t="s">
        <v>398</v>
      </c>
      <c r="I99" s="94" t="s">
        <v>353</v>
      </c>
      <c r="J99" s="94">
        <v>180</v>
      </c>
      <c r="K99" s="94" t="s">
        <v>344</v>
      </c>
      <c r="L99"/>
      <c r="M99"/>
      <c r="N99"/>
      <c r="O99"/>
      <c r="P99"/>
      <c r="Q99"/>
      <c r="R99"/>
      <c r="S99"/>
    </row>
    <row r="100" spans="1:19">
      <c r="A100" s="94" t="s">
        <v>408</v>
      </c>
      <c r="B100" s="94" t="s">
        <v>703</v>
      </c>
      <c r="C100" s="94">
        <v>3.24</v>
      </c>
      <c r="D100" s="94">
        <v>3.24</v>
      </c>
      <c r="E100" s="94">
        <v>5.835</v>
      </c>
      <c r="F100" s="94">
        <v>0.54</v>
      </c>
      <c r="G100" s="94">
        <v>0.38400000000000001</v>
      </c>
      <c r="H100" s="94" t="s">
        <v>398</v>
      </c>
      <c r="I100" s="94" t="s">
        <v>353</v>
      </c>
      <c r="J100" s="94">
        <v>180</v>
      </c>
      <c r="K100" s="94" t="s">
        <v>344</v>
      </c>
      <c r="L100"/>
      <c r="M100"/>
      <c r="N100"/>
      <c r="O100"/>
      <c r="P100"/>
      <c r="Q100"/>
      <c r="R100"/>
      <c r="S100"/>
    </row>
    <row r="101" spans="1:19">
      <c r="A101" s="94" t="s">
        <v>409</v>
      </c>
      <c r="B101" s="94" t="s">
        <v>703</v>
      </c>
      <c r="C101" s="94">
        <v>3.24</v>
      </c>
      <c r="D101" s="94">
        <v>3.24</v>
      </c>
      <c r="E101" s="94">
        <v>5.835</v>
      </c>
      <c r="F101" s="94">
        <v>0.54</v>
      </c>
      <c r="G101" s="94">
        <v>0.38400000000000001</v>
      </c>
      <c r="H101" s="94" t="s">
        <v>398</v>
      </c>
      <c r="I101" s="94" t="s">
        <v>353</v>
      </c>
      <c r="J101" s="94">
        <v>180</v>
      </c>
      <c r="K101" s="94" t="s">
        <v>344</v>
      </c>
      <c r="L101"/>
      <c r="M101"/>
      <c r="N101"/>
      <c r="O101"/>
      <c r="P101"/>
      <c r="Q101"/>
      <c r="R101"/>
      <c r="S101"/>
    </row>
    <row r="102" spans="1:19">
      <c r="A102" s="94" t="s">
        <v>410</v>
      </c>
      <c r="B102" s="94" t="s">
        <v>703</v>
      </c>
      <c r="C102" s="94">
        <v>3.9</v>
      </c>
      <c r="D102" s="94">
        <v>3.9</v>
      </c>
      <c r="E102" s="94">
        <v>5.835</v>
      </c>
      <c r="F102" s="94">
        <v>0.54</v>
      </c>
      <c r="G102" s="94">
        <v>0.38400000000000001</v>
      </c>
      <c r="H102" s="94" t="s">
        <v>398</v>
      </c>
      <c r="I102" s="94" t="s">
        <v>357</v>
      </c>
      <c r="J102" s="94">
        <v>180</v>
      </c>
      <c r="K102" s="94" t="s">
        <v>344</v>
      </c>
      <c r="L102"/>
      <c r="M102"/>
      <c r="N102"/>
      <c r="O102"/>
      <c r="P102"/>
      <c r="Q102"/>
      <c r="R102"/>
      <c r="S102"/>
    </row>
    <row r="103" spans="1:19">
      <c r="A103" s="94" t="s">
        <v>411</v>
      </c>
      <c r="B103" s="94" t="s">
        <v>703</v>
      </c>
      <c r="C103" s="94">
        <v>3.24</v>
      </c>
      <c r="D103" s="94">
        <v>3.24</v>
      </c>
      <c r="E103" s="94">
        <v>5.835</v>
      </c>
      <c r="F103" s="94">
        <v>0.54</v>
      </c>
      <c r="G103" s="94">
        <v>0.38400000000000001</v>
      </c>
      <c r="H103" s="94" t="s">
        <v>398</v>
      </c>
      <c r="I103" s="94" t="s">
        <v>357</v>
      </c>
      <c r="J103" s="94">
        <v>180</v>
      </c>
      <c r="K103" s="94" t="s">
        <v>344</v>
      </c>
      <c r="L103"/>
      <c r="M103"/>
      <c r="N103"/>
      <c r="O103"/>
      <c r="P103"/>
      <c r="Q103"/>
      <c r="R103"/>
      <c r="S103"/>
    </row>
    <row r="104" spans="1:19">
      <c r="A104" s="94" t="s">
        <v>412</v>
      </c>
      <c r="B104" s="94" t="s">
        <v>703</v>
      </c>
      <c r="C104" s="94">
        <v>3.24</v>
      </c>
      <c r="D104" s="94">
        <v>3.24</v>
      </c>
      <c r="E104" s="94">
        <v>5.835</v>
      </c>
      <c r="F104" s="94">
        <v>0.54</v>
      </c>
      <c r="G104" s="94">
        <v>0.38400000000000001</v>
      </c>
      <c r="H104" s="94" t="s">
        <v>398</v>
      </c>
      <c r="I104" s="94" t="s">
        <v>357</v>
      </c>
      <c r="J104" s="94">
        <v>180</v>
      </c>
      <c r="K104" s="94" t="s">
        <v>344</v>
      </c>
      <c r="L104"/>
      <c r="M104"/>
      <c r="N104"/>
      <c r="O104"/>
      <c r="P104"/>
      <c r="Q104"/>
      <c r="R104"/>
      <c r="S104"/>
    </row>
    <row r="105" spans="1:19">
      <c r="A105" s="94" t="s">
        <v>413</v>
      </c>
      <c r="B105" s="94" t="s">
        <v>703</v>
      </c>
      <c r="C105" s="94">
        <v>3.88</v>
      </c>
      <c r="D105" s="94">
        <v>3.88</v>
      </c>
      <c r="E105" s="94">
        <v>5.835</v>
      </c>
      <c r="F105" s="94">
        <v>0.54</v>
      </c>
      <c r="G105" s="94">
        <v>0.38400000000000001</v>
      </c>
      <c r="H105" s="94" t="s">
        <v>398</v>
      </c>
      <c r="I105" s="94" t="s">
        <v>361</v>
      </c>
      <c r="J105" s="94">
        <v>180</v>
      </c>
      <c r="K105" s="94" t="s">
        <v>344</v>
      </c>
      <c r="L105"/>
      <c r="M105"/>
      <c r="N105"/>
      <c r="O105"/>
      <c r="P105"/>
      <c r="Q105"/>
      <c r="R105"/>
      <c r="S105"/>
    </row>
    <row r="106" spans="1:19">
      <c r="A106" s="94" t="s">
        <v>414</v>
      </c>
      <c r="B106" s="94" t="s">
        <v>703</v>
      </c>
      <c r="C106" s="94">
        <v>3.24</v>
      </c>
      <c r="D106" s="94">
        <v>3.24</v>
      </c>
      <c r="E106" s="94">
        <v>5.835</v>
      </c>
      <c r="F106" s="94">
        <v>0.54</v>
      </c>
      <c r="G106" s="94">
        <v>0.38400000000000001</v>
      </c>
      <c r="H106" s="94" t="s">
        <v>398</v>
      </c>
      <c r="I106" s="94" t="s">
        <v>361</v>
      </c>
      <c r="J106" s="94">
        <v>180</v>
      </c>
      <c r="K106" s="94" t="s">
        <v>344</v>
      </c>
      <c r="L106"/>
      <c r="M106"/>
      <c r="N106"/>
      <c r="O106"/>
      <c r="P106"/>
      <c r="Q106"/>
      <c r="R106"/>
      <c r="S106"/>
    </row>
    <row r="107" spans="1:19">
      <c r="A107" s="94" t="s">
        <v>415</v>
      </c>
      <c r="B107" s="94" t="s">
        <v>703</v>
      </c>
      <c r="C107" s="94">
        <v>3.24</v>
      </c>
      <c r="D107" s="94">
        <v>3.24</v>
      </c>
      <c r="E107" s="94">
        <v>5.835</v>
      </c>
      <c r="F107" s="94">
        <v>0.54</v>
      </c>
      <c r="G107" s="94">
        <v>0.38400000000000001</v>
      </c>
      <c r="H107" s="94" t="s">
        <v>398</v>
      </c>
      <c r="I107" s="94" t="s">
        <v>361</v>
      </c>
      <c r="J107" s="94">
        <v>180</v>
      </c>
      <c r="K107" s="94" t="s">
        <v>344</v>
      </c>
      <c r="L107"/>
      <c r="M107"/>
      <c r="N107"/>
      <c r="O107"/>
      <c r="P107"/>
      <c r="Q107"/>
      <c r="R107"/>
      <c r="S107"/>
    </row>
    <row r="108" spans="1:19">
      <c r="A108" s="94" t="s">
        <v>416</v>
      </c>
      <c r="B108" s="94" t="s">
        <v>703</v>
      </c>
      <c r="C108" s="94">
        <v>3.88</v>
      </c>
      <c r="D108" s="94">
        <v>3.88</v>
      </c>
      <c r="E108" s="94">
        <v>5.835</v>
      </c>
      <c r="F108" s="94">
        <v>0.54</v>
      </c>
      <c r="G108" s="94">
        <v>0.38400000000000001</v>
      </c>
      <c r="H108" s="94" t="s">
        <v>398</v>
      </c>
      <c r="I108" s="94" t="s">
        <v>365</v>
      </c>
      <c r="J108" s="94">
        <v>180</v>
      </c>
      <c r="K108" s="94" t="s">
        <v>344</v>
      </c>
      <c r="L108"/>
      <c r="M108"/>
      <c r="N108"/>
      <c r="O108"/>
      <c r="P108"/>
      <c r="Q108"/>
      <c r="R108"/>
      <c r="S108"/>
    </row>
    <row r="109" spans="1:19">
      <c r="A109" s="94" t="s">
        <v>417</v>
      </c>
      <c r="B109" s="94" t="s">
        <v>703</v>
      </c>
      <c r="C109" s="94">
        <v>3.24</v>
      </c>
      <c r="D109" s="94">
        <v>3.24</v>
      </c>
      <c r="E109" s="94">
        <v>5.835</v>
      </c>
      <c r="F109" s="94">
        <v>0.54</v>
      </c>
      <c r="G109" s="94">
        <v>0.38400000000000001</v>
      </c>
      <c r="H109" s="94" t="s">
        <v>398</v>
      </c>
      <c r="I109" s="94" t="s">
        <v>365</v>
      </c>
      <c r="J109" s="94">
        <v>180</v>
      </c>
      <c r="K109" s="94" t="s">
        <v>344</v>
      </c>
      <c r="L109"/>
      <c r="M109"/>
      <c r="N109"/>
      <c r="O109"/>
      <c r="P109"/>
      <c r="Q109"/>
      <c r="R109"/>
      <c r="S109"/>
    </row>
    <row r="110" spans="1:19">
      <c r="A110" s="94" t="s">
        <v>418</v>
      </c>
      <c r="B110" s="94" t="s">
        <v>703</v>
      </c>
      <c r="C110" s="94">
        <v>3.24</v>
      </c>
      <c r="D110" s="94">
        <v>3.24</v>
      </c>
      <c r="E110" s="94">
        <v>5.835</v>
      </c>
      <c r="F110" s="94">
        <v>0.54</v>
      </c>
      <c r="G110" s="94">
        <v>0.38400000000000001</v>
      </c>
      <c r="H110" s="94" t="s">
        <v>398</v>
      </c>
      <c r="I110" s="94" t="s">
        <v>365</v>
      </c>
      <c r="J110" s="94">
        <v>180</v>
      </c>
      <c r="K110" s="94" t="s">
        <v>344</v>
      </c>
      <c r="L110"/>
      <c r="M110"/>
      <c r="N110"/>
      <c r="O110"/>
      <c r="P110"/>
      <c r="Q110"/>
      <c r="R110"/>
      <c r="S110"/>
    </row>
    <row r="111" spans="1:19">
      <c r="A111" s="94" t="s">
        <v>419</v>
      </c>
      <c r="B111" s="94" t="s">
        <v>703</v>
      </c>
      <c r="C111" s="94">
        <v>3.88</v>
      </c>
      <c r="D111" s="94">
        <v>3.88</v>
      </c>
      <c r="E111" s="94">
        <v>5.835</v>
      </c>
      <c r="F111" s="94">
        <v>0.54</v>
      </c>
      <c r="G111" s="94">
        <v>0.38400000000000001</v>
      </c>
      <c r="H111" s="94" t="s">
        <v>398</v>
      </c>
      <c r="I111" s="94" t="s">
        <v>369</v>
      </c>
      <c r="J111" s="94">
        <v>180</v>
      </c>
      <c r="K111" s="94" t="s">
        <v>344</v>
      </c>
      <c r="L111"/>
      <c r="M111"/>
      <c r="N111"/>
      <c r="O111"/>
      <c r="P111"/>
      <c r="Q111"/>
      <c r="R111"/>
      <c r="S111"/>
    </row>
    <row r="112" spans="1:19">
      <c r="A112" s="94" t="s">
        <v>420</v>
      </c>
      <c r="B112" s="94" t="s">
        <v>703</v>
      </c>
      <c r="C112" s="94">
        <v>3.24</v>
      </c>
      <c r="D112" s="94">
        <v>3.24</v>
      </c>
      <c r="E112" s="94">
        <v>5.835</v>
      </c>
      <c r="F112" s="94">
        <v>0.54</v>
      </c>
      <c r="G112" s="94">
        <v>0.38400000000000001</v>
      </c>
      <c r="H112" s="94" t="s">
        <v>398</v>
      </c>
      <c r="I112" s="94" t="s">
        <v>369</v>
      </c>
      <c r="J112" s="94">
        <v>180</v>
      </c>
      <c r="K112" s="94" t="s">
        <v>344</v>
      </c>
      <c r="L112"/>
      <c r="M112"/>
      <c r="N112"/>
      <c r="O112"/>
      <c r="P112"/>
      <c r="Q112"/>
      <c r="R112"/>
      <c r="S112"/>
    </row>
    <row r="113" spans="1:19">
      <c r="A113" s="94" t="s">
        <v>421</v>
      </c>
      <c r="B113" s="94" t="s">
        <v>703</v>
      </c>
      <c r="C113" s="94">
        <v>3.24</v>
      </c>
      <c r="D113" s="94">
        <v>3.24</v>
      </c>
      <c r="E113" s="94">
        <v>5.835</v>
      </c>
      <c r="F113" s="94">
        <v>0.54</v>
      </c>
      <c r="G113" s="94">
        <v>0.38400000000000001</v>
      </c>
      <c r="H113" s="94" t="s">
        <v>398</v>
      </c>
      <c r="I113" s="94" t="s">
        <v>369</v>
      </c>
      <c r="J113" s="94">
        <v>180</v>
      </c>
      <c r="K113" s="94" t="s">
        <v>344</v>
      </c>
      <c r="L113"/>
      <c r="M113"/>
      <c r="N113"/>
      <c r="O113"/>
      <c r="P113"/>
      <c r="Q113"/>
      <c r="R113"/>
      <c r="S113"/>
    </row>
    <row r="114" spans="1:19">
      <c r="A114" s="94" t="s">
        <v>422</v>
      </c>
      <c r="B114" s="94" t="s">
        <v>703</v>
      </c>
      <c r="C114" s="94">
        <v>3.88</v>
      </c>
      <c r="D114" s="94">
        <v>3.88</v>
      </c>
      <c r="E114" s="94">
        <v>5.835</v>
      </c>
      <c r="F114" s="94">
        <v>0.54</v>
      </c>
      <c r="G114" s="94">
        <v>0.38400000000000001</v>
      </c>
      <c r="H114" s="94" t="s">
        <v>398</v>
      </c>
      <c r="I114" s="94" t="s">
        <v>373</v>
      </c>
      <c r="J114" s="94">
        <v>180</v>
      </c>
      <c r="K114" s="94" t="s">
        <v>344</v>
      </c>
      <c r="L114"/>
      <c r="M114"/>
      <c r="N114"/>
      <c r="O114"/>
      <c r="P114"/>
      <c r="Q114"/>
      <c r="R114"/>
      <c r="S114"/>
    </row>
    <row r="115" spans="1:19">
      <c r="A115" s="94" t="s">
        <v>423</v>
      </c>
      <c r="B115" s="94" t="s">
        <v>703</v>
      </c>
      <c r="C115" s="94">
        <v>3.24</v>
      </c>
      <c r="D115" s="94">
        <v>3.24</v>
      </c>
      <c r="E115" s="94">
        <v>5.835</v>
      </c>
      <c r="F115" s="94">
        <v>0.54</v>
      </c>
      <c r="G115" s="94">
        <v>0.38400000000000001</v>
      </c>
      <c r="H115" s="94" t="s">
        <v>398</v>
      </c>
      <c r="I115" s="94" t="s">
        <v>373</v>
      </c>
      <c r="J115" s="94">
        <v>180</v>
      </c>
      <c r="K115" s="94" t="s">
        <v>344</v>
      </c>
      <c r="L115"/>
      <c r="M115"/>
      <c r="N115"/>
      <c r="O115"/>
      <c r="P115"/>
      <c r="Q115"/>
      <c r="R115"/>
      <c r="S115"/>
    </row>
    <row r="116" spans="1:19">
      <c r="A116" s="94" t="s">
        <v>424</v>
      </c>
      <c r="B116" s="94" t="s">
        <v>703</v>
      </c>
      <c r="C116" s="94">
        <v>3.24</v>
      </c>
      <c r="D116" s="94">
        <v>3.24</v>
      </c>
      <c r="E116" s="94">
        <v>5.835</v>
      </c>
      <c r="F116" s="94">
        <v>0.54</v>
      </c>
      <c r="G116" s="94">
        <v>0.38400000000000001</v>
      </c>
      <c r="H116" s="94" t="s">
        <v>398</v>
      </c>
      <c r="I116" s="94" t="s">
        <v>373</v>
      </c>
      <c r="J116" s="94">
        <v>180</v>
      </c>
      <c r="K116" s="94" t="s">
        <v>344</v>
      </c>
      <c r="L116"/>
      <c r="M116"/>
      <c r="N116"/>
      <c r="O116"/>
      <c r="P116"/>
      <c r="Q116"/>
      <c r="R116"/>
      <c r="S116"/>
    </row>
    <row r="117" spans="1:19">
      <c r="A117" s="94" t="s">
        <v>425</v>
      </c>
      <c r="B117" s="94" t="s">
        <v>703</v>
      </c>
      <c r="C117" s="94">
        <v>3.88</v>
      </c>
      <c r="D117" s="94">
        <v>3.88</v>
      </c>
      <c r="E117" s="94">
        <v>5.835</v>
      </c>
      <c r="F117" s="94">
        <v>0.54</v>
      </c>
      <c r="G117" s="94">
        <v>0.38400000000000001</v>
      </c>
      <c r="H117" s="94" t="s">
        <v>398</v>
      </c>
      <c r="I117" s="94" t="s">
        <v>377</v>
      </c>
      <c r="J117" s="94">
        <v>180</v>
      </c>
      <c r="K117" s="94" t="s">
        <v>344</v>
      </c>
      <c r="L117"/>
      <c r="M117"/>
      <c r="N117"/>
      <c r="O117"/>
      <c r="P117"/>
      <c r="Q117"/>
      <c r="R117"/>
      <c r="S117"/>
    </row>
    <row r="118" spans="1:19">
      <c r="A118" s="94" t="s">
        <v>426</v>
      </c>
      <c r="B118" s="94" t="s">
        <v>703</v>
      </c>
      <c r="C118" s="94">
        <v>3.24</v>
      </c>
      <c r="D118" s="94">
        <v>3.24</v>
      </c>
      <c r="E118" s="94">
        <v>5.835</v>
      </c>
      <c r="F118" s="94">
        <v>0.54</v>
      </c>
      <c r="G118" s="94">
        <v>0.38400000000000001</v>
      </c>
      <c r="H118" s="94" t="s">
        <v>398</v>
      </c>
      <c r="I118" s="94" t="s">
        <v>377</v>
      </c>
      <c r="J118" s="94">
        <v>180</v>
      </c>
      <c r="K118" s="94" t="s">
        <v>344</v>
      </c>
      <c r="L118"/>
      <c r="M118"/>
      <c r="N118"/>
      <c r="O118"/>
      <c r="P118"/>
      <c r="Q118"/>
      <c r="R118"/>
      <c r="S118"/>
    </row>
    <row r="119" spans="1:19">
      <c r="A119" s="94" t="s">
        <v>427</v>
      </c>
      <c r="B119" s="94" t="s">
        <v>703</v>
      </c>
      <c r="C119" s="94">
        <v>3.24</v>
      </c>
      <c r="D119" s="94">
        <v>3.24</v>
      </c>
      <c r="E119" s="94">
        <v>5.835</v>
      </c>
      <c r="F119" s="94">
        <v>0.54</v>
      </c>
      <c r="G119" s="94">
        <v>0.38400000000000001</v>
      </c>
      <c r="H119" s="94" t="s">
        <v>398</v>
      </c>
      <c r="I119" s="94" t="s">
        <v>377</v>
      </c>
      <c r="J119" s="94">
        <v>180</v>
      </c>
      <c r="K119" s="94" t="s">
        <v>344</v>
      </c>
      <c r="L119"/>
      <c r="M119"/>
      <c r="N119"/>
      <c r="O119"/>
      <c r="P119"/>
      <c r="Q119"/>
      <c r="R119"/>
      <c r="S119"/>
    </row>
    <row r="120" spans="1:19">
      <c r="A120" s="94" t="s">
        <v>428</v>
      </c>
      <c r="B120" s="94" t="s">
        <v>703</v>
      </c>
      <c r="C120" s="94">
        <v>3.88</v>
      </c>
      <c r="D120" s="94">
        <v>3.88</v>
      </c>
      <c r="E120" s="94">
        <v>5.835</v>
      </c>
      <c r="F120" s="94">
        <v>0.54</v>
      </c>
      <c r="G120" s="94">
        <v>0.38400000000000001</v>
      </c>
      <c r="H120" s="94" t="s">
        <v>398</v>
      </c>
      <c r="I120" s="94" t="s">
        <v>381</v>
      </c>
      <c r="J120" s="94">
        <v>180</v>
      </c>
      <c r="K120" s="94" t="s">
        <v>344</v>
      </c>
      <c r="L120"/>
      <c r="M120"/>
      <c r="N120"/>
      <c r="O120"/>
      <c r="P120"/>
      <c r="Q120"/>
      <c r="R120"/>
      <c r="S120"/>
    </row>
    <row r="121" spans="1:19">
      <c r="A121" s="94" t="s">
        <v>429</v>
      </c>
      <c r="B121" s="94" t="s">
        <v>703</v>
      </c>
      <c r="C121" s="94">
        <v>3.24</v>
      </c>
      <c r="D121" s="94">
        <v>3.24</v>
      </c>
      <c r="E121" s="94">
        <v>5.835</v>
      </c>
      <c r="F121" s="94">
        <v>0.54</v>
      </c>
      <c r="G121" s="94">
        <v>0.38400000000000001</v>
      </c>
      <c r="H121" s="94" t="s">
        <v>398</v>
      </c>
      <c r="I121" s="94" t="s">
        <v>381</v>
      </c>
      <c r="J121" s="94">
        <v>180</v>
      </c>
      <c r="K121" s="94" t="s">
        <v>344</v>
      </c>
      <c r="L121"/>
      <c r="M121"/>
      <c r="N121"/>
      <c r="O121"/>
      <c r="P121"/>
      <c r="Q121"/>
      <c r="R121"/>
      <c r="S121"/>
    </row>
    <row r="122" spans="1:19">
      <c r="A122" s="94" t="s">
        <v>430</v>
      </c>
      <c r="B122" s="94" t="s">
        <v>703</v>
      </c>
      <c r="C122" s="94">
        <v>3.24</v>
      </c>
      <c r="D122" s="94">
        <v>3.24</v>
      </c>
      <c r="E122" s="94">
        <v>5.835</v>
      </c>
      <c r="F122" s="94">
        <v>0.54</v>
      </c>
      <c r="G122" s="94">
        <v>0.38400000000000001</v>
      </c>
      <c r="H122" s="94" t="s">
        <v>398</v>
      </c>
      <c r="I122" s="94" t="s">
        <v>381</v>
      </c>
      <c r="J122" s="94">
        <v>180</v>
      </c>
      <c r="K122" s="94" t="s">
        <v>344</v>
      </c>
      <c r="L122"/>
      <c r="M122"/>
      <c r="N122"/>
      <c r="O122"/>
      <c r="P122"/>
      <c r="Q122"/>
      <c r="R122"/>
      <c r="S122"/>
    </row>
    <row r="123" spans="1:19">
      <c r="A123" s="94" t="s">
        <v>431</v>
      </c>
      <c r="B123" s="94" t="s">
        <v>703</v>
      </c>
      <c r="C123" s="94">
        <v>3.88</v>
      </c>
      <c r="D123" s="94">
        <v>3.88</v>
      </c>
      <c r="E123" s="94">
        <v>5.835</v>
      </c>
      <c r="F123" s="94">
        <v>0.54</v>
      </c>
      <c r="G123" s="94">
        <v>0.38400000000000001</v>
      </c>
      <c r="H123" s="94" t="s">
        <v>398</v>
      </c>
      <c r="I123" s="94" t="s">
        <v>385</v>
      </c>
      <c r="J123" s="94">
        <v>180</v>
      </c>
      <c r="K123" s="94" t="s">
        <v>344</v>
      </c>
      <c r="L123"/>
      <c r="M123"/>
      <c r="N123"/>
      <c r="O123"/>
      <c r="P123"/>
      <c r="Q123"/>
      <c r="R123"/>
      <c r="S123"/>
    </row>
    <row r="124" spans="1:19">
      <c r="A124" s="94" t="s">
        <v>432</v>
      </c>
      <c r="B124" s="94" t="s">
        <v>703</v>
      </c>
      <c r="C124" s="94">
        <v>3.24</v>
      </c>
      <c r="D124" s="94">
        <v>3.24</v>
      </c>
      <c r="E124" s="94">
        <v>5.835</v>
      </c>
      <c r="F124" s="94">
        <v>0.54</v>
      </c>
      <c r="G124" s="94">
        <v>0.38400000000000001</v>
      </c>
      <c r="H124" s="94" t="s">
        <v>398</v>
      </c>
      <c r="I124" s="94" t="s">
        <v>385</v>
      </c>
      <c r="J124" s="94">
        <v>180</v>
      </c>
      <c r="K124" s="94" t="s">
        <v>344</v>
      </c>
      <c r="L124"/>
      <c r="M124"/>
      <c r="N124"/>
      <c r="O124"/>
      <c r="P124"/>
      <c r="Q124"/>
      <c r="R124"/>
      <c r="S124"/>
    </row>
    <row r="125" spans="1:19">
      <c r="A125" s="94" t="s">
        <v>433</v>
      </c>
      <c r="B125" s="94" t="s">
        <v>703</v>
      </c>
      <c r="C125" s="94">
        <v>3.24</v>
      </c>
      <c r="D125" s="94">
        <v>3.24</v>
      </c>
      <c r="E125" s="94">
        <v>5.835</v>
      </c>
      <c r="F125" s="94">
        <v>0.54</v>
      </c>
      <c r="G125" s="94">
        <v>0.38400000000000001</v>
      </c>
      <c r="H125" s="94" t="s">
        <v>398</v>
      </c>
      <c r="I125" s="94" t="s">
        <v>385</v>
      </c>
      <c r="J125" s="94">
        <v>180</v>
      </c>
      <c r="K125" s="94" t="s">
        <v>344</v>
      </c>
      <c r="L125"/>
      <c r="M125"/>
      <c r="N125"/>
      <c r="O125"/>
      <c r="P125"/>
      <c r="Q125"/>
      <c r="R125"/>
      <c r="S125"/>
    </row>
    <row r="126" spans="1:19">
      <c r="A126" s="94" t="s">
        <v>434</v>
      </c>
      <c r="B126" s="94"/>
      <c r="C126" s="94"/>
      <c r="D126" s="94">
        <v>124.29</v>
      </c>
      <c r="E126" s="94">
        <v>5.83</v>
      </c>
      <c r="F126" s="94">
        <v>0.54</v>
      </c>
      <c r="G126" s="94">
        <v>0.38400000000000001</v>
      </c>
      <c r="H126" s="94"/>
      <c r="I126" s="94"/>
      <c r="J126" s="94"/>
      <c r="K126" s="94"/>
      <c r="L126"/>
      <c r="M126"/>
      <c r="N126"/>
      <c r="O126"/>
      <c r="P126"/>
      <c r="Q126"/>
      <c r="R126"/>
      <c r="S126"/>
    </row>
    <row r="127" spans="1:19">
      <c r="A127" s="94" t="s">
        <v>435</v>
      </c>
      <c r="B127" s="94"/>
      <c r="C127" s="94"/>
      <c r="D127" s="94">
        <v>0</v>
      </c>
      <c r="E127" s="94" t="s">
        <v>436</v>
      </c>
      <c r="F127" s="94" t="s">
        <v>436</v>
      </c>
      <c r="G127" s="94" t="s">
        <v>436</v>
      </c>
      <c r="H127" s="94"/>
      <c r="I127" s="94"/>
      <c r="J127" s="94"/>
      <c r="K127" s="94"/>
      <c r="L127"/>
      <c r="M127"/>
      <c r="N127"/>
      <c r="O127"/>
      <c r="P127"/>
      <c r="Q127"/>
      <c r="R127"/>
      <c r="S127"/>
    </row>
    <row r="128" spans="1:19">
      <c r="A128" s="94" t="s">
        <v>437</v>
      </c>
      <c r="B128" s="94"/>
      <c r="C128" s="94"/>
      <c r="D128" s="94">
        <v>124.29</v>
      </c>
      <c r="E128" s="94">
        <v>5.83</v>
      </c>
      <c r="F128" s="94">
        <v>0.54</v>
      </c>
      <c r="G128" s="94">
        <v>0.38400000000000001</v>
      </c>
      <c r="H128" s="94"/>
      <c r="I128" s="94"/>
      <c r="J128" s="94"/>
      <c r="K128" s="94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/>
      <c r="B130" s="94" t="s">
        <v>115</v>
      </c>
      <c r="C130" s="94" t="s">
        <v>438</v>
      </c>
      <c r="D130" s="94" t="s">
        <v>439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94" t="s">
        <v>33</v>
      </c>
      <c r="B131" s="94"/>
      <c r="C131" s="94"/>
      <c r="D131" s="94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/>
      <c r="B133" s="94" t="s">
        <v>115</v>
      </c>
      <c r="C133" s="94" t="s">
        <v>440</v>
      </c>
      <c r="D133" s="94" t="s">
        <v>441</v>
      </c>
      <c r="E133" s="94" t="s">
        <v>442</v>
      </c>
      <c r="F133" s="94" t="s">
        <v>443</v>
      </c>
      <c r="G133" s="94" t="s">
        <v>439</v>
      </c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94" t="s">
        <v>444</v>
      </c>
      <c r="B134" s="94" t="s">
        <v>445</v>
      </c>
      <c r="C134" s="94">
        <v>26805.57</v>
      </c>
      <c r="D134" s="94">
        <v>19770.259999999998</v>
      </c>
      <c r="E134" s="94">
        <v>7035.31</v>
      </c>
      <c r="F134" s="94">
        <v>0.74</v>
      </c>
      <c r="G134" s="94">
        <v>3.6</v>
      </c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94" t="s">
        <v>446</v>
      </c>
      <c r="B135" s="94" t="s">
        <v>445</v>
      </c>
      <c r="C135" s="94">
        <v>62590.92</v>
      </c>
      <c r="D135" s="94">
        <v>47527.28</v>
      </c>
      <c r="E135" s="94">
        <v>15063.64</v>
      </c>
      <c r="F135" s="94">
        <v>0.76</v>
      </c>
      <c r="G135" s="94">
        <v>3.36</v>
      </c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4" t="s">
        <v>447</v>
      </c>
      <c r="B136" s="94" t="s">
        <v>445</v>
      </c>
      <c r="C136" s="94">
        <v>28732.94</v>
      </c>
      <c r="D136" s="94">
        <v>21581.33</v>
      </c>
      <c r="E136" s="94">
        <v>7151.61</v>
      </c>
      <c r="F136" s="94">
        <v>0.75</v>
      </c>
      <c r="G136" s="94">
        <v>3.63</v>
      </c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4" t="s">
        <v>448</v>
      </c>
      <c r="B137" s="94" t="s">
        <v>445</v>
      </c>
      <c r="C137" s="94">
        <v>24584.23</v>
      </c>
      <c r="D137" s="94">
        <v>18059.78</v>
      </c>
      <c r="E137" s="94">
        <v>6524.45</v>
      </c>
      <c r="F137" s="94">
        <v>0.73</v>
      </c>
      <c r="G137" s="94">
        <v>3.59</v>
      </c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4" t="s">
        <v>449</v>
      </c>
      <c r="B138" s="94" t="s">
        <v>445</v>
      </c>
      <c r="C138" s="94">
        <v>24181.16</v>
      </c>
      <c r="D138" s="94">
        <v>17719.810000000001</v>
      </c>
      <c r="E138" s="94">
        <v>6461.35</v>
      </c>
      <c r="F138" s="94">
        <v>0.73</v>
      </c>
      <c r="G138" s="94">
        <v>3.58</v>
      </c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94" t="s">
        <v>450</v>
      </c>
      <c r="B139" s="94" t="s">
        <v>445</v>
      </c>
      <c r="C139" s="94">
        <v>24110.2</v>
      </c>
      <c r="D139" s="94">
        <v>17660.009999999998</v>
      </c>
      <c r="E139" s="94">
        <v>6450.19</v>
      </c>
      <c r="F139" s="94">
        <v>0.73</v>
      </c>
      <c r="G139" s="94">
        <v>3.58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94" t="s">
        <v>451</v>
      </c>
      <c r="B140" s="94" t="s">
        <v>445</v>
      </c>
      <c r="C140" s="94">
        <v>44582.1</v>
      </c>
      <c r="D140" s="94">
        <v>32264.05</v>
      </c>
      <c r="E140" s="94">
        <v>12318.06</v>
      </c>
      <c r="F140" s="94">
        <v>0.72</v>
      </c>
      <c r="G140" s="94">
        <v>3.28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94" t="s">
        <v>452</v>
      </c>
      <c r="B141" s="94" t="s">
        <v>445</v>
      </c>
      <c r="C141" s="94">
        <v>22951.73</v>
      </c>
      <c r="D141" s="94">
        <v>16685.72</v>
      </c>
      <c r="E141" s="94">
        <v>6266.02</v>
      </c>
      <c r="F141" s="94">
        <v>0.73</v>
      </c>
      <c r="G141" s="94">
        <v>3.57</v>
      </c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94" t="s">
        <v>453</v>
      </c>
      <c r="B142" s="94" t="s">
        <v>445</v>
      </c>
      <c r="C142" s="94">
        <v>22889.33</v>
      </c>
      <c r="D142" s="94">
        <v>16633.349999999999</v>
      </c>
      <c r="E142" s="94">
        <v>6255.98</v>
      </c>
      <c r="F142" s="94">
        <v>0.73</v>
      </c>
      <c r="G142" s="94">
        <v>3.57</v>
      </c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94" t="s">
        <v>454</v>
      </c>
      <c r="B143" s="94" t="s">
        <v>445</v>
      </c>
      <c r="C143" s="94">
        <v>23003.45</v>
      </c>
      <c r="D143" s="94">
        <v>16729.11</v>
      </c>
      <c r="E143" s="94">
        <v>6274.34</v>
      </c>
      <c r="F143" s="94">
        <v>0.73</v>
      </c>
      <c r="G143" s="94">
        <v>3.57</v>
      </c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/>
      <c r="B145" s="94" t="s">
        <v>115</v>
      </c>
      <c r="C145" s="94" t="s">
        <v>440</v>
      </c>
      <c r="D145" s="94" t="s">
        <v>439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4" t="s">
        <v>455</v>
      </c>
      <c r="B146" s="94" t="s">
        <v>456</v>
      </c>
      <c r="C146" s="94">
        <v>27137.97</v>
      </c>
      <c r="D146" s="94">
        <v>0.8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94" t="s">
        <v>457</v>
      </c>
      <c r="B147" s="94" t="s">
        <v>456</v>
      </c>
      <c r="C147" s="94">
        <v>46929</v>
      </c>
      <c r="D147" s="94">
        <v>0.8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94" t="s">
        <v>458</v>
      </c>
      <c r="B148" s="94" t="s">
        <v>456</v>
      </c>
      <c r="C148" s="94">
        <v>20130.71</v>
      </c>
      <c r="D148" s="94">
        <v>0.8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94" t="s">
        <v>459</v>
      </c>
      <c r="B149" s="94" t="s">
        <v>456</v>
      </c>
      <c r="C149" s="94">
        <v>20045.919999999998</v>
      </c>
      <c r="D149" s="94">
        <v>0.8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94" t="s">
        <v>460</v>
      </c>
      <c r="B150" s="94" t="s">
        <v>456</v>
      </c>
      <c r="C150" s="94">
        <v>20042.04</v>
      </c>
      <c r="D150" s="94">
        <v>0.8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94" t="s">
        <v>461</v>
      </c>
      <c r="B151" s="94" t="s">
        <v>456</v>
      </c>
      <c r="C151" s="94">
        <v>20056.310000000001</v>
      </c>
      <c r="D151" s="94">
        <v>0.8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94" t="s">
        <v>462</v>
      </c>
      <c r="B152" s="94" t="s">
        <v>456</v>
      </c>
      <c r="C152" s="94">
        <v>39787.69</v>
      </c>
      <c r="D152" s="94">
        <v>0.8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94" t="s">
        <v>463</v>
      </c>
      <c r="B153" s="94" t="s">
        <v>456</v>
      </c>
      <c r="C153" s="94">
        <v>20056.71</v>
      </c>
      <c r="D153" s="94">
        <v>0.8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94" t="s">
        <v>464</v>
      </c>
      <c r="B154" s="94" t="s">
        <v>456</v>
      </c>
      <c r="C154" s="94">
        <v>20049.25</v>
      </c>
      <c r="D154" s="94">
        <v>0.8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94" t="s">
        <v>465</v>
      </c>
      <c r="B155" s="94" t="s">
        <v>456</v>
      </c>
      <c r="C155" s="94">
        <v>20174.91</v>
      </c>
      <c r="D155" s="94">
        <v>0.8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/>
      <c r="B157" s="94" t="s">
        <v>115</v>
      </c>
      <c r="C157" s="94" t="s">
        <v>466</v>
      </c>
      <c r="D157" s="94" t="s">
        <v>467</v>
      </c>
      <c r="E157" s="94" t="s">
        <v>468</v>
      </c>
      <c r="F157" s="94" t="s">
        <v>469</v>
      </c>
      <c r="G157" s="94" t="s">
        <v>470</v>
      </c>
      <c r="H157" s="94" t="s">
        <v>471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94" t="s">
        <v>472</v>
      </c>
      <c r="B158" s="94" t="s">
        <v>473</v>
      </c>
      <c r="C158" s="94">
        <v>0.55000000000000004</v>
      </c>
      <c r="D158" s="94">
        <v>622</v>
      </c>
      <c r="E158" s="94">
        <v>1.35</v>
      </c>
      <c r="F158" s="94">
        <v>1538.09</v>
      </c>
      <c r="G158" s="94">
        <v>1</v>
      </c>
      <c r="H158" s="94" t="s">
        <v>474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94" t="s">
        <v>475</v>
      </c>
      <c r="B159" s="94" t="s">
        <v>473</v>
      </c>
      <c r="C159" s="94">
        <v>0.56999999999999995</v>
      </c>
      <c r="D159" s="94">
        <v>622</v>
      </c>
      <c r="E159" s="94">
        <v>3.38</v>
      </c>
      <c r="F159" s="94">
        <v>3692.85</v>
      </c>
      <c r="G159" s="94">
        <v>1</v>
      </c>
      <c r="H159" s="94" t="s">
        <v>474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94" t="s">
        <v>476</v>
      </c>
      <c r="B160" s="94" t="s">
        <v>473</v>
      </c>
      <c r="C160" s="94">
        <v>0.55000000000000004</v>
      </c>
      <c r="D160" s="94">
        <v>622</v>
      </c>
      <c r="E160" s="94">
        <v>1.51</v>
      </c>
      <c r="F160" s="94">
        <v>1721.6</v>
      </c>
      <c r="G160" s="94">
        <v>1</v>
      </c>
      <c r="H160" s="94" t="s">
        <v>474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94" t="s">
        <v>477</v>
      </c>
      <c r="B161" s="94" t="s">
        <v>473</v>
      </c>
      <c r="C161" s="94">
        <v>0.55000000000000004</v>
      </c>
      <c r="D161" s="94">
        <v>622</v>
      </c>
      <c r="E161" s="94">
        <v>1.23</v>
      </c>
      <c r="F161" s="94">
        <v>1397.13</v>
      </c>
      <c r="G161" s="94">
        <v>1</v>
      </c>
      <c r="H161" s="94" t="s">
        <v>474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94" t="s">
        <v>478</v>
      </c>
      <c r="B162" s="94" t="s">
        <v>473</v>
      </c>
      <c r="C162" s="94">
        <v>0.55000000000000004</v>
      </c>
      <c r="D162" s="94">
        <v>622</v>
      </c>
      <c r="E162" s="94">
        <v>1.2</v>
      </c>
      <c r="F162" s="94">
        <v>1366.01</v>
      </c>
      <c r="G162" s="94">
        <v>1</v>
      </c>
      <c r="H162" s="94" t="s">
        <v>474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94" t="s">
        <v>479</v>
      </c>
      <c r="B163" s="94" t="s">
        <v>473</v>
      </c>
      <c r="C163" s="94">
        <v>0.55000000000000004</v>
      </c>
      <c r="D163" s="94">
        <v>622</v>
      </c>
      <c r="E163" s="94">
        <v>1.19</v>
      </c>
      <c r="F163" s="94">
        <v>1360.54</v>
      </c>
      <c r="G163" s="94">
        <v>1</v>
      </c>
      <c r="H163" s="94" t="s">
        <v>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94" t="s">
        <v>480</v>
      </c>
      <c r="B164" s="94" t="s">
        <v>473</v>
      </c>
      <c r="C164" s="94">
        <v>0.56999999999999995</v>
      </c>
      <c r="D164" s="94">
        <v>622</v>
      </c>
      <c r="E164" s="94">
        <v>2.14</v>
      </c>
      <c r="F164" s="94">
        <v>2344.87</v>
      </c>
      <c r="G164" s="94">
        <v>1</v>
      </c>
      <c r="H164" s="94" t="s">
        <v>474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94" t="s">
        <v>481</v>
      </c>
      <c r="B165" s="94" t="s">
        <v>473</v>
      </c>
      <c r="C165" s="94">
        <v>0.55000000000000004</v>
      </c>
      <c r="D165" s="94">
        <v>622</v>
      </c>
      <c r="E165" s="94">
        <v>1.1200000000000001</v>
      </c>
      <c r="F165" s="94">
        <v>1271.6300000000001</v>
      </c>
      <c r="G165" s="94">
        <v>1</v>
      </c>
      <c r="H165" s="94" t="s">
        <v>474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94" t="s">
        <v>482</v>
      </c>
      <c r="B166" s="94" t="s">
        <v>473</v>
      </c>
      <c r="C166" s="94">
        <v>0.55000000000000004</v>
      </c>
      <c r="D166" s="94">
        <v>622</v>
      </c>
      <c r="E166" s="94">
        <v>1.1100000000000001</v>
      </c>
      <c r="F166" s="94">
        <v>1266.8599999999999</v>
      </c>
      <c r="G166" s="94">
        <v>1</v>
      </c>
      <c r="H166" s="94" t="s">
        <v>474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94" t="s">
        <v>483</v>
      </c>
      <c r="B167" s="94" t="s">
        <v>473</v>
      </c>
      <c r="C167" s="94">
        <v>0.55000000000000004</v>
      </c>
      <c r="D167" s="94">
        <v>622</v>
      </c>
      <c r="E167" s="94">
        <v>1.1200000000000001</v>
      </c>
      <c r="F167" s="94">
        <v>1275.58</v>
      </c>
      <c r="G167" s="94">
        <v>1</v>
      </c>
      <c r="H167" s="94" t="s">
        <v>474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7"/>
      <c r="B169" s="94" t="s">
        <v>115</v>
      </c>
      <c r="C169" s="94" t="s">
        <v>484</v>
      </c>
      <c r="D169" s="94" t="s">
        <v>485</v>
      </c>
      <c r="E169" s="94" t="s">
        <v>486</v>
      </c>
      <c r="F169" s="94" t="s">
        <v>487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94" t="s">
        <v>33</v>
      </c>
      <c r="B170" s="94"/>
      <c r="C170" s="94"/>
      <c r="D170" s="94"/>
      <c r="E170" s="94"/>
      <c r="F170" s="94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7"/>
      <c r="B172" s="94" t="s">
        <v>115</v>
      </c>
      <c r="C172" s="94" t="s">
        <v>488</v>
      </c>
      <c r="D172" s="94" t="s">
        <v>489</v>
      </c>
      <c r="E172" s="94" t="s">
        <v>490</v>
      </c>
      <c r="F172" s="94" t="s">
        <v>491</v>
      </c>
      <c r="G172" s="94" t="s">
        <v>492</v>
      </c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94" t="s">
        <v>33</v>
      </c>
      <c r="B173" s="94"/>
      <c r="C173" s="94"/>
      <c r="D173" s="94"/>
      <c r="E173" s="94"/>
      <c r="F173" s="94"/>
      <c r="G173" s="94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7"/>
      <c r="B175" s="94" t="s">
        <v>507</v>
      </c>
      <c r="C175" s="94" t="s">
        <v>508</v>
      </c>
      <c r="D175" s="94" t="s">
        <v>509</v>
      </c>
      <c r="E175" s="94" t="s">
        <v>510</v>
      </c>
      <c r="F175" s="94" t="s">
        <v>511</v>
      </c>
      <c r="G175" s="94" t="s">
        <v>512</v>
      </c>
      <c r="H175" s="94" t="s">
        <v>513</v>
      </c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94" t="s">
        <v>493</v>
      </c>
      <c r="B176" s="94">
        <v>37930.027900000001</v>
      </c>
      <c r="C176" s="94">
        <v>57.141500000000001</v>
      </c>
      <c r="D176" s="94">
        <v>213.6156</v>
      </c>
      <c r="E176" s="94">
        <v>0</v>
      </c>
      <c r="F176" s="94">
        <v>4.0000000000000002E-4</v>
      </c>
      <c r="G176" s="95">
        <v>1065180</v>
      </c>
      <c r="H176" s="94">
        <v>15488.253699999999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94" t="s">
        <v>494</v>
      </c>
      <c r="B177" s="94">
        <v>30996.619900000002</v>
      </c>
      <c r="C177" s="94">
        <v>48.5901</v>
      </c>
      <c r="D177" s="94">
        <v>192.3681</v>
      </c>
      <c r="E177" s="94">
        <v>0</v>
      </c>
      <c r="F177" s="94">
        <v>4.0000000000000002E-4</v>
      </c>
      <c r="G177" s="94">
        <v>959313.92390000005</v>
      </c>
      <c r="H177" s="94">
        <v>12853.919400000001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94" t="s">
        <v>495</v>
      </c>
      <c r="B178" s="94">
        <v>35269.140200000002</v>
      </c>
      <c r="C178" s="94">
        <v>55.331600000000002</v>
      </c>
      <c r="D178" s="94">
        <v>219.29599999999999</v>
      </c>
      <c r="E178" s="94">
        <v>0</v>
      </c>
      <c r="F178" s="94">
        <v>4.0000000000000002E-4</v>
      </c>
      <c r="G178" s="95">
        <v>1093600</v>
      </c>
      <c r="H178" s="94">
        <v>14630.239100000001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94" t="s">
        <v>496</v>
      </c>
      <c r="B179" s="94">
        <v>34755.114500000003</v>
      </c>
      <c r="C179" s="94">
        <v>56.481999999999999</v>
      </c>
      <c r="D179" s="94">
        <v>234.49299999999999</v>
      </c>
      <c r="E179" s="94">
        <v>0</v>
      </c>
      <c r="F179" s="94">
        <v>4.0000000000000002E-4</v>
      </c>
      <c r="G179" s="95">
        <v>1169460</v>
      </c>
      <c r="H179" s="94">
        <v>14620.4051</v>
      </c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94" t="s">
        <v>242</v>
      </c>
      <c r="B180" s="94">
        <v>38909.4611</v>
      </c>
      <c r="C180" s="94">
        <v>63.6252</v>
      </c>
      <c r="D180" s="94">
        <v>266.20490000000001</v>
      </c>
      <c r="E180" s="94">
        <v>0</v>
      </c>
      <c r="F180" s="94">
        <v>5.0000000000000001E-4</v>
      </c>
      <c r="G180" s="95">
        <v>1327630</v>
      </c>
      <c r="H180" s="94">
        <v>16408.730800000001</v>
      </c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94" t="s">
        <v>497</v>
      </c>
      <c r="B181" s="94">
        <v>45461.881000000001</v>
      </c>
      <c r="C181" s="94">
        <v>74.548299999999998</v>
      </c>
      <c r="D181" s="94">
        <v>312.99430000000001</v>
      </c>
      <c r="E181" s="94">
        <v>0</v>
      </c>
      <c r="F181" s="94">
        <v>5.9999999999999995E-4</v>
      </c>
      <c r="G181" s="95">
        <v>1560990</v>
      </c>
      <c r="H181" s="94">
        <v>19193.664100000002</v>
      </c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94" t="s">
        <v>498</v>
      </c>
      <c r="B182" s="94">
        <v>48569.283000000003</v>
      </c>
      <c r="C182" s="94">
        <v>79.650099999999995</v>
      </c>
      <c r="D182" s="94">
        <v>334.44729999999998</v>
      </c>
      <c r="E182" s="94">
        <v>0</v>
      </c>
      <c r="F182" s="94">
        <v>5.9999999999999995E-4</v>
      </c>
      <c r="G182" s="95">
        <v>1667980</v>
      </c>
      <c r="H182" s="94">
        <v>20506.241399999999</v>
      </c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4" t="s">
        <v>499</v>
      </c>
      <c r="B183" s="94">
        <v>49329.948700000001</v>
      </c>
      <c r="C183" s="94">
        <v>80.897499999999994</v>
      </c>
      <c r="D183" s="94">
        <v>339.68509999999998</v>
      </c>
      <c r="E183" s="94">
        <v>0</v>
      </c>
      <c r="F183" s="94">
        <v>5.9999999999999995E-4</v>
      </c>
      <c r="G183" s="95">
        <v>1694100</v>
      </c>
      <c r="H183" s="94">
        <v>20827.397199999999</v>
      </c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94" t="s">
        <v>500</v>
      </c>
      <c r="B184" s="94">
        <v>42730.9859</v>
      </c>
      <c r="C184" s="94">
        <v>70.070099999999996</v>
      </c>
      <c r="D184" s="94">
        <v>294.19229999999999</v>
      </c>
      <c r="E184" s="94">
        <v>0</v>
      </c>
      <c r="F184" s="94">
        <v>5.9999999999999995E-4</v>
      </c>
      <c r="G184" s="95">
        <v>1467220</v>
      </c>
      <c r="H184" s="94">
        <v>18040.695599999999</v>
      </c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94" t="s">
        <v>501</v>
      </c>
      <c r="B185" s="94">
        <v>36562.565999999999</v>
      </c>
      <c r="C185" s="94">
        <v>59.509</v>
      </c>
      <c r="D185" s="94">
        <v>247.53030000000001</v>
      </c>
      <c r="E185" s="94">
        <v>0</v>
      </c>
      <c r="F185" s="94">
        <v>5.0000000000000001E-4</v>
      </c>
      <c r="G185" s="95">
        <v>1234490</v>
      </c>
      <c r="H185" s="94">
        <v>15390.0594</v>
      </c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4" t="s">
        <v>502</v>
      </c>
      <c r="B186" s="94">
        <v>32233.1423</v>
      </c>
      <c r="C186" s="94">
        <v>51.1006</v>
      </c>
      <c r="D186" s="94">
        <v>205.41929999999999</v>
      </c>
      <c r="E186" s="94">
        <v>0</v>
      </c>
      <c r="F186" s="94">
        <v>4.0000000000000002E-4</v>
      </c>
      <c r="G186" s="95">
        <v>1024420</v>
      </c>
      <c r="H186" s="94">
        <v>13426.151</v>
      </c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94" t="s">
        <v>503</v>
      </c>
      <c r="B187" s="94">
        <v>36792.628499999999</v>
      </c>
      <c r="C187" s="94">
        <v>56.0501</v>
      </c>
      <c r="D187" s="94">
        <v>213.05690000000001</v>
      </c>
      <c r="E187" s="94">
        <v>0</v>
      </c>
      <c r="F187" s="94">
        <v>4.0000000000000002E-4</v>
      </c>
      <c r="G187" s="95">
        <v>1062420</v>
      </c>
      <c r="H187" s="94">
        <v>15088.4661</v>
      </c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94"/>
      <c r="B188" s="94"/>
      <c r="C188" s="94"/>
      <c r="D188" s="94"/>
      <c r="E188" s="94"/>
      <c r="F188" s="94"/>
      <c r="G188" s="94"/>
      <c r="H188" s="94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94" t="s">
        <v>504</v>
      </c>
      <c r="B189" s="94">
        <v>469540.7991</v>
      </c>
      <c r="C189" s="94">
        <v>752.99609999999996</v>
      </c>
      <c r="D189" s="94">
        <v>3073.3031000000001</v>
      </c>
      <c r="E189" s="94">
        <v>0</v>
      </c>
      <c r="F189" s="94">
        <v>5.7999999999999996E-3</v>
      </c>
      <c r="G189" s="95">
        <v>15326800</v>
      </c>
      <c r="H189" s="94">
        <v>196474.22279999999</v>
      </c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94" t="s">
        <v>505</v>
      </c>
      <c r="B190" s="94">
        <v>30996.619900000002</v>
      </c>
      <c r="C190" s="94">
        <v>48.5901</v>
      </c>
      <c r="D190" s="94">
        <v>192.3681</v>
      </c>
      <c r="E190" s="94">
        <v>0</v>
      </c>
      <c r="F190" s="94">
        <v>4.0000000000000002E-4</v>
      </c>
      <c r="G190" s="94">
        <v>959313.92390000005</v>
      </c>
      <c r="H190" s="94">
        <v>12853.919400000001</v>
      </c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94" t="s">
        <v>506</v>
      </c>
      <c r="B191" s="94">
        <v>49329.948700000001</v>
      </c>
      <c r="C191" s="94">
        <v>80.897499999999994</v>
      </c>
      <c r="D191" s="94">
        <v>339.68509999999998</v>
      </c>
      <c r="E191" s="94">
        <v>0</v>
      </c>
      <c r="F191" s="94">
        <v>5.9999999999999995E-4</v>
      </c>
      <c r="G191" s="95">
        <v>1694100</v>
      </c>
      <c r="H191" s="94">
        <v>20827.397199999999</v>
      </c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7"/>
      <c r="B193" s="94" t="s">
        <v>514</v>
      </c>
      <c r="C193" s="94" t="s">
        <v>515</v>
      </c>
      <c r="D193" s="94" t="s">
        <v>516</v>
      </c>
      <c r="E193" s="94" t="s">
        <v>517</v>
      </c>
      <c r="F193" s="94" t="s">
        <v>518</v>
      </c>
      <c r="G193" s="94" t="s">
        <v>519</v>
      </c>
      <c r="H193" s="94" t="s">
        <v>520</v>
      </c>
      <c r="I193" s="94" t="s">
        <v>521</v>
      </c>
      <c r="J193" s="94" t="s">
        <v>522</v>
      </c>
      <c r="K193" s="94" t="s">
        <v>523</v>
      </c>
      <c r="L193" s="94" t="s">
        <v>524</v>
      </c>
      <c r="M193" s="94" t="s">
        <v>525</v>
      </c>
      <c r="N193" s="94" t="s">
        <v>526</v>
      </c>
      <c r="O193" s="94" t="s">
        <v>527</v>
      </c>
      <c r="P193" s="94" t="s">
        <v>528</v>
      </c>
      <c r="Q193" s="94" t="s">
        <v>529</v>
      </c>
      <c r="R193" s="94" t="s">
        <v>530</v>
      </c>
      <c r="S193" s="94" t="s">
        <v>531</v>
      </c>
    </row>
    <row r="194" spans="1:19">
      <c r="A194" s="94" t="s">
        <v>493</v>
      </c>
      <c r="B194" s="95">
        <v>139778000000</v>
      </c>
      <c r="C194" s="94">
        <v>106962.815</v>
      </c>
      <c r="D194" s="94" t="s">
        <v>667</v>
      </c>
      <c r="E194" s="94">
        <v>72368.391000000003</v>
      </c>
      <c r="F194" s="94">
        <v>8089.5320000000002</v>
      </c>
      <c r="G194" s="94">
        <v>17235.162</v>
      </c>
      <c r="H194" s="94">
        <v>0</v>
      </c>
      <c r="I194" s="94">
        <v>3396.73</v>
      </c>
      <c r="J194" s="94">
        <v>5873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94">
        <v>0</v>
      </c>
      <c r="S194" s="94">
        <v>0</v>
      </c>
    </row>
    <row r="195" spans="1:19">
      <c r="A195" s="94" t="s">
        <v>494</v>
      </c>
      <c r="B195" s="95">
        <v>125885000000</v>
      </c>
      <c r="C195" s="94">
        <v>113306.982</v>
      </c>
      <c r="D195" s="94" t="s">
        <v>668</v>
      </c>
      <c r="E195" s="94">
        <v>72368.391000000003</v>
      </c>
      <c r="F195" s="94">
        <v>8089.5320000000002</v>
      </c>
      <c r="G195" s="94">
        <v>17235.162</v>
      </c>
      <c r="H195" s="94">
        <v>0</v>
      </c>
      <c r="I195" s="94">
        <v>9740.8960000000006</v>
      </c>
      <c r="J195" s="94">
        <v>5873</v>
      </c>
      <c r="K195" s="94">
        <v>0</v>
      </c>
      <c r="L195" s="94">
        <v>0</v>
      </c>
      <c r="M195" s="94">
        <v>0</v>
      </c>
      <c r="N195" s="94">
        <v>0</v>
      </c>
      <c r="O195" s="94">
        <v>0</v>
      </c>
      <c r="P195" s="94">
        <v>0</v>
      </c>
      <c r="Q195" s="94">
        <v>0</v>
      </c>
      <c r="R195" s="94">
        <v>0</v>
      </c>
      <c r="S195" s="94">
        <v>0</v>
      </c>
    </row>
    <row r="196" spans="1:19">
      <c r="A196" s="94" t="s">
        <v>495</v>
      </c>
      <c r="B196" s="95">
        <v>143507000000</v>
      </c>
      <c r="C196" s="94">
        <v>127291.201</v>
      </c>
      <c r="D196" s="94" t="s">
        <v>669</v>
      </c>
      <c r="E196" s="94">
        <v>72368.391000000003</v>
      </c>
      <c r="F196" s="94">
        <v>8089.5320000000002</v>
      </c>
      <c r="G196" s="94">
        <v>17235.162</v>
      </c>
      <c r="H196" s="94">
        <v>0</v>
      </c>
      <c r="I196" s="94">
        <v>29598.116000000002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94">
        <v>0</v>
      </c>
      <c r="S196" s="94">
        <v>0</v>
      </c>
    </row>
    <row r="197" spans="1:19">
      <c r="A197" s="94" t="s">
        <v>496</v>
      </c>
      <c r="B197" s="95">
        <v>153462000000</v>
      </c>
      <c r="C197" s="94">
        <v>154355.22099999999</v>
      </c>
      <c r="D197" s="94" t="s">
        <v>559</v>
      </c>
      <c r="E197" s="94">
        <v>72368.391000000003</v>
      </c>
      <c r="F197" s="94">
        <v>8089.5320000000002</v>
      </c>
      <c r="G197" s="94">
        <v>17235.162</v>
      </c>
      <c r="H197" s="94">
        <v>0</v>
      </c>
      <c r="I197" s="94">
        <v>56662.135999999999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</row>
    <row r="198" spans="1:19">
      <c r="A198" s="94" t="s">
        <v>242</v>
      </c>
      <c r="B198" s="95">
        <v>174217000000</v>
      </c>
      <c r="C198" s="94">
        <v>165670.83799999999</v>
      </c>
      <c r="D198" s="94" t="s">
        <v>560</v>
      </c>
      <c r="E198" s="94">
        <v>72368.391000000003</v>
      </c>
      <c r="F198" s="94">
        <v>8089.5320000000002</v>
      </c>
      <c r="G198" s="94">
        <v>17235.162</v>
      </c>
      <c r="H198" s="94">
        <v>0</v>
      </c>
      <c r="I198" s="94">
        <v>67977.752999999997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</row>
    <row r="199" spans="1:19">
      <c r="A199" s="94" t="s">
        <v>497</v>
      </c>
      <c r="B199" s="95">
        <v>204839000000</v>
      </c>
      <c r="C199" s="94">
        <v>190756.484</v>
      </c>
      <c r="D199" s="94" t="s">
        <v>561</v>
      </c>
      <c r="E199" s="94">
        <v>72368.391000000003</v>
      </c>
      <c r="F199" s="94">
        <v>8089.5320000000002</v>
      </c>
      <c r="G199" s="94">
        <v>17235.162</v>
      </c>
      <c r="H199" s="94">
        <v>0</v>
      </c>
      <c r="I199" s="94">
        <v>93063.399000000005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</row>
    <row r="200" spans="1:19">
      <c r="A200" s="94" t="s">
        <v>498</v>
      </c>
      <c r="B200" s="95">
        <v>218879000000</v>
      </c>
      <c r="C200" s="94">
        <v>188746.943</v>
      </c>
      <c r="D200" s="94" t="s">
        <v>562</v>
      </c>
      <c r="E200" s="94">
        <v>72368.391000000003</v>
      </c>
      <c r="F200" s="94">
        <v>8089.5320000000002</v>
      </c>
      <c r="G200" s="94">
        <v>17235.162</v>
      </c>
      <c r="H200" s="94">
        <v>0</v>
      </c>
      <c r="I200" s="94">
        <v>91053.857999999993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</row>
    <row r="201" spans="1:19">
      <c r="A201" s="94" t="s">
        <v>499</v>
      </c>
      <c r="B201" s="95">
        <v>222307000000</v>
      </c>
      <c r="C201" s="94">
        <v>187374.473</v>
      </c>
      <c r="D201" s="94" t="s">
        <v>670</v>
      </c>
      <c r="E201" s="94">
        <v>72368.391000000003</v>
      </c>
      <c r="F201" s="94">
        <v>8089.5320000000002</v>
      </c>
      <c r="G201" s="94">
        <v>17235.162</v>
      </c>
      <c r="H201" s="94">
        <v>0</v>
      </c>
      <c r="I201" s="94">
        <v>89681.388000000006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</row>
    <row r="202" spans="1:19">
      <c r="A202" s="94" t="s">
        <v>500</v>
      </c>
      <c r="B202" s="95">
        <v>192534000000</v>
      </c>
      <c r="C202" s="94">
        <v>181662.18100000001</v>
      </c>
      <c r="D202" s="94" t="s">
        <v>563</v>
      </c>
      <c r="E202" s="94">
        <v>72368.391000000003</v>
      </c>
      <c r="F202" s="94">
        <v>8089.5320000000002</v>
      </c>
      <c r="G202" s="94">
        <v>17235.162</v>
      </c>
      <c r="H202" s="94">
        <v>0</v>
      </c>
      <c r="I202" s="94">
        <v>83969.096000000005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</row>
    <row r="203" spans="1:19">
      <c r="A203" s="94" t="s">
        <v>501</v>
      </c>
      <c r="B203" s="95">
        <v>161994000000</v>
      </c>
      <c r="C203" s="94">
        <v>155996.07199999999</v>
      </c>
      <c r="D203" s="94" t="s">
        <v>671</v>
      </c>
      <c r="E203" s="94">
        <v>72368.391000000003</v>
      </c>
      <c r="F203" s="94">
        <v>8089.5320000000002</v>
      </c>
      <c r="G203" s="94">
        <v>17235.162</v>
      </c>
      <c r="H203" s="94">
        <v>0</v>
      </c>
      <c r="I203" s="94">
        <v>58302.987000000001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</row>
    <row r="204" spans="1:19">
      <c r="A204" s="94" t="s">
        <v>502</v>
      </c>
      <c r="B204" s="95">
        <v>134429000000</v>
      </c>
      <c r="C204" s="94">
        <v>118414.747</v>
      </c>
      <c r="D204" s="94" t="s">
        <v>623</v>
      </c>
      <c r="E204" s="94">
        <v>72368.391000000003</v>
      </c>
      <c r="F204" s="94">
        <v>8089.5320000000002</v>
      </c>
      <c r="G204" s="94">
        <v>17235.162</v>
      </c>
      <c r="H204" s="94">
        <v>0</v>
      </c>
      <c r="I204" s="94">
        <v>14848.662</v>
      </c>
      <c r="J204" s="94">
        <v>5873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</row>
    <row r="205" spans="1:19">
      <c r="A205" s="94" t="s">
        <v>503</v>
      </c>
      <c r="B205" s="95">
        <v>139415000000</v>
      </c>
      <c r="C205" s="94">
        <v>116192.47100000001</v>
      </c>
      <c r="D205" s="94" t="s">
        <v>672</v>
      </c>
      <c r="E205" s="94">
        <v>72368.391000000003</v>
      </c>
      <c r="F205" s="94">
        <v>8089.5320000000002</v>
      </c>
      <c r="G205" s="94">
        <v>17235.162</v>
      </c>
      <c r="H205" s="94">
        <v>0</v>
      </c>
      <c r="I205" s="94">
        <v>18499.385999999999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</row>
    <row r="206" spans="1:19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</row>
    <row r="207" spans="1:19">
      <c r="A207" s="94" t="s">
        <v>504</v>
      </c>
      <c r="B207" s="95">
        <v>2011250000000</v>
      </c>
      <c r="C207" s="94"/>
      <c r="D207" s="94"/>
      <c r="E207" s="94"/>
      <c r="F207" s="94"/>
      <c r="G207" s="94"/>
      <c r="H207" s="94"/>
      <c r="I207" s="94"/>
      <c r="J207" s="94"/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94">
        <v>0</v>
      </c>
      <c r="R207" s="94">
        <v>0</v>
      </c>
      <c r="S207" s="94">
        <v>0</v>
      </c>
    </row>
    <row r="208" spans="1:19">
      <c r="A208" s="94" t="s">
        <v>505</v>
      </c>
      <c r="B208" s="95">
        <v>125885000000</v>
      </c>
      <c r="C208" s="94">
        <v>106962.815</v>
      </c>
      <c r="D208" s="94"/>
      <c r="E208" s="94">
        <v>72368.391000000003</v>
      </c>
      <c r="F208" s="94">
        <v>8089.5320000000002</v>
      </c>
      <c r="G208" s="94">
        <v>17235.162</v>
      </c>
      <c r="H208" s="94">
        <v>0</v>
      </c>
      <c r="I208" s="94">
        <v>3396.73</v>
      </c>
      <c r="J208" s="94">
        <v>0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0</v>
      </c>
      <c r="R208" s="94">
        <v>0</v>
      </c>
      <c r="S208" s="94">
        <v>0</v>
      </c>
    </row>
    <row r="209" spans="1:19">
      <c r="A209" s="94" t="s">
        <v>506</v>
      </c>
      <c r="B209" s="95">
        <v>222307000000</v>
      </c>
      <c r="C209" s="94">
        <v>190756.484</v>
      </c>
      <c r="D209" s="94"/>
      <c r="E209" s="94">
        <v>72368.391000000003</v>
      </c>
      <c r="F209" s="94">
        <v>8089.5320000000002</v>
      </c>
      <c r="G209" s="94">
        <v>17235.162</v>
      </c>
      <c r="H209" s="94">
        <v>0</v>
      </c>
      <c r="I209" s="94">
        <v>93063.399000000005</v>
      </c>
      <c r="J209" s="94">
        <v>5873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94">
        <v>0</v>
      </c>
      <c r="R209" s="94">
        <v>0</v>
      </c>
      <c r="S209" s="94">
        <v>0</v>
      </c>
    </row>
    <row r="210" spans="1:1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7"/>
      <c r="B211" s="94" t="s">
        <v>535</v>
      </c>
      <c r="C211" s="94" t="s">
        <v>536</v>
      </c>
      <c r="D211" s="94" t="s">
        <v>537</v>
      </c>
      <c r="E211" s="94" t="s">
        <v>332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94" t="s">
        <v>538</v>
      </c>
      <c r="B212" s="94">
        <v>55600.82</v>
      </c>
      <c r="C212" s="94">
        <v>3405.92</v>
      </c>
      <c r="D212" s="94">
        <v>0</v>
      </c>
      <c r="E212" s="94">
        <v>59006.74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94" t="s">
        <v>539</v>
      </c>
      <c r="B213" s="94">
        <v>26.6</v>
      </c>
      <c r="C213" s="94">
        <v>1.63</v>
      </c>
      <c r="D213" s="94">
        <v>0</v>
      </c>
      <c r="E213" s="94">
        <v>28.23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94" t="s">
        <v>540</v>
      </c>
      <c r="B214" s="94">
        <v>26.6</v>
      </c>
      <c r="C214" s="94">
        <v>1.63</v>
      </c>
      <c r="D214" s="94">
        <v>0</v>
      </c>
      <c r="E214" s="94">
        <v>28.23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6"/>
      <c r="B215" s="86"/>
    </row>
    <row r="216" spans="1:19">
      <c r="A216" s="86"/>
      <c r="B216" s="86"/>
    </row>
    <row r="217" spans="1:19">
      <c r="A217" s="86"/>
      <c r="B217" s="86"/>
    </row>
    <row r="218" spans="1:19">
      <c r="A218" s="86"/>
      <c r="B218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Miami!stmall01miami_8</vt:lpstr>
      <vt:lpstr>Houston!stmall02houston_8</vt:lpstr>
      <vt:lpstr>Phoenix!stmall03phoenix_8</vt:lpstr>
      <vt:lpstr>Atlanta!stmall04atlanta_8</vt:lpstr>
      <vt:lpstr>LosAngeles!stmall05losangeles_8</vt:lpstr>
      <vt:lpstr>LasVegas!stmall06lasvegas_8</vt:lpstr>
      <vt:lpstr>SanFrancisco!stmall07sanfrancisco_8</vt:lpstr>
      <vt:lpstr>Baltimore!stmall08baltimore_8</vt:lpstr>
      <vt:lpstr>Albuquerque!stmall09albuquerque_8</vt:lpstr>
      <vt:lpstr>Seattle!stmall10seattle_8</vt:lpstr>
      <vt:lpstr>Chicago!stmall11chicago_8</vt:lpstr>
      <vt:lpstr>Boulder!stmall12boulder_8</vt:lpstr>
      <vt:lpstr>Minneapolis!stmall13minneapolis_8</vt:lpstr>
      <vt:lpstr>Helena!stmall14helena_8</vt:lpstr>
      <vt:lpstr>Duluth!stmall15duluth_8</vt:lpstr>
      <vt:lpstr>Fairbanks!stmall16fairbanks_8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2008-10-22T21:11:40Z</cp:lastPrinted>
  <dcterms:created xsi:type="dcterms:W3CDTF">2007-11-14T19:26:56Z</dcterms:created>
  <dcterms:modified xsi:type="dcterms:W3CDTF">2010-02-17T04:55:37Z</dcterms:modified>
</cp:coreProperties>
</file>