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67"/>
  </bookViews>
  <sheets>
    <sheet name="BuildingSummary" sheetId="8" r:id="rId1"/>
    <sheet name="ZoneSummary" sheetId="10" r:id="rId2"/>
    <sheet name="LocationSummary" sheetId="7" r:id="rId3"/>
    <sheet name="Miami" sheetId="34" state="veryHidden" r:id="rId4"/>
    <sheet name="Houston" sheetId="33" state="veryHidden" r:id="rId5"/>
    <sheet name="Phoenix" sheetId="32" state="veryHidden" r:id="rId6"/>
    <sheet name="Atlanta" sheetId="31" state="veryHidden" r:id="rId7"/>
    <sheet name="LosAngeles" sheetId="30" state="veryHidden" r:id="rId8"/>
    <sheet name="LasVegas" sheetId="29" state="veryHidden" r:id="rId9"/>
    <sheet name="SanFrancisco" sheetId="28" state="veryHidden" r:id="rId10"/>
    <sheet name="Baltimore" sheetId="27" state="veryHidden" r:id="rId11"/>
    <sheet name="Albuquerque" sheetId="26" state="veryHidden" r:id="rId12"/>
    <sheet name="Seattle" sheetId="25" state="veryHidden" r:id="rId13"/>
    <sheet name="Chicago" sheetId="24" state="veryHidden" r:id="rId14"/>
    <sheet name="Boulder" sheetId="23" state="veryHidden" r:id="rId15"/>
    <sheet name="Minneapolis" sheetId="22" state="veryHidden" r:id="rId16"/>
    <sheet name="Helena" sheetId="21" state="veryHidden" r:id="rId17"/>
    <sheet name="Duluth" sheetId="20" state="veryHidden" r:id="rId18"/>
    <sheet name="Fairbanks" sheetId="19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5" r:id="rId24"/>
    <sheet name="Carbon" sheetId="36" r:id="rId25"/>
    <sheet name="Schedules" sheetId="2" r:id="rId26"/>
    <sheet name="Ltg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smarket01miami_7" localSheetId="3">Miami!$A$1:$S$146</definedName>
    <definedName name="smarket02houston_7" localSheetId="4">Houston!$A$1:$S$146</definedName>
    <definedName name="smarket03phoenix_7" localSheetId="5">Phoenix!$A$1:$S$146</definedName>
    <definedName name="smarket04atlanta_7" localSheetId="6">Atlanta!$A$1:$S$146</definedName>
    <definedName name="smarket05losangeles_7" localSheetId="7">LosAngeles!$A$1:$S$146</definedName>
    <definedName name="smarket06lasvegas_7" localSheetId="8">LasVegas!$A$1:$S$146</definedName>
    <definedName name="smarket07sanfrancisco_7" localSheetId="9">SanFrancisco!$A$1:$S$146</definedName>
    <definedName name="smarket08baltimore_7" localSheetId="10">Baltimore!$A$1:$S$146</definedName>
    <definedName name="smarket09albuquerque_7" localSheetId="11">Albuquerque!$A$1:$S$146</definedName>
    <definedName name="smarket10seattle_7" localSheetId="12">Seattle!$A$1:$S$146</definedName>
    <definedName name="smarket11chicago_7" localSheetId="13">Chicago!$A$1:$S$146</definedName>
    <definedName name="smarket12boulder_7" localSheetId="14">Boulder!$A$1:$S$146</definedName>
    <definedName name="smarket13minneapolis_7" localSheetId="15">Minneapolis!$A$1:$S$146</definedName>
    <definedName name="smarket14helena_7" localSheetId="16">Helena!$A$1:$S$146</definedName>
    <definedName name="smarket15duluth_7" localSheetId="17">Duluth!$A$1:$S$146</definedName>
    <definedName name="smarket16fairbanks_7" localSheetId="18">Fairbanks!$A$1:$S$146</definedName>
  </definedNames>
  <calcPr calcId="125725"/>
</workbook>
</file>

<file path=xl/calcChain.xml><?xml version="1.0" encoding="utf-8"?>
<calcChain xmlns="http://schemas.openxmlformats.org/spreadsheetml/2006/main"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80"/>
  <c r="R78"/>
  <c r="R77"/>
  <c r="R75"/>
  <c r="R74"/>
  <c r="Q80"/>
  <c r="Q78"/>
  <c r="Q77"/>
  <c r="Q75"/>
  <c r="Q74"/>
  <c r="P80"/>
  <c r="P78"/>
  <c r="P77"/>
  <c r="P75"/>
  <c r="P74"/>
  <c r="O80"/>
  <c r="O78"/>
  <c r="O77"/>
  <c r="O75"/>
  <c r="O74"/>
  <c r="N80"/>
  <c r="N78"/>
  <c r="N77"/>
  <c r="N75"/>
  <c r="N74"/>
  <c r="M80"/>
  <c r="M78"/>
  <c r="M77"/>
  <c r="M75"/>
  <c r="M74"/>
  <c r="L80"/>
  <c r="L78"/>
  <c r="L77"/>
  <c r="L75"/>
  <c r="L74"/>
  <c r="K80"/>
  <c r="K78"/>
  <c r="K77"/>
  <c r="K75"/>
  <c r="K74"/>
  <c r="J80"/>
  <c r="J78"/>
  <c r="J77"/>
  <c r="J75"/>
  <c r="J74"/>
  <c r="I80"/>
  <c r="I78"/>
  <c r="I77"/>
  <c r="I75"/>
  <c r="I74"/>
  <c r="H80"/>
  <c r="H78"/>
  <c r="H77"/>
  <c r="H75"/>
  <c r="H74"/>
  <c r="G80"/>
  <c r="G78"/>
  <c r="G77"/>
  <c r="G75"/>
  <c r="G74"/>
  <c r="F80"/>
  <c r="F78"/>
  <c r="F77"/>
  <c r="F75"/>
  <c r="F74"/>
  <c r="E80"/>
  <c r="E78"/>
  <c r="E77"/>
  <c r="E75"/>
  <c r="E74"/>
  <c r="D80"/>
  <c r="D78"/>
  <c r="D77"/>
  <c r="D75"/>
  <c r="D74"/>
  <c r="C80"/>
  <c r="C78"/>
  <c r="C77"/>
  <c r="C75"/>
  <c r="C74"/>
  <c r="R255"/>
  <c r="R254"/>
  <c r="R253"/>
  <c r="R252"/>
  <c r="R251"/>
  <c r="R250"/>
  <c r="R249"/>
  <c r="R247"/>
  <c r="R246"/>
  <c r="R245"/>
  <c r="R244"/>
  <c r="R242"/>
  <c r="R241"/>
  <c r="R239"/>
  <c r="R238"/>
  <c r="R237"/>
  <c r="R236"/>
  <c r="R235"/>
  <c r="R234"/>
  <c r="R233"/>
  <c r="R232"/>
  <c r="R231"/>
  <c r="R230"/>
  <c r="R229"/>
  <c r="R228"/>
  <c r="R226"/>
  <c r="R225"/>
  <c r="R224"/>
  <c r="R223"/>
  <c r="R222"/>
  <c r="R221"/>
  <c r="R220"/>
  <c r="R219"/>
  <c r="R218"/>
  <c r="R217"/>
  <c r="R216"/>
  <c r="R215"/>
  <c r="Q255"/>
  <c r="Q254"/>
  <c r="Q253"/>
  <c r="Q252"/>
  <c r="Q251"/>
  <c r="Q250"/>
  <c r="Q249"/>
  <c r="Q247"/>
  <c r="Q246"/>
  <c r="Q245"/>
  <c r="Q244"/>
  <c r="Q242"/>
  <c r="Q241"/>
  <c r="Q239"/>
  <c r="Q238"/>
  <c r="Q237"/>
  <c r="Q236"/>
  <c r="Q235"/>
  <c r="Q234"/>
  <c r="Q233"/>
  <c r="Q232"/>
  <c r="Q231"/>
  <c r="Q230"/>
  <c r="Q229"/>
  <c r="Q228"/>
  <c r="Q226"/>
  <c r="Q225"/>
  <c r="Q224"/>
  <c r="Q223"/>
  <c r="Q222"/>
  <c r="Q221"/>
  <c r="Q220"/>
  <c r="Q219"/>
  <c r="Q218"/>
  <c r="Q217"/>
  <c r="Q216"/>
  <c r="Q215"/>
  <c r="P255"/>
  <c r="P254"/>
  <c r="P253"/>
  <c r="P252"/>
  <c r="P251"/>
  <c r="P250"/>
  <c r="P249"/>
  <c r="P247"/>
  <c r="P246"/>
  <c r="P245"/>
  <c r="P244"/>
  <c r="P242"/>
  <c r="P241"/>
  <c r="P239"/>
  <c r="P238"/>
  <c r="P237"/>
  <c r="P236"/>
  <c r="P235"/>
  <c r="P234"/>
  <c r="P233"/>
  <c r="P232"/>
  <c r="P231"/>
  <c r="P230"/>
  <c r="P229"/>
  <c r="P228"/>
  <c r="P226"/>
  <c r="P225"/>
  <c r="P224"/>
  <c r="P223"/>
  <c r="P222"/>
  <c r="P221"/>
  <c r="P220"/>
  <c r="P219"/>
  <c r="P218"/>
  <c r="P217"/>
  <c r="P216"/>
  <c r="P215"/>
  <c r="O255"/>
  <c r="O254"/>
  <c r="O253"/>
  <c r="O252"/>
  <c r="O251"/>
  <c r="O250"/>
  <c r="O249"/>
  <c r="O247"/>
  <c r="O246"/>
  <c r="O245"/>
  <c r="O244"/>
  <c r="O242"/>
  <c r="O241"/>
  <c r="O239"/>
  <c r="O238"/>
  <c r="O237"/>
  <c r="O236"/>
  <c r="O235"/>
  <c r="O234"/>
  <c r="O233"/>
  <c r="O232"/>
  <c r="O231"/>
  <c r="O230"/>
  <c r="O229"/>
  <c r="O228"/>
  <c r="O226"/>
  <c r="O225"/>
  <c r="O224"/>
  <c r="O223"/>
  <c r="O222"/>
  <c r="O221"/>
  <c r="O220"/>
  <c r="O219"/>
  <c r="O218"/>
  <c r="O217"/>
  <c r="O216"/>
  <c r="O215"/>
  <c r="N255"/>
  <c r="N254"/>
  <c r="N253"/>
  <c r="N252"/>
  <c r="N251"/>
  <c r="N250"/>
  <c r="N249"/>
  <c r="N247"/>
  <c r="N246"/>
  <c r="N245"/>
  <c r="N244"/>
  <c r="N242"/>
  <c r="N241"/>
  <c r="N239"/>
  <c r="N238"/>
  <c r="N237"/>
  <c r="N236"/>
  <c r="N235"/>
  <c r="N234"/>
  <c r="N233"/>
  <c r="N232"/>
  <c r="N231"/>
  <c r="N230"/>
  <c r="N229"/>
  <c r="N228"/>
  <c r="N226"/>
  <c r="N225"/>
  <c r="N224"/>
  <c r="N223"/>
  <c r="N222"/>
  <c r="N221"/>
  <c r="N220"/>
  <c r="N219"/>
  <c r="N218"/>
  <c r="N217"/>
  <c r="N216"/>
  <c r="N215"/>
  <c r="M255"/>
  <c r="M254"/>
  <c r="M253"/>
  <c r="M252"/>
  <c r="M251"/>
  <c r="M250"/>
  <c r="M249"/>
  <c r="M247"/>
  <c r="M246"/>
  <c r="M245"/>
  <c r="M244"/>
  <c r="M242"/>
  <c r="M241"/>
  <c r="M239"/>
  <c r="M238"/>
  <c r="M237"/>
  <c r="M236"/>
  <c r="M235"/>
  <c r="M234"/>
  <c r="M233"/>
  <c r="M232"/>
  <c r="M231"/>
  <c r="M230"/>
  <c r="M229"/>
  <c r="M228"/>
  <c r="M226"/>
  <c r="M225"/>
  <c r="M224"/>
  <c r="M223"/>
  <c r="M222"/>
  <c r="M221"/>
  <c r="M220"/>
  <c r="M219"/>
  <c r="M218"/>
  <c r="M217"/>
  <c r="M216"/>
  <c r="M215"/>
  <c r="L255"/>
  <c r="L254"/>
  <c r="L253"/>
  <c r="L252"/>
  <c r="L251"/>
  <c r="L250"/>
  <c r="L249"/>
  <c r="L247"/>
  <c r="L246"/>
  <c r="L245"/>
  <c r="L244"/>
  <c r="L242"/>
  <c r="L241"/>
  <c r="L239"/>
  <c r="L238"/>
  <c r="L237"/>
  <c r="L236"/>
  <c r="L235"/>
  <c r="L234"/>
  <c r="L233"/>
  <c r="L232"/>
  <c r="L231"/>
  <c r="L230"/>
  <c r="L229"/>
  <c r="L228"/>
  <c r="L226"/>
  <c r="L225"/>
  <c r="L224"/>
  <c r="L223"/>
  <c r="L222"/>
  <c r="L221"/>
  <c r="L220"/>
  <c r="L219"/>
  <c r="L218"/>
  <c r="L217"/>
  <c r="L216"/>
  <c r="L215"/>
  <c r="K255"/>
  <c r="K254"/>
  <c r="K253"/>
  <c r="K252"/>
  <c r="K251"/>
  <c r="K250"/>
  <c r="K249"/>
  <c r="K247"/>
  <c r="K246"/>
  <c r="K245"/>
  <c r="K244"/>
  <c r="K242"/>
  <c r="K241"/>
  <c r="K239"/>
  <c r="K238"/>
  <c r="K237"/>
  <c r="K236"/>
  <c r="K235"/>
  <c r="K234"/>
  <c r="K233"/>
  <c r="K232"/>
  <c r="K231"/>
  <c r="K230"/>
  <c r="K229"/>
  <c r="K228"/>
  <c r="K226"/>
  <c r="K225"/>
  <c r="K224"/>
  <c r="K223"/>
  <c r="K222"/>
  <c r="K221"/>
  <c r="K220"/>
  <c r="K219"/>
  <c r="K218"/>
  <c r="K217"/>
  <c r="K216"/>
  <c r="K215"/>
  <c r="J255"/>
  <c r="J254"/>
  <c r="J253"/>
  <c r="J252"/>
  <c r="J251"/>
  <c r="J250"/>
  <c r="J249"/>
  <c r="J247"/>
  <c r="J246"/>
  <c r="J245"/>
  <c r="J244"/>
  <c r="J242"/>
  <c r="J241"/>
  <c r="J239"/>
  <c r="J238"/>
  <c r="J237"/>
  <c r="J236"/>
  <c r="J235"/>
  <c r="J234"/>
  <c r="J233"/>
  <c r="J232"/>
  <c r="J231"/>
  <c r="J230"/>
  <c r="J229"/>
  <c r="J228"/>
  <c r="J226"/>
  <c r="J225"/>
  <c r="J224"/>
  <c r="J223"/>
  <c r="J222"/>
  <c r="J221"/>
  <c r="J220"/>
  <c r="J219"/>
  <c r="J218"/>
  <c r="J217"/>
  <c r="J216"/>
  <c r="J215"/>
  <c r="I255"/>
  <c r="I254"/>
  <c r="I253"/>
  <c r="I252"/>
  <c r="I251"/>
  <c r="I250"/>
  <c r="I249"/>
  <c r="I247"/>
  <c r="I246"/>
  <c r="I245"/>
  <c r="I244"/>
  <c r="I242"/>
  <c r="I241"/>
  <c r="I239"/>
  <c r="I238"/>
  <c r="I237"/>
  <c r="I236"/>
  <c r="I235"/>
  <c r="I234"/>
  <c r="I233"/>
  <c r="I232"/>
  <c r="I231"/>
  <c r="I230"/>
  <c r="I229"/>
  <c r="I228"/>
  <c r="I226"/>
  <c r="I225"/>
  <c r="I224"/>
  <c r="I223"/>
  <c r="I222"/>
  <c r="I221"/>
  <c r="I220"/>
  <c r="I219"/>
  <c r="I218"/>
  <c r="I217"/>
  <c r="I216"/>
  <c r="I215"/>
  <c r="H255"/>
  <c r="H254"/>
  <c r="H253"/>
  <c r="H252"/>
  <c r="H251"/>
  <c r="H250"/>
  <c r="H249"/>
  <c r="H247"/>
  <c r="H246"/>
  <c r="H245"/>
  <c r="H244"/>
  <c r="H242"/>
  <c r="H241"/>
  <c r="H239"/>
  <c r="H238"/>
  <c r="H237"/>
  <c r="H236"/>
  <c r="H235"/>
  <c r="H234"/>
  <c r="H233"/>
  <c r="H232"/>
  <c r="H231"/>
  <c r="H230"/>
  <c r="H229"/>
  <c r="H228"/>
  <c r="H226"/>
  <c r="H225"/>
  <c r="H224"/>
  <c r="H223"/>
  <c r="H222"/>
  <c r="H221"/>
  <c r="H220"/>
  <c r="H219"/>
  <c r="H218"/>
  <c r="H217"/>
  <c r="H216"/>
  <c r="H215"/>
  <c r="G255"/>
  <c r="G254"/>
  <c r="G253"/>
  <c r="G252"/>
  <c r="G251"/>
  <c r="G250"/>
  <c r="G249"/>
  <c r="G247"/>
  <c r="G246"/>
  <c r="G245"/>
  <c r="G244"/>
  <c r="G242"/>
  <c r="G241"/>
  <c r="G239"/>
  <c r="G238"/>
  <c r="G237"/>
  <c r="G236"/>
  <c r="G235"/>
  <c r="G234"/>
  <c r="G233"/>
  <c r="G232"/>
  <c r="G231"/>
  <c r="G230"/>
  <c r="G229"/>
  <c r="G228"/>
  <c r="G226"/>
  <c r="G225"/>
  <c r="G224"/>
  <c r="G223"/>
  <c r="G222"/>
  <c r="G221"/>
  <c r="G220"/>
  <c r="G219"/>
  <c r="G218"/>
  <c r="G217"/>
  <c r="G216"/>
  <c r="G215"/>
  <c r="F255"/>
  <c r="F254"/>
  <c r="F253"/>
  <c r="F252"/>
  <c r="F251"/>
  <c r="F250"/>
  <c r="F249"/>
  <c r="F247"/>
  <c r="F246"/>
  <c r="F245"/>
  <c r="F244"/>
  <c r="F242"/>
  <c r="F241"/>
  <c r="F239"/>
  <c r="F238"/>
  <c r="F237"/>
  <c r="F236"/>
  <c r="F235"/>
  <c r="F234"/>
  <c r="F233"/>
  <c r="F232"/>
  <c r="F231"/>
  <c r="F230"/>
  <c r="F229"/>
  <c r="F228"/>
  <c r="F226"/>
  <c r="F225"/>
  <c r="F224"/>
  <c r="F223"/>
  <c r="F222"/>
  <c r="F221"/>
  <c r="F220"/>
  <c r="F219"/>
  <c r="F218"/>
  <c r="F217"/>
  <c r="F216"/>
  <c r="F215"/>
  <c r="E255"/>
  <c r="E254"/>
  <c r="E253"/>
  <c r="E252"/>
  <c r="E251"/>
  <c r="E250"/>
  <c r="E249"/>
  <c r="E247"/>
  <c r="E246"/>
  <c r="E245"/>
  <c r="E244"/>
  <c r="E242"/>
  <c r="E241"/>
  <c r="E239"/>
  <c r="E238"/>
  <c r="E237"/>
  <c r="E236"/>
  <c r="E235"/>
  <c r="E234"/>
  <c r="E233"/>
  <c r="E232"/>
  <c r="E231"/>
  <c r="E230"/>
  <c r="E229"/>
  <c r="E228"/>
  <c r="E226"/>
  <c r="E225"/>
  <c r="E224"/>
  <c r="E223"/>
  <c r="E222"/>
  <c r="E221"/>
  <c r="E220"/>
  <c r="E219"/>
  <c r="E218"/>
  <c r="E217"/>
  <c r="E216"/>
  <c r="E215"/>
  <c r="D255"/>
  <c r="D254"/>
  <c r="D253"/>
  <c r="D252"/>
  <c r="D251"/>
  <c r="D250"/>
  <c r="D249"/>
  <c r="D247"/>
  <c r="D246"/>
  <c r="D245"/>
  <c r="D244"/>
  <c r="D242"/>
  <c r="D241"/>
  <c r="D239"/>
  <c r="D238"/>
  <c r="D237"/>
  <c r="D236"/>
  <c r="D235"/>
  <c r="D234"/>
  <c r="D233"/>
  <c r="D232"/>
  <c r="D231"/>
  <c r="D230"/>
  <c r="D229"/>
  <c r="D228"/>
  <c r="D226"/>
  <c r="D225"/>
  <c r="D224"/>
  <c r="D223"/>
  <c r="D222"/>
  <c r="D221"/>
  <c r="D220"/>
  <c r="D219"/>
  <c r="D218"/>
  <c r="D217"/>
  <c r="D216"/>
  <c r="D215"/>
  <c r="C255"/>
  <c r="C254"/>
  <c r="C253"/>
  <c r="C252"/>
  <c r="C251"/>
  <c r="C250"/>
  <c r="C249"/>
  <c r="C242"/>
  <c r="C241"/>
  <c r="C239"/>
  <c r="C238"/>
  <c r="C237"/>
  <c r="C236"/>
  <c r="C235"/>
  <c r="C234"/>
  <c r="C233"/>
  <c r="C232"/>
  <c r="C231"/>
  <c r="C230"/>
  <c r="C229"/>
  <c r="C228"/>
  <c r="C226"/>
  <c r="C225"/>
  <c r="C224"/>
  <c r="C223"/>
  <c r="C222"/>
  <c r="C221"/>
  <c r="C220"/>
  <c r="C219"/>
  <c r="C218"/>
  <c r="C217"/>
  <c r="C216"/>
  <c r="C215"/>
  <c r="B59"/>
  <c r="B60"/>
  <c r="B61"/>
  <c r="B62"/>
  <c r="B63"/>
  <c r="B58"/>
  <c r="R212"/>
  <c r="R211"/>
  <c r="R210"/>
  <c r="R209"/>
  <c r="R208"/>
  <c r="R207"/>
  <c r="R206"/>
  <c r="R205"/>
  <c r="R204"/>
  <c r="R203"/>
  <c r="R202"/>
  <c r="R201"/>
  <c r="R200"/>
  <c r="R199"/>
  <c r="R198"/>
  <c r="R197"/>
  <c r="R195"/>
  <c r="R194"/>
  <c r="R193"/>
  <c r="R192"/>
  <c r="R191"/>
  <c r="R190"/>
  <c r="R189"/>
  <c r="R188"/>
  <c r="R187"/>
  <c r="R186"/>
  <c r="R185"/>
  <c r="R184"/>
  <c r="R183"/>
  <c r="R182"/>
  <c r="R181"/>
  <c r="R179"/>
  <c r="R178"/>
  <c r="R177"/>
  <c r="R176"/>
  <c r="R175"/>
  <c r="R174"/>
  <c r="R173"/>
  <c r="R172"/>
  <c r="R171"/>
  <c r="R170"/>
  <c r="R169"/>
  <c r="R168"/>
  <c r="R167"/>
  <c r="R166"/>
  <c r="R165"/>
  <c r="R163"/>
  <c r="R162"/>
  <c r="R161"/>
  <c r="R160"/>
  <c r="R159"/>
  <c r="R158"/>
  <c r="R157"/>
  <c r="R156"/>
  <c r="R155"/>
  <c r="R154"/>
  <c r="R153"/>
  <c r="R152"/>
  <c r="R151"/>
  <c r="R150"/>
  <c r="R149"/>
  <c r="R146"/>
  <c r="R145"/>
  <c r="R144"/>
  <c r="R143"/>
  <c r="R142"/>
  <c r="R141"/>
  <c r="R140"/>
  <c r="R139"/>
  <c r="R138"/>
  <c r="R137"/>
  <c r="R136"/>
  <c r="R135"/>
  <c r="R134"/>
  <c r="R133"/>
  <c r="R132"/>
  <c r="R131"/>
  <c r="R129"/>
  <c r="R128"/>
  <c r="R127"/>
  <c r="R126"/>
  <c r="R125"/>
  <c r="R124"/>
  <c r="R123"/>
  <c r="R122"/>
  <c r="R121"/>
  <c r="R120"/>
  <c r="R119"/>
  <c r="R118"/>
  <c r="R117"/>
  <c r="R116"/>
  <c r="R115"/>
  <c r="R113"/>
  <c r="R112"/>
  <c r="R111"/>
  <c r="R110"/>
  <c r="R109"/>
  <c r="R108"/>
  <c r="R107"/>
  <c r="R106"/>
  <c r="R105"/>
  <c r="R104"/>
  <c r="R103"/>
  <c r="R102"/>
  <c r="R101"/>
  <c r="R100"/>
  <c r="R99"/>
  <c r="R97"/>
  <c r="R96"/>
  <c r="R95"/>
  <c r="R94"/>
  <c r="R93"/>
  <c r="R92"/>
  <c r="R91"/>
  <c r="R90"/>
  <c r="R89"/>
  <c r="R88"/>
  <c r="R87"/>
  <c r="R86"/>
  <c r="R85"/>
  <c r="R84"/>
  <c r="R83"/>
  <c r="R71"/>
  <c r="R70"/>
  <c r="R69"/>
  <c r="R68"/>
  <c r="R67"/>
  <c r="R66"/>
  <c r="R65"/>
  <c r="R56"/>
  <c r="R55"/>
  <c r="R54"/>
  <c r="R53"/>
  <c r="R52"/>
  <c r="R51"/>
  <c r="R49"/>
  <c r="R48"/>
  <c r="R47"/>
  <c r="R46"/>
  <c r="R45"/>
  <c r="R44"/>
  <c r="R41"/>
  <c r="R40"/>
  <c r="R39"/>
  <c r="R38"/>
  <c r="R37"/>
  <c r="R36"/>
  <c r="R34"/>
  <c r="R63" s="1"/>
  <c r="R33"/>
  <c r="R62" s="1"/>
  <c r="R32"/>
  <c r="R61" s="1"/>
  <c r="R31"/>
  <c r="R60" s="1"/>
  <c r="R30"/>
  <c r="R59" s="1"/>
  <c r="R29"/>
  <c r="R58" s="1"/>
  <c r="R25"/>
  <c r="R17"/>
  <c r="R16"/>
  <c r="R15"/>
  <c r="R13"/>
  <c r="R10"/>
  <c r="Q212"/>
  <c r="Q211"/>
  <c r="Q210"/>
  <c r="Q209"/>
  <c r="Q208"/>
  <c r="Q207"/>
  <c r="Q206"/>
  <c r="Q205"/>
  <c r="Q204"/>
  <c r="Q203"/>
  <c r="Q202"/>
  <c r="Q201"/>
  <c r="Q200"/>
  <c r="Q199"/>
  <c r="Q198"/>
  <c r="Q197"/>
  <c r="Q195"/>
  <c r="Q194"/>
  <c r="Q193"/>
  <c r="Q192"/>
  <c r="Q191"/>
  <c r="Q190"/>
  <c r="Q189"/>
  <c r="Q188"/>
  <c r="Q187"/>
  <c r="Q186"/>
  <c r="Q185"/>
  <c r="Q184"/>
  <c r="Q183"/>
  <c r="Q182"/>
  <c r="Q181"/>
  <c r="Q179"/>
  <c r="Q178"/>
  <c r="Q177"/>
  <c r="Q176"/>
  <c r="Q175"/>
  <c r="Q174"/>
  <c r="Q173"/>
  <c r="Q172"/>
  <c r="Q171"/>
  <c r="Q170"/>
  <c r="Q169"/>
  <c r="Q168"/>
  <c r="Q167"/>
  <c r="Q166"/>
  <c r="Q165"/>
  <c r="Q163"/>
  <c r="Q162"/>
  <c r="Q161"/>
  <c r="Q160"/>
  <c r="Q159"/>
  <c r="Q158"/>
  <c r="Q157"/>
  <c r="Q156"/>
  <c r="Q155"/>
  <c r="Q154"/>
  <c r="Q153"/>
  <c r="Q152"/>
  <c r="Q151"/>
  <c r="Q150"/>
  <c r="Q149"/>
  <c r="Q146"/>
  <c r="Q145"/>
  <c r="Q144"/>
  <c r="Q143"/>
  <c r="Q142"/>
  <c r="Q141"/>
  <c r="Q140"/>
  <c r="Q139"/>
  <c r="Q138"/>
  <c r="Q137"/>
  <c r="Q136"/>
  <c r="Q135"/>
  <c r="Q134"/>
  <c r="Q133"/>
  <c r="Q132"/>
  <c r="Q131"/>
  <c r="Q129"/>
  <c r="Q128"/>
  <c r="Q127"/>
  <c r="Q126"/>
  <c r="Q125"/>
  <c r="Q124"/>
  <c r="Q123"/>
  <c r="Q122"/>
  <c r="Q121"/>
  <c r="Q120"/>
  <c r="Q119"/>
  <c r="Q118"/>
  <c r="Q117"/>
  <c r="Q116"/>
  <c r="Q115"/>
  <c r="Q113"/>
  <c r="Q112"/>
  <c r="Q111"/>
  <c r="Q110"/>
  <c r="Q109"/>
  <c r="Q108"/>
  <c r="Q107"/>
  <c r="Q106"/>
  <c r="Q105"/>
  <c r="Q104"/>
  <c r="Q103"/>
  <c r="Q102"/>
  <c r="Q101"/>
  <c r="Q100"/>
  <c r="Q99"/>
  <c r="Q97"/>
  <c r="Q96"/>
  <c r="Q95"/>
  <c r="Q94"/>
  <c r="Q93"/>
  <c r="Q92"/>
  <c r="Q91"/>
  <c r="Q90"/>
  <c r="Q89"/>
  <c r="Q88"/>
  <c r="Q87"/>
  <c r="Q86"/>
  <c r="Q85"/>
  <c r="Q84"/>
  <c r="Q83"/>
  <c r="Q71"/>
  <c r="Q70"/>
  <c r="Q69"/>
  <c r="Q68"/>
  <c r="Q67"/>
  <c r="Q66"/>
  <c r="Q65"/>
  <c r="Q56"/>
  <c r="Q55"/>
  <c r="Q54"/>
  <c r="Q53"/>
  <c r="Q52"/>
  <c r="Q51"/>
  <c r="Q49"/>
  <c r="Q48"/>
  <c r="Q47"/>
  <c r="Q46"/>
  <c r="Q45"/>
  <c r="Q44"/>
  <c r="Q41"/>
  <c r="Q40"/>
  <c r="Q39"/>
  <c r="Q38"/>
  <c r="Q37"/>
  <c r="Q36"/>
  <c r="Q34"/>
  <c r="Q63" s="1"/>
  <c r="Q33"/>
  <c r="Q62" s="1"/>
  <c r="Q32"/>
  <c r="Q61" s="1"/>
  <c r="Q31"/>
  <c r="Q60" s="1"/>
  <c r="Q30"/>
  <c r="Q59" s="1"/>
  <c r="Q29"/>
  <c r="Q58" s="1"/>
  <c r="Q25"/>
  <c r="Q17"/>
  <c r="Q16"/>
  <c r="Q15"/>
  <c r="Q13"/>
  <c r="Q10"/>
  <c r="P212"/>
  <c r="P211"/>
  <c r="P210"/>
  <c r="P209"/>
  <c r="P208"/>
  <c r="P207"/>
  <c r="P206"/>
  <c r="P205"/>
  <c r="P204"/>
  <c r="P203"/>
  <c r="P202"/>
  <c r="P201"/>
  <c r="P200"/>
  <c r="P199"/>
  <c r="P198"/>
  <c r="P197"/>
  <c r="P195"/>
  <c r="P194"/>
  <c r="P193"/>
  <c r="P192"/>
  <c r="P191"/>
  <c r="P190"/>
  <c r="P189"/>
  <c r="P188"/>
  <c r="P187"/>
  <c r="P186"/>
  <c r="P185"/>
  <c r="P184"/>
  <c r="P183"/>
  <c r="P182"/>
  <c r="P181"/>
  <c r="P179"/>
  <c r="P178"/>
  <c r="P177"/>
  <c r="P176"/>
  <c r="P175"/>
  <c r="P174"/>
  <c r="P173"/>
  <c r="P172"/>
  <c r="P171"/>
  <c r="P170"/>
  <c r="P169"/>
  <c r="P168"/>
  <c r="P167"/>
  <c r="P166"/>
  <c r="P165"/>
  <c r="P163"/>
  <c r="P162"/>
  <c r="P161"/>
  <c r="P160"/>
  <c r="P159"/>
  <c r="P158"/>
  <c r="P157"/>
  <c r="P156"/>
  <c r="P155"/>
  <c r="P154"/>
  <c r="P153"/>
  <c r="P152"/>
  <c r="P151"/>
  <c r="P150"/>
  <c r="P149"/>
  <c r="P146"/>
  <c r="P145"/>
  <c r="P144"/>
  <c r="P143"/>
  <c r="P142"/>
  <c r="P141"/>
  <c r="P140"/>
  <c r="P139"/>
  <c r="P138"/>
  <c r="P137"/>
  <c r="P136"/>
  <c r="P135"/>
  <c r="P134"/>
  <c r="P133"/>
  <c r="P132"/>
  <c r="P131"/>
  <c r="P129"/>
  <c r="P128"/>
  <c r="P127"/>
  <c r="P126"/>
  <c r="P125"/>
  <c r="P124"/>
  <c r="P123"/>
  <c r="P122"/>
  <c r="P121"/>
  <c r="P120"/>
  <c r="P119"/>
  <c r="P118"/>
  <c r="P117"/>
  <c r="P116"/>
  <c r="P115"/>
  <c r="P113"/>
  <c r="P112"/>
  <c r="P111"/>
  <c r="P110"/>
  <c r="P109"/>
  <c r="P108"/>
  <c r="P107"/>
  <c r="P106"/>
  <c r="P105"/>
  <c r="P104"/>
  <c r="P103"/>
  <c r="P102"/>
  <c r="P101"/>
  <c r="P100"/>
  <c r="P99"/>
  <c r="P97"/>
  <c r="P96"/>
  <c r="P95"/>
  <c r="P94"/>
  <c r="P93"/>
  <c r="P92"/>
  <c r="P91"/>
  <c r="P90"/>
  <c r="P89"/>
  <c r="P88"/>
  <c r="P87"/>
  <c r="P86"/>
  <c r="P85"/>
  <c r="P84"/>
  <c r="P83"/>
  <c r="P71"/>
  <c r="P70"/>
  <c r="P69"/>
  <c r="P68"/>
  <c r="P67"/>
  <c r="P66"/>
  <c r="P65"/>
  <c r="P56"/>
  <c r="P55"/>
  <c r="P54"/>
  <c r="P53"/>
  <c r="P52"/>
  <c r="P51"/>
  <c r="P49"/>
  <c r="P48"/>
  <c r="P47"/>
  <c r="P46"/>
  <c r="P45"/>
  <c r="P44"/>
  <c r="P41"/>
  <c r="P40"/>
  <c r="P39"/>
  <c r="P38"/>
  <c r="P37"/>
  <c r="P36"/>
  <c r="P34"/>
  <c r="P63" s="1"/>
  <c r="P33"/>
  <c r="P62" s="1"/>
  <c r="P32"/>
  <c r="P61" s="1"/>
  <c r="P31"/>
  <c r="P60" s="1"/>
  <c r="P30"/>
  <c r="P59" s="1"/>
  <c r="P29"/>
  <c r="P58" s="1"/>
  <c r="P25"/>
  <c r="P17"/>
  <c r="P16"/>
  <c r="P15"/>
  <c r="P13"/>
  <c r="P10"/>
  <c r="O212"/>
  <c r="O211"/>
  <c r="O210"/>
  <c r="O209"/>
  <c r="O208"/>
  <c r="O207"/>
  <c r="O206"/>
  <c r="O205"/>
  <c r="O204"/>
  <c r="O203"/>
  <c r="O202"/>
  <c r="O201"/>
  <c r="O200"/>
  <c r="O199"/>
  <c r="O198"/>
  <c r="O197"/>
  <c r="O195"/>
  <c r="O194"/>
  <c r="O193"/>
  <c r="O192"/>
  <c r="O191"/>
  <c r="O190"/>
  <c r="O189"/>
  <c r="O188"/>
  <c r="O187"/>
  <c r="O186"/>
  <c r="O185"/>
  <c r="O184"/>
  <c r="O183"/>
  <c r="O182"/>
  <c r="O181"/>
  <c r="O179"/>
  <c r="O178"/>
  <c r="O177"/>
  <c r="O176"/>
  <c r="O175"/>
  <c r="O174"/>
  <c r="O173"/>
  <c r="O172"/>
  <c r="O171"/>
  <c r="O170"/>
  <c r="O169"/>
  <c r="O168"/>
  <c r="O167"/>
  <c r="O166"/>
  <c r="O165"/>
  <c r="O163"/>
  <c r="O162"/>
  <c r="O161"/>
  <c r="O160"/>
  <c r="O159"/>
  <c r="O158"/>
  <c r="O157"/>
  <c r="O156"/>
  <c r="O155"/>
  <c r="O154"/>
  <c r="O153"/>
  <c r="O152"/>
  <c r="O151"/>
  <c r="O150"/>
  <c r="O149"/>
  <c r="O146"/>
  <c r="O145"/>
  <c r="O144"/>
  <c r="O143"/>
  <c r="O142"/>
  <c r="O141"/>
  <c r="O140"/>
  <c r="O139"/>
  <c r="O138"/>
  <c r="O137"/>
  <c r="O136"/>
  <c r="O135"/>
  <c r="O134"/>
  <c r="O133"/>
  <c r="O132"/>
  <c r="O131"/>
  <c r="O129"/>
  <c r="O128"/>
  <c r="O127"/>
  <c r="O126"/>
  <c r="O125"/>
  <c r="O124"/>
  <c r="O123"/>
  <c r="O122"/>
  <c r="O121"/>
  <c r="O120"/>
  <c r="O119"/>
  <c r="O118"/>
  <c r="O117"/>
  <c r="O116"/>
  <c r="O115"/>
  <c r="O113"/>
  <c r="O112"/>
  <c r="O111"/>
  <c r="O110"/>
  <c r="O109"/>
  <c r="O108"/>
  <c r="O107"/>
  <c r="O106"/>
  <c r="O105"/>
  <c r="O104"/>
  <c r="O103"/>
  <c r="O102"/>
  <c r="O101"/>
  <c r="O100"/>
  <c r="O99"/>
  <c r="O97"/>
  <c r="O96"/>
  <c r="O95"/>
  <c r="O94"/>
  <c r="O93"/>
  <c r="O92"/>
  <c r="O91"/>
  <c r="O90"/>
  <c r="O89"/>
  <c r="O88"/>
  <c r="O87"/>
  <c r="O86"/>
  <c r="O85"/>
  <c r="O84"/>
  <c r="O83"/>
  <c r="O71"/>
  <c r="O70"/>
  <c r="O69"/>
  <c r="O68"/>
  <c r="O67"/>
  <c r="O66"/>
  <c r="O65"/>
  <c r="O56"/>
  <c r="O55"/>
  <c r="O54"/>
  <c r="O53"/>
  <c r="O52"/>
  <c r="O51"/>
  <c r="O49"/>
  <c r="O48"/>
  <c r="O47"/>
  <c r="O46"/>
  <c r="O45"/>
  <c r="O44"/>
  <c r="O41"/>
  <c r="O40"/>
  <c r="O39"/>
  <c r="O38"/>
  <c r="O37"/>
  <c r="O36"/>
  <c r="O34"/>
  <c r="O63" s="1"/>
  <c r="O33"/>
  <c r="O62" s="1"/>
  <c r="O32"/>
  <c r="O61" s="1"/>
  <c r="O31"/>
  <c r="O60" s="1"/>
  <c r="O30"/>
  <c r="O59" s="1"/>
  <c r="O29"/>
  <c r="O58" s="1"/>
  <c r="O25"/>
  <c r="O17"/>
  <c r="O16"/>
  <c r="O15"/>
  <c r="O13"/>
  <c r="O10"/>
  <c r="N212"/>
  <c r="N211"/>
  <c r="N210"/>
  <c r="N209"/>
  <c r="N208"/>
  <c r="N207"/>
  <c r="N206"/>
  <c r="N205"/>
  <c r="N204"/>
  <c r="N203"/>
  <c r="N202"/>
  <c r="N201"/>
  <c r="N200"/>
  <c r="N199"/>
  <c r="N198"/>
  <c r="N197"/>
  <c r="N195"/>
  <c r="N194"/>
  <c r="N193"/>
  <c r="N192"/>
  <c r="N191"/>
  <c r="N190"/>
  <c r="N189"/>
  <c r="N188"/>
  <c r="N187"/>
  <c r="N186"/>
  <c r="N185"/>
  <c r="N184"/>
  <c r="N183"/>
  <c r="N182"/>
  <c r="N181"/>
  <c r="N179"/>
  <c r="N178"/>
  <c r="N177"/>
  <c r="N176"/>
  <c r="N175"/>
  <c r="N174"/>
  <c r="N173"/>
  <c r="N172"/>
  <c r="N171"/>
  <c r="N170"/>
  <c r="N169"/>
  <c r="N168"/>
  <c r="N167"/>
  <c r="N166"/>
  <c r="N165"/>
  <c r="N163"/>
  <c r="N162"/>
  <c r="N161"/>
  <c r="N160"/>
  <c r="N159"/>
  <c r="N158"/>
  <c r="N157"/>
  <c r="N156"/>
  <c r="N155"/>
  <c r="N154"/>
  <c r="N153"/>
  <c r="N152"/>
  <c r="N151"/>
  <c r="N150"/>
  <c r="N149"/>
  <c r="N146"/>
  <c r="N145"/>
  <c r="N144"/>
  <c r="N143"/>
  <c r="N142"/>
  <c r="N141"/>
  <c r="N140"/>
  <c r="N139"/>
  <c r="N138"/>
  <c r="N137"/>
  <c r="N136"/>
  <c r="N135"/>
  <c r="N134"/>
  <c r="N133"/>
  <c r="N132"/>
  <c r="N131"/>
  <c r="N129"/>
  <c r="N128"/>
  <c r="N127"/>
  <c r="N126"/>
  <c r="N125"/>
  <c r="N124"/>
  <c r="N123"/>
  <c r="N122"/>
  <c r="N121"/>
  <c r="N120"/>
  <c r="N119"/>
  <c r="N118"/>
  <c r="N117"/>
  <c r="N116"/>
  <c r="N115"/>
  <c r="N113"/>
  <c r="N112"/>
  <c r="N111"/>
  <c r="N110"/>
  <c r="N109"/>
  <c r="N108"/>
  <c r="N107"/>
  <c r="N106"/>
  <c r="N105"/>
  <c r="N104"/>
  <c r="N103"/>
  <c r="N102"/>
  <c r="N101"/>
  <c r="N100"/>
  <c r="N99"/>
  <c r="N97"/>
  <c r="N96"/>
  <c r="N95"/>
  <c r="N94"/>
  <c r="N93"/>
  <c r="N92"/>
  <c r="N91"/>
  <c r="N90"/>
  <c r="N89"/>
  <c r="N88"/>
  <c r="N87"/>
  <c r="N86"/>
  <c r="N85"/>
  <c r="N84"/>
  <c r="N83"/>
  <c r="N71"/>
  <c r="N70"/>
  <c r="N69"/>
  <c r="N68"/>
  <c r="N67"/>
  <c r="N66"/>
  <c r="N65"/>
  <c r="N56"/>
  <c r="N55"/>
  <c r="N54"/>
  <c r="N53"/>
  <c r="N52"/>
  <c r="N51"/>
  <c r="N49"/>
  <c r="N48"/>
  <c r="N47"/>
  <c r="N46"/>
  <c r="N45"/>
  <c r="N44"/>
  <c r="N41"/>
  <c r="N40"/>
  <c r="N39"/>
  <c r="N38"/>
  <c r="N37"/>
  <c r="N36"/>
  <c r="N34"/>
  <c r="N63" s="1"/>
  <c r="N33"/>
  <c r="N62" s="1"/>
  <c r="N32"/>
  <c r="N61" s="1"/>
  <c r="N31"/>
  <c r="N60" s="1"/>
  <c r="N30"/>
  <c r="N59" s="1"/>
  <c r="N29"/>
  <c r="N58" s="1"/>
  <c r="N25"/>
  <c r="N17"/>
  <c r="N16"/>
  <c r="N15"/>
  <c r="N13"/>
  <c r="N10"/>
  <c r="M212"/>
  <c r="M211"/>
  <c r="M210"/>
  <c r="M209"/>
  <c r="M208"/>
  <c r="M207"/>
  <c r="M206"/>
  <c r="M205"/>
  <c r="M204"/>
  <c r="M203"/>
  <c r="M202"/>
  <c r="M201"/>
  <c r="M200"/>
  <c r="M199"/>
  <c r="M198"/>
  <c r="M197"/>
  <c r="M195"/>
  <c r="M194"/>
  <c r="M193"/>
  <c r="M192"/>
  <c r="M191"/>
  <c r="M190"/>
  <c r="M189"/>
  <c r="M188"/>
  <c r="M187"/>
  <c r="M186"/>
  <c r="M185"/>
  <c r="M184"/>
  <c r="M183"/>
  <c r="M182"/>
  <c r="M181"/>
  <c r="M179"/>
  <c r="M178"/>
  <c r="M177"/>
  <c r="M176"/>
  <c r="M175"/>
  <c r="M174"/>
  <c r="M173"/>
  <c r="M172"/>
  <c r="M171"/>
  <c r="M170"/>
  <c r="M169"/>
  <c r="M168"/>
  <c r="M167"/>
  <c r="M166"/>
  <c r="M165"/>
  <c r="M163"/>
  <c r="M162"/>
  <c r="M161"/>
  <c r="M160"/>
  <c r="M159"/>
  <c r="M158"/>
  <c r="M157"/>
  <c r="M156"/>
  <c r="M155"/>
  <c r="M154"/>
  <c r="M153"/>
  <c r="M152"/>
  <c r="M151"/>
  <c r="M150"/>
  <c r="M149"/>
  <c r="M146"/>
  <c r="M145"/>
  <c r="M144"/>
  <c r="M143"/>
  <c r="M142"/>
  <c r="M141"/>
  <c r="M140"/>
  <c r="M139"/>
  <c r="M138"/>
  <c r="M137"/>
  <c r="M136"/>
  <c r="M135"/>
  <c r="M134"/>
  <c r="M133"/>
  <c r="M132"/>
  <c r="M131"/>
  <c r="M129"/>
  <c r="M128"/>
  <c r="M127"/>
  <c r="M126"/>
  <c r="M125"/>
  <c r="M124"/>
  <c r="M123"/>
  <c r="M122"/>
  <c r="M121"/>
  <c r="M120"/>
  <c r="M119"/>
  <c r="M118"/>
  <c r="M117"/>
  <c r="M116"/>
  <c r="M115"/>
  <c r="M113"/>
  <c r="M112"/>
  <c r="M111"/>
  <c r="M110"/>
  <c r="M109"/>
  <c r="M108"/>
  <c r="M107"/>
  <c r="M106"/>
  <c r="M105"/>
  <c r="M104"/>
  <c r="M103"/>
  <c r="M102"/>
  <c r="M101"/>
  <c r="M100"/>
  <c r="M99"/>
  <c r="M97"/>
  <c r="M96"/>
  <c r="M95"/>
  <c r="M94"/>
  <c r="M93"/>
  <c r="M92"/>
  <c r="M91"/>
  <c r="M90"/>
  <c r="M89"/>
  <c r="M88"/>
  <c r="M87"/>
  <c r="M86"/>
  <c r="M85"/>
  <c r="M84"/>
  <c r="M83"/>
  <c r="M71"/>
  <c r="M70"/>
  <c r="M69"/>
  <c r="M68"/>
  <c r="M67"/>
  <c r="M66"/>
  <c r="M65"/>
  <c r="M56"/>
  <c r="M55"/>
  <c r="M54"/>
  <c r="M53"/>
  <c r="M52"/>
  <c r="M51"/>
  <c r="M49"/>
  <c r="M48"/>
  <c r="M47"/>
  <c r="M46"/>
  <c r="M45"/>
  <c r="M44"/>
  <c r="M41"/>
  <c r="M40"/>
  <c r="M39"/>
  <c r="M38"/>
  <c r="M37"/>
  <c r="M36"/>
  <c r="M34"/>
  <c r="M63" s="1"/>
  <c r="M33"/>
  <c r="M62" s="1"/>
  <c r="M32"/>
  <c r="M61" s="1"/>
  <c r="M31"/>
  <c r="M60" s="1"/>
  <c r="M30"/>
  <c r="M59" s="1"/>
  <c r="M29"/>
  <c r="M58" s="1"/>
  <c r="M25"/>
  <c r="M17"/>
  <c r="M16"/>
  <c r="M15"/>
  <c r="M13"/>
  <c r="M10"/>
  <c r="L212"/>
  <c r="L211"/>
  <c r="L210"/>
  <c r="L209"/>
  <c r="L208"/>
  <c r="L207"/>
  <c r="L206"/>
  <c r="L205"/>
  <c r="L204"/>
  <c r="L203"/>
  <c r="L202"/>
  <c r="L201"/>
  <c r="L200"/>
  <c r="L199"/>
  <c r="L198"/>
  <c r="L197"/>
  <c r="L195"/>
  <c r="L194"/>
  <c r="L193"/>
  <c r="L192"/>
  <c r="L191"/>
  <c r="L190"/>
  <c r="L189"/>
  <c r="L188"/>
  <c r="L187"/>
  <c r="L186"/>
  <c r="L185"/>
  <c r="L184"/>
  <c r="L183"/>
  <c r="L182"/>
  <c r="L181"/>
  <c r="L179"/>
  <c r="L178"/>
  <c r="L177"/>
  <c r="L176"/>
  <c r="L175"/>
  <c r="L174"/>
  <c r="L173"/>
  <c r="L172"/>
  <c r="L171"/>
  <c r="L170"/>
  <c r="L169"/>
  <c r="L168"/>
  <c r="L167"/>
  <c r="L166"/>
  <c r="L165"/>
  <c r="L163"/>
  <c r="L162"/>
  <c r="L161"/>
  <c r="L160"/>
  <c r="L159"/>
  <c r="L158"/>
  <c r="L157"/>
  <c r="L156"/>
  <c r="L155"/>
  <c r="L154"/>
  <c r="L153"/>
  <c r="L152"/>
  <c r="L151"/>
  <c r="L150"/>
  <c r="L149"/>
  <c r="L146"/>
  <c r="L145"/>
  <c r="L144"/>
  <c r="L143"/>
  <c r="L142"/>
  <c r="L141"/>
  <c r="L140"/>
  <c r="L139"/>
  <c r="L138"/>
  <c r="L137"/>
  <c r="L136"/>
  <c r="L135"/>
  <c r="L134"/>
  <c r="L133"/>
  <c r="L132"/>
  <c r="L131"/>
  <c r="L129"/>
  <c r="L128"/>
  <c r="L127"/>
  <c r="L126"/>
  <c r="L125"/>
  <c r="L124"/>
  <c r="L123"/>
  <c r="L122"/>
  <c r="L121"/>
  <c r="L120"/>
  <c r="L119"/>
  <c r="L118"/>
  <c r="L117"/>
  <c r="L116"/>
  <c r="L115"/>
  <c r="L113"/>
  <c r="L112"/>
  <c r="L111"/>
  <c r="L110"/>
  <c r="L109"/>
  <c r="L108"/>
  <c r="L107"/>
  <c r="L106"/>
  <c r="L105"/>
  <c r="L104"/>
  <c r="L103"/>
  <c r="L102"/>
  <c r="L101"/>
  <c r="L100"/>
  <c r="L99"/>
  <c r="L97"/>
  <c r="L96"/>
  <c r="L95"/>
  <c r="L94"/>
  <c r="L93"/>
  <c r="L92"/>
  <c r="L91"/>
  <c r="L90"/>
  <c r="L89"/>
  <c r="L88"/>
  <c r="L87"/>
  <c r="L86"/>
  <c r="L85"/>
  <c r="L84"/>
  <c r="L83"/>
  <c r="L71"/>
  <c r="L70"/>
  <c r="L69"/>
  <c r="L68"/>
  <c r="L67"/>
  <c r="L66"/>
  <c r="L65"/>
  <c r="L56"/>
  <c r="L55"/>
  <c r="L54"/>
  <c r="L53"/>
  <c r="L52"/>
  <c r="L51"/>
  <c r="L49"/>
  <c r="L48"/>
  <c r="L47"/>
  <c r="L46"/>
  <c r="L45"/>
  <c r="L44"/>
  <c r="L41"/>
  <c r="L40"/>
  <c r="L39"/>
  <c r="L38"/>
  <c r="L37"/>
  <c r="L36"/>
  <c r="L34"/>
  <c r="L63" s="1"/>
  <c r="L33"/>
  <c r="L62" s="1"/>
  <c r="L32"/>
  <c r="L61" s="1"/>
  <c r="L31"/>
  <c r="L60" s="1"/>
  <c r="L30"/>
  <c r="L59" s="1"/>
  <c r="L29"/>
  <c r="L58" s="1"/>
  <c r="L25"/>
  <c r="L17"/>
  <c r="L16"/>
  <c r="L15"/>
  <c r="L13"/>
  <c r="L10"/>
  <c r="K212"/>
  <c r="K211"/>
  <c r="K210"/>
  <c r="K209"/>
  <c r="K208"/>
  <c r="K207"/>
  <c r="K206"/>
  <c r="K205"/>
  <c r="K204"/>
  <c r="K203"/>
  <c r="K202"/>
  <c r="K201"/>
  <c r="K200"/>
  <c r="K199"/>
  <c r="K198"/>
  <c r="K197"/>
  <c r="K195"/>
  <c r="K194"/>
  <c r="K193"/>
  <c r="K192"/>
  <c r="K191"/>
  <c r="K190"/>
  <c r="K189"/>
  <c r="K188"/>
  <c r="K187"/>
  <c r="K186"/>
  <c r="K185"/>
  <c r="K184"/>
  <c r="K183"/>
  <c r="K182"/>
  <c r="K181"/>
  <c r="K179"/>
  <c r="K178"/>
  <c r="K177"/>
  <c r="K176"/>
  <c r="K175"/>
  <c r="K174"/>
  <c r="K173"/>
  <c r="K172"/>
  <c r="K171"/>
  <c r="K170"/>
  <c r="K169"/>
  <c r="K168"/>
  <c r="K167"/>
  <c r="K166"/>
  <c r="K165"/>
  <c r="K163"/>
  <c r="K162"/>
  <c r="K161"/>
  <c r="K160"/>
  <c r="K159"/>
  <c r="K158"/>
  <c r="K157"/>
  <c r="K156"/>
  <c r="K155"/>
  <c r="K154"/>
  <c r="K153"/>
  <c r="K152"/>
  <c r="K151"/>
  <c r="K150"/>
  <c r="K149"/>
  <c r="K146"/>
  <c r="K145"/>
  <c r="K144"/>
  <c r="K143"/>
  <c r="K142"/>
  <c r="K141"/>
  <c r="K140"/>
  <c r="K139"/>
  <c r="K138"/>
  <c r="K137"/>
  <c r="K136"/>
  <c r="K135"/>
  <c r="K134"/>
  <c r="K133"/>
  <c r="K132"/>
  <c r="K131"/>
  <c r="K129"/>
  <c r="K128"/>
  <c r="K127"/>
  <c r="K126"/>
  <c r="K125"/>
  <c r="K124"/>
  <c r="K123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4"/>
  <c r="K103"/>
  <c r="K102"/>
  <c r="K101"/>
  <c r="K100"/>
  <c r="K99"/>
  <c r="K97"/>
  <c r="K96"/>
  <c r="K95"/>
  <c r="K94"/>
  <c r="K93"/>
  <c r="K92"/>
  <c r="K91"/>
  <c r="K90"/>
  <c r="K89"/>
  <c r="K88"/>
  <c r="K87"/>
  <c r="K86"/>
  <c r="K85"/>
  <c r="K84"/>
  <c r="K83"/>
  <c r="K71"/>
  <c r="K70"/>
  <c r="K69"/>
  <c r="K68"/>
  <c r="K67"/>
  <c r="K66"/>
  <c r="K65"/>
  <c r="K56"/>
  <c r="K55"/>
  <c r="K54"/>
  <c r="K53"/>
  <c r="K52"/>
  <c r="K51"/>
  <c r="K49"/>
  <c r="K48"/>
  <c r="K47"/>
  <c r="K46"/>
  <c r="K45"/>
  <c r="K44"/>
  <c r="K41"/>
  <c r="K40"/>
  <c r="K39"/>
  <c r="K38"/>
  <c r="K37"/>
  <c r="K36"/>
  <c r="K34"/>
  <c r="K63" s="1"/>
  <c r="K33"/>
  <c r="K62" s="1"/>
  <c r="K32"/>
  <c r="K61" s="1"/>
  <c r="K31"/>
  <c r="K60" s="1"/>
  <c r="K30"/>
  <c r="K59" s="1"/>
  <c r="K29"/>
  <c r="K58" s="1"/>
  <c r="K25"/>
  <c r="K17"/>
  <c r="K16"/>
  <c r="K15"/>
  <c r="K13"/>
  <c r="K10"/>
  <c r="J212"/>
  <c r="J211"/>
  <c r="J210"/>
  <c r="J209"/>
  <c r="J208"/>
  <c r="J207"/>
  <c r="J206"/>
  <c r="J205"/>
  <c r="J204"/>
  <c r="J203"/>
  <c r="J202"/>
  <c r="J201"/>
  <c r="J200"/>
  <c r="J199"/>
  <c r="J198"/>
  <c r="J197"/>
  <c r="J195"/>
  <c r="J194"/>
  <c r="J193"/>
  <c r="J192"/>
  <c r="J191"/>
  <c r="J190"/>
  <c r="J189"/>
  <c r="J188"/>
  <c r="J187"/>
  <c r="J186"/>
  <c r="J185"/>
  <c r="J184"/>
  <c r="J183"/>
  <c r="J182"/>
  <c r="J181"/>
  <c r="J179"/>
  <c r="J178"/>
  <c r="J177"/>
  <c r="J176"/>
  <c r="J175"/>
  <c r="J174"/>
  <c r="J173"/>
  <c r="J172"/>
  <c r="J171"/>
  <c r="J170"/>
  <c r="J169"/>
  <c r="J168"/>
  <c r="J167"/>
  <c r="J166"/>
  <c r="J165"/>
  <c r="J163"/>
  <c r="J162"/>
  <c r="J161"/>
  <c r="J160"/>
  <c r="J159"/>
  <c r="J158"/>
  <c r="J157"/>
  <c r="J156"/>
  <c r="J155"/>
  <c r="J154"/>
  <c r="J153"/>
  <c r="J152"/>
  <c r="J151"/>
  <c r="J150"/>
  <c r="J149"/>
  <c r="J146"/>
  <c r="J145"/>
  <c r="J144"/>
  <c r="J143"/>
  <c r="J142"/>
  <c r="J141"/>
  <c r="J140"/>
  <c r="J139"/>
  <c r="J138"/>
  <c r="J137"/>
  <c r="J136"/>
  <c r="J135"/>
  <c r="J134"/>
  <c r="J133"/>
  <c r="J132"/>
  <c r="J131"/>
  <c r="J129"/>
  <c r="J128"/>
  <c r="J127"/>
  <c r="J126"/>
  <c r="J125"/>
  <c r="J124"/>
  <c r="J123"/>
  <c r="J122"/>
  <c r="J121"/>
  <c r="J120"/>
  <c r="J119"/>
  <c r="J118"/>
  <c r="J117"/>
  <c r="J116"/>
  <c r="J115"/>
  <c r="J113"/>
  <c r="J112"/>
  <c r="J111"/>
  <c r="J110"/>
  <c r="J109"/>
  <c r="J108"/>
  <c r="J107"/>
  <c r="J106"/>
  <c r="J105"/>
  <c r="J104"/>
  <c r="J103"/>
  <c r="J102"/>
  <c r="J101"/>
  <c r="J100"/>
  <c r="J99"/>
  <c r="J97"/>
  <c r="J96"/>
  <c r="J95"/>
  <c r="J94"/>
  <c r="J93"/>
  <c r="J92"/>
  <c r="J91"/>
  <c r="J90"/>
  <c r="J89"/>
  <c r="J88"/>
  <c r="J87"/>
  <c r="J86"/>
  <c r="J85"/>
  <c r="J84"/>
  <c r="J83"/>
  <c r="J71"/>
  <c r="J70"/>
  <c r="J69"/>
  <c r="J68"/>
  <c r="J67"/>
  <c r="J66"/>
  <c r="J65"/>
  <c r="J56"/>
  <c r="J55"/>
  <c r="J54"/>
  <c r="J53"/>
  <c r="J52"/>
  <c r="J51"/>
  <c r="J49"/>
  <c r="J48"/>
  <c r="J47"/>
  <c r="J46"/>
  <c r="J45"/>
  <c r="J44"/>
  <c r="J41"/>
  <c r="J40"/>
  <c r="J39"/>
  <c r="J38"/>
  <c r="J37"/>
  <c r="J36"/>
  <c r="J34"/>
  <c r="J33"/>
  <c r="J32"/>
  <c r="J31"/>
  <c r="J30"/>
  <c r="J29"/>
  <c r="J25"/>
  <c r="J17"/>
  <c r="J16"/>
  <c r="J15"/>
  <c r="J13"/>
  <c r="J10"/>
  <c r="I212"/>
  <c r="I211"/>
  <c r="I210"/>
  <c r="I209"/>
  <c r="I208"/>
  <c r="I207"/>
  <c r="I206"/>
  <c r="I205"/>
  <c r="I204"/>
  <c r="I203"/>
  <c r="I202"/>
  <c r="I201"/>
  <c r="I200"/>
  <c r="I199"/>
  <c r="I198"/>
  <c r="I197"/>
  <c r="I195"/>
  <c r="I194"/>
  <c r="I193"/>
  <c r="I192"/>
  <c r="I191"/>
  <c r="I190"/>
  <c r="I189"/>
  <c r="I188"/>
  <c r="I187"/>
  <c r="I186"/>
  <c r="I185"/>
  <c r="I184"/>
  <c r="I183"/>
  <c r="I182"/>
  <c r="I181"/>
  <c r="I179"/>
  <c r="I178"/>
  <c r="I177"/>
  <c r="I176"/>
  <c r="I175"/>
  <c r="I174"/>
  <c r="I173"/>
  <c r="I172"/>
  <c r="I171"/>
  <c r="I170"/>
  <c r="I169"/>
  <c r="I168"/>
  <c r="I167"/>
  <c r="I166"/>
  <c r="I165"/>
  <c r="I163"/>
  <c r="I162"/>
  <c r="I161"/>
  <c r="I160"/>
  <c r="I159"/>
  <c r="I158"/>
  <c r="I157"/>
  <c r="I156"/>
  <c r="I155"/>
  <c r="I154"/>
  <c r="I153"/>
  <c r="I152"/>
  <c r="I151"/>
  <c r="I150"/>
  <c r="I149"/>
  <c r="I146"/>
  <c r="I145"/>
  <c r="I144"/>
  <c r="I143"/>
  <c r="I142"/>
  <c r="I141"/>
  <c r="I140"/>
  <c r="I139"/>
  <c r="I138"/>
  <c r="I137"/>
  <c r="I136"/>
  <c r="I135"/>
  <c r="I134"/>
  <c r="I133"/>
  <c r="I132"/>
  <c r="I131"/>
  <c r="I129"/>
  <c r="I128"/>
  <c r="I127"/>
  <c r="I126"/>
  <c r="I125"/>
  <c r="I124"/>
  <c r="I123"/>
  <c r="I122"/>
  <c r="I121"/>
  <c r="I120"/>
  <c r="I119"/>
  <c r="I118"/>
  <c r="I117"/>
  <c r="I116"/>
  <c r="I115"/>
  <c r="I113"/>
  <c r="I112"/>
  <c r="I111"/>
  <c r="I110"/>
  <c r="I109"/>
  <c r="I108"/>
  <c r="I107"/>
  <c r="I106"/>
  <c r="I105"/>
  <c r="I104"/>
  <c r="I103"/>
  <c r="I102"/>
  <c r="I101"/>
  <c r="I100"/>
  <c r="I99"/>
  <c r="I97"/>
  <c r="I96"/>
  <c r="I95"/>
  <c r="I94"/>
  <c r="I93"/>
  <c r="I92"/>
  <c r="I91"/>
  <c r="I90"/>
  <c r="I89"/>
  <c r="I88"/>
  <c r="I87"/>
  <c r="I86"/>
  <c r="I85"/>
  <c r="I84"/>
  <c r="I83"/>
  <c r="I71"/>
  <c r="I70"/>
  <c r="I69"/>
  <c r="I68"/>
  <c r="I67"/>
  <c r="I66"/>
  <c r="I65"/>
  <c r="I56"/>
  <c r="I55"/>
  <c r="I54"/>
  <c r="I53"/>
  <c r="I52"/>
  <c r="I51"/>
  <c r="I49"/>
  <c r="I48"/>
  <c r="I47"/>
  <c r="I46"/>
  <c r="I45"/>
  <c r="I44"/>
  <c r="I41"/>
  <c r="I40"/>
  <c r="I39"/>
  <c r="I38"/>
  <c r="I37"/>
  <c r="I36"/>
  <c r="I34"/>
  <c r="I63" s="1"/>
  <c r="I33"/>
  <c r="I62" s="1"/>
  <c r="I32"/>
  <c r="I61" s="1"/>
  <c r="I31"/>
  <c r="I60" s="1"/>
  <c r="I30"/>
  <c r="I59" s="1"/>
  <c r="I29"/>
  <c r="I58" s="1"/>
  <c r="I25"/>
  <c r="I17"/>
  <c r="I16"/>
  <c r="I15"/>
  <c r="I13"/>
  <c r="I10"/>
  <c r="H212"/>
  <c r="H211"/>
  <c r="H210"/>
  <c r="H209"/>
  <c r="H208"/>
  <c r="H207"/>
  <c r="H206"/>
  <c r="H205"/>
  <c r="H204"/>
  <c r="H203"/>
  <c r="H202"/>
  <c r="H201"/>
  <c r="H200"/>
  <c r="H199"/>
  <c r="H198"/>
  <c r="H197"/>
  <c r="H195"/>
  <c r="H194"/>
  <c r="H193"/>
  <c r="H192"/>
  <c r="H191"/>
  <c r="H190"/>
  <c r="H189"/>
  <c r="H188"/>
  <c r="H187"/>
  <c r="H186"/>
  <c r="H185"/>
  <c r="H184"/>
  <c r="H183"/>
  <c r="H182"/>
  <c r="H181"/>
  <c r="H179"/>
  <c r="H178"/>
  <c r="H177"/>
  <c r="H176"/>
  <c r="H175"/>
  <c r="H174"/>
  <c r="H173"/>
  <c r="H172"/>
  <c r="H171"/>
  <c r="H170"/>
  <c r="H169"/>
  <c r="H168"/>
  <c r="H167"/>
  <c r="H166"/>
  <c r="H165"/>
  <c r="H163"/>
  <c r="H162"/>
  <c r="H161"/>
  <c r="H160"/>
  <c r="H159"/>
  <c r="H158"/>
  <c r="H157"/>
  <c r="H156"/>
  <c r="H155"/>
  <c r="H154"/>
  <c r="H153"/>
  <c r="H152"/>
  <c r="H151"/>
  <c r="H150"/>
  <c r="H149"/>
  <c r="H146"/>
  <c r="H145"/>
  <c r="H144"/>
  <c r="H143"/>
  <c r="H142"/>
  <c r="H141"/>
  <c r="H140"/>
  <c r="H139"/>
  <c r="H138"/>
  <c r="H137"/>
  <c r="H136"/>
  <c r="H135"/>
  <c r="H134"/>
  <c r="H133"/>
  <c r="H132"/>
  <c r="H131"/>
  <c r="H129"/>
  <c r="H128"/>
  <c r="H127"/>
  <c r="H126"/>
  <c r="H125"/>
  <c r="H124"/>
  <c r="H123"/>
  <c r="H122"/>
  <c r="H121"/>
  <c r="H120"/>
  <c r="H119"/>
  <c r="H118"/>
  <c r="H117"/>
  <c r="H116"/>
  <c r="H115"/>
  <c r="H113"/>
  <c r="H112"/>
  <c r="H111"/>
  <c r="H110"/>
  <c r="H109"/>
  <c r="H108"/>
  <c r="H107"/>
  <c r="H106"/>
  <c r="H105"/>
  <c r="H104"/>
  <c r="H103"/>
  <c r="H102"/>
  <c r="H101"/>
  <c r="H100"/>
  <c r="H99"/>
  <c r="H97"/>
  <c r="H96"/>
  <c r="H95"/>
  <c r="H94"/>
  <c r="H93"/>
  <c r="H92"/>
  <c r="H91"/>
  <c r="H90"/>
  <c r="H89"/>
  <c r="H88"/>
  <c r="H87"/>
  <c r="H86"/>
  <c r="H85"/>
  <c r="H84"/>
  <c r="H83"/>
  <c r="H71"/>
  <c r="H70"/>
  <c r="H69"/>
  <c r="H68"/>
  <c r="H67"/>
  <c r="H66"/>
  <c r="H65"/>
  <c r="H56"/>
  <c r="H55"/>
  <c r="H54"/>
  <c r="H53"/>
  <c r="H52"/>
  <c r="H51"/>
  <c r="H49"/>
  <c r="H48"/>
  <c r="H47"/>
  <c r="H46"/>
  <c r="H45"/>
  <c r="H44"/>
  <c r="H41"/>
  <c r="H40"/>
  <c r="H39"/>
  <c r="H38"/>
  <c r="H37"/>
  <c r="H36"/>
  <c r="H34"/>
  <c r="H63" s="1"/>
  <c r="H33"/>
  <c r="H62" s="1"/>
  <c r="H32"/>
  <c r="H61" s="1"/>
  <c r="H31"/>
  <c r="H60" s="1"/>
  <c r="H30"/>
  <c r="H59" s="1"/>
  <c r="H29"/>
  <c r="H58" s="1"/>
  <c r="H25"/>
  <c r="H17"/>
  <c r="H16"/>
  <c r="H15"/>
  <c r="H13"/>
  <c r="H10"/>
  <c r="G212"/>
  <c r="G211"/>
  <c r="G210"/>
  <c r="G209"/>
  <c r="G208"/>
  <c r="G207"/>
  <c r="G206"/>
  <c r="G205"/>
  <c r="G204"/>
  <c r="G203"/>
  <c r="G202"/>
  <c r="G201"/>
  <c r="G200"/>
  <c r="G199"/>
  <c r="G198"/>
  <c r="G197"/>
  <c r="G195"/>
  <c r="G194"/>
  <c r="G193"/>
  <c r="G192"/>
  <c r="G191"/>
  <c r="G190"/>
  <c r="G189"/>
  <c r="G188"/>
  <c r="G187"/>
  <c r="G186"/>
  <c r="G185"/>
  <c r="G184"/>
  <c r="G183"/>
  <c r="G182"/>
  <c r="G181"/>
  <c r="G179"/>
  <c r="G178"/>
  <c r="G177"/>
  <c r="G176"/>
  <c r="G175"/>
  <c r="G174"/>
  <c r="G173"/>
  <c r="G172"/>
  <c r="G171"/>
  <c r="G170"/>
  <c r="G169"/>
  <c r="G168"/>
  <c r="G167"/>
  <c r="G166"/>
  <c r="G165"/>
  <c r="G163"/>
  <c r="G162"/>
  <c r="G161"/>
  <c r="G160"/>
  <c r="G159"/>
  <c r="G158"/>
  <c r="G157"/>
  <c r="G156"/>
  <c r="G155"/>
  <c r="G154"/>
  <c r="G153"/>
  <c r="G152"/>
  <c r="G151"/>
  <c r="G150"/>
  <c r="G149"/>
  <c r="G146"/>
  <c r="G145"/>
  <c r="G144"/>
  <c r="G143"/>
  <c r="G142"/>
  <c r="G141"/>
  <c r="G140"/>
  <c r="G139"/>
  <c r="G138"/>
  <c r="G137"/>
  <c r="G136"/>
  <c r="G135"/>
  <c r="G134"/>
  <c r="G133"/>
  <c r="G132"/>
  <c r="G131"/>
  <c r="G129"/>
  <c r="G128"/>
  <c r="G127"/>
  <c r="G126"/>
  <c r="G125"/>
  <c r="G124"/>
  <c r="G123"/>
  <c r="G122"/>
  <c r="G121"/>
  <c r="G120"/>
  <c r="G119"/>
  <c r="G118"/>
  <c r="G117"/>
  <c r="G116"/>
  <c r="G115"/>
  <c r="G113"/>
  <c r="G112"/>
  <c r="G111"/>
  <c r="G110"/>
  <c r="G109"/>
  <c r="G108"/>
  <c r="G107"/>
  <c r="G106"/>
  <c r="G105"/>
  <c r="G104"/>
  <c r="G103"/>
  <c r="G102"/>
  <c r="G101"/>
  <c r="G100"/>
  <c r="G99"/>
  <c r="G97"/>
  <c r="G96"/>
  <c r="G95"/>
  <c r="G94"/>
  <c r="G93"/>
  <c r="G92"/>
  <c r="G91"/>
  <c r="G90"/>
  <c r="G89"/>
  <c r="G88"/>
  <c r="G87"/>
  <c r="G86"/>
  <c r="G85"/>
  <c r="G84"/>
  <c r="G83"/>
  <c r="G71"/>
  <c r="G70"/>
  <c r="G69"/>
  <c r="G68"/>
  <c r="G67"/>
  <c r="G66"/>
  <c r="G65"/>
  <c r="G56"/>
  <c r="G55"/>
  <c r="G54"/>
  <c r="G53"/>
  <c r="G52"/>
  <c r="G51"/>
  <c r="G49"/>
  <c r="G48"/>
  <c r="G47"/>
  <c r="G46"/>
  <c r="G45"/>
  <c r="G44"/>
  <c r="G41"/>
  <c r="G40"/>
  <c r="G39"/>
  <c r="G38"/>
  <c r="G37"/>
  <c r="G36"/>
  <c r="G34"/>
  <c r="G63" s="1"/>
  <c r="G33"/>
  <c r="G62" s="1"/>
  <c r="G32"/>
  <c r="G61" s="1"/>
  <c r="G31"/>
  <c r="G60" s="1"/>
  <c r="G30"/>
  <c r="G59" s="1"/>
  <c r="G29"/>
  <c r="G58" s="1"/>
  <c r="G25"/>
  <c r="G17"/>
  <c r="G16"/>
  <c r="G15"/>
  <c r="G13"/>
  <c r="G10"/>
  <c r="F212"/>
  <c r="F211"/>
  <c r="F210"/>
  <c r="F209"/>
  <c r="F208"/>
  <c r="F207"/>
  <c r="F206"/>
  <c r="F205"/>
  <c r="F204"/>
  <c r="F203"/>
  <c r="F202"/>
  <c r="F201"/>
  <c r="F200"/>
  <c r="F199"/>
  <c r="F198"/>
  <c r="F197"/>
  <c r="F195"/>
  <c r="F194"/>
  <c r="F193"/>
  <c r="F192"/>
  <c r="F191"/>
  <c r="F190"/>
  <c r="F189"/>
  <c r="F188"/>
  <c r="F187"/>
  <c r="F186"/>
  <c r="F185"/>
  <c r="F184"/>
  <c r="F183"/>
  <c r="F182"/>
  <c r="F181"/>
  <c r="F179"/>
  <c r="F178"/>
  <c r="F177"/>
  <c r="F176"/>
  <c r="F175"/>
  <c r="F174"/>
  <c r="F173"/>
  <c r="F172"/>
  <c r="F171"/>
  <c r="F170"/>
  <c r="F169"/>
  <c r="F168"/>
  <c r="F167"/>
  <c r="F166"/>
  <c r="F165"/>
  <c r="F163"/>
  <c r="F162"/>
  <c r="F161"/>
  <c r="F160"/>
  <c r="F159"/>
  <c r="F158"/>
  <c r="F157"/>
  <c r="F156"/>
  <c r="F155"/>
  <c r="F154"/>
  <c r="F153"/>
  <c r="F152"/>
  <c r="F151"/>
  <c r="F150"/>
  <c r="F149"/>
  <c r="F146"/>
  <c r="F145"/>
  <c r="F144"/>
  <c r="F143"/>
  <c r="F142"/>
  <c r="F141"/>
  <c r="F140"/>
  <c r="F139"/>
  <c r="F138"/>
  <c r="F137"/>
  <c r="F136"/>
  <c r="F135"/>
  <c r="F134"/>
  <c r="F133"/>
  <c r="F132"/>
  <c r="F131"/>
  <c r="F129"/>
  <c r="F128"/>
  <c r="F127"/>
  <c r="F126"/>
  <c r="F125"/>
  <c r="F124"/>
  <c r="F123"/>
  <c r="F122"/>
  <c r="F121"/>
  <c r="F120"/>
  <c r="F119"/>
  <c r="F118"/>
  <c r="F117"/>
  <c r="F116"/>
  <c r="F115"/>
  <c r="F113"/>
  <c r="F112"/>
  <c r="F111"/>
  <c r="F110"/>
  <c r="F109"/>
  <c r="F108"/>
  <c r="F107"/>
  <c r="F106"/>
  <c r="F105"/>
  <c r="F104"/>
  <c r="F103"/>
  <c r="F102"/>
  <c r="F101"/>
  <c r="F100"/>
  <c r="F99"/>
  <c r="F97"/>
  <c r="F96"/>
  <c r="F95"/>
  <c r="F94"/>
  <c r="F93"/>
  <c r="F92"/>
  <c r="F91"/>
  <c r="F90"/>
  <c r="F89"/>
  <c r="F88"/>
  <c r="F87"/>
  <c r="F86"/>
  <c r="F85"/>
  <c r="F84"/>
  <c r="F83"/>
  <c r="F71"/>
  <c r="F70"/>
  <c r="F69"/>
  <c r="F68"/>
  <c r="F67"/>
  <c r="F66"/>
  <c r="F65"/>
  <c r="F56"/>
  <c r="F55"/>
  <c r="F54"/>
  <c r="F53"/>
  <c r="F52"/>
  <c r="F51"/>
  <c r="F49"/>
  <c r="F48"/>
  <c r="F47"/>
  <c r="F46"/>
  <c r="F45"/>
  <c r="F44"/>
  <c r="F41"/>
  <c r="F40"/>
  <c r="F39"/>
  <c r="F38"/>
  <c r="F37"/>
  <c r="F36"/>
  <c r="F34"/>
  <c r="F33"/>
  <c r="F32"/>
  <c r="F31"/>
  <c r="F30"/>
  <c r="F29"/>
  <c r="F25"/>
  <c r="F17"/>
  <c r="F16"/>
  <c r="F15"/>
  <c r="F13"/>
  <c r="F10"/>
  <c r="E212"/>
  <c r="E211"/>
  <c r="E210"/>
  <c r="E209"/>
  <c r="E208"/>
  <c r="E207"/>
  <c r="E206"/>
  <c r="E205"/>
  <c r="E204"/>
  <c r="E203"/>
  <c r="E202"/>
  <c r="E201"/>
  <c r="E200"/>
  <c r="E199"/>
  <c r="E198"/>
  <c r="E197"/>
  <c r="E195"/>
  <c r="E194"/>
  <c r="E193"/>
  <c r="E192"/>
  <c r="E191"/>
  <c r="E190"/>
  <c r="E189"/>
  <c r="E188"/>
  <c r="E187"/>
  <c r="E186"/>
  <c r="E185"/>
  <c r="E184"/>
  <c r="E183"/>
  <c r="E182"/>
  <c r="E181"/>
  <c r="E179"/>
  <c r="E178"/>
  <c r="E177"/>
  <c r="E176"/>
  <c r="E175"/>
  <c r="E174"/>
  <c r="E173"/>
  <c r="E172"/>
  <c r="E171"/>
  <c r="E170"/>
  <c r="E169"/>
  <c r="E168"/>
  <c r="E167"/>
  <c r="E166"/>
  <c r="E165"/>
  <c r="E163"/>
  <c r="E162"/>
  <c r="E161"/>
  <c r="E160"/>
  <c r="E159"/>
  <c r="E158"/>
  <c r="E157"/>
  <c r="E156"/>
  <c r="E155"/>
  <c r="E154"/>
  <c r="E153"/>
  <c r="E152"/>
  <c r="E151"/>
  <c r="E150"/>
  <c r="E149"/>
  <c r="E146"/>
  <c r="E145"/>
  <c r="E144"/>
  <c r="E143"/>
  <c r="E142"/>
  <c r="E141"/>
  <c r="E140"/>
  <c r="E139"/>
  <c r="E138"/>
  <c r="E137"/>
  <c r="E136"/>
  <c r="E135"/>
  <c r="E134"/>
  <c r="E133"/>
  <c r="E132"/>
  <c r="E131"/>
  <c r="E129"/>
  <c r="E128"/>
  <c r="E127"/>
  <c r="E126"/>
  <c r="E125"/>
  <c r="E124"/>
  <c r="E123"/>
  <c r="E122"/>
  <c r="E121"/>
  <c r="E120"/>
  <c r="E119"/>
  <c r="E118"/>
  <c r="E117"/>
  <c r="E116"/>
  <c r="E115"/>
  <c r="E113"/>
  <c r="E112"/>
  <c r="E111"/>
  <c r="E110"/>
  <c r="E109"/>
  <c r="E108"/>
  <c r="E107"/>
  <c r="E106"/>
  <c r="E105"/>
  <c r="E104"/>
  <c r="E103"/>
  <c r="E102"/>
  <c r="E101"/>
  <c r="E100"/>
  <c r="E99"/>
  <c r="E97"/>
  <c r="E96"/>
  <c r="E95"/>
  <c r="E94"/>
  <c r="E93"/>
  <c r="E92"/>
  <c r="E91"/>
  <c r="E90"/>
  <c r="E89"/>
  <c r="E88"/>
  <c r="E87"/>
  <c r="E86"/>
  <c r="E85"/>
  <c r="E84"/>
  <c r="E83"/>
  <c r="E71"/>
  <c r="E70"/>
  <c r="E69"/>
  <c r="E68"/>
  <c r="E67"/>
  <c r="E66"/>
  <c r="E65"/>
  <c r="E56"/>
  <c r="E55"/>
  <c r="E54"/>
  <c r="E53"/>
  <c r="E52"/>
  <c r="E51"/>
  <c r="E49"/>
  <c r="E48"/>
  <c r="E47"/>
  <c r="E46"/>
  <c r="E45"/>
  <c r="E44"/>
  <c r="E41"/>
  <c r="E40"/>
  <c r="E39"/>
  <c r="E38"/>
  <c r="E37"/>
  <c r="E36"/>
  <c r="E34"/>
  <c r="E63" s="1"/>
  <c r="E33"/>
  <c r="E62" s="1"/>
  <c r="E32"/>
  <c r="E61" s="1"/>
  <c r="E31"/>
  <c r="E60" s="1"/>
  <c r="E30"/>
  <c r="E59" s="1"/>
  <c r="E29"/>
  <c r="E58" s="1"/>
  <c r="E25"/>
  <c r="E17"/>
  <c r="E16"/>
  <c r="E15"/>
  <c r="E13"/>
  <c r="E10"/>
  <c r="D212"/>
  <c r="D211"/>
  <c r="D210"/>
  <c r="D209"/>
  <c r="D208"/>
  <c r="D207"/>
  <c r="D206"/>
  <c r="D205"/>
  <c r="D204"/>
  <c r="D203"/>
  <c r="D202"/>
  <c r="D201"/>
  <c r="D200"/>
  <c r="D199"/>
  <c r="D198"/>
  <c r="D197"/>
  <c r="D195"/>
  <c r="D194"/>
  <c r="D193"/>
  <c r="D192"/>
  <c r="D191"/>
  <c r="D190"/>
  <c r="D189"/>
  <c r="D188"/>
  <c r="D187"/>
  <c r="D186"/>
  <c r="D185"/>
  <c r="D184"/>
  <c r="D183"/>
  <c r="D182"/>
  <c r="D181"/>
  <c r="D179"/>
  <c r="D178"/>
  <c r="D177"/>
  <c r="D176"/>
  <c r="D175"/>
  <c r="D174"/>
  <c r="D173"/>
  <c r="D172"/>
  <c r="D171"/>
  <c r="D170"/>
  <c r="D169"/>
  <c r="D168"/>
  <c r="D167"/>
  <c r="D166"/>
  <c r="D165"/>
  <c r="D163"/>
  <c r="D162"/>
  <c r="D161"/>
  <c r="D160"/>
  <c r="D159"/>
  <c r="D158"/>
  <c r="D157"/>
  <c r="D156"/>
  <c r="D155"/>
  <c r="D154"/>
  <c r="D153"/>
  <c r="D152"/>
  <c r="D151"/>
  <c r="D150"/>
  <c r="D149"/>
  <c r="D146"/>
  <c r="D145"/>
  <c r="D144"/>
  <c r="D143"/>
  <c r="D142"/>
  <c r="D141"/>
  <c r="D140"/>
  <c r="D139"/>
  <c r="D138"/>
  <c r="D137"/>
  <c r="D136"/>
  <c r="D135"/>
  <c r="D134"/>
  <c r="D133"/>
  <c r="D132"/>
  <c r="D131"/>
  <c r="D129"/>
  <c r="D128"/>
  <c r="D127"/>
  <c r="D126"/>
  <c r="D125"/>
  <c r="D124"/>
  <c r="D123"/>
  <c r="D122"/>
  <c r="D121"/>
  <c r="D120"/>
  <c r="D119"/>
  <c r="D118"/>
  <c r="D117"/>
  <c r="D116"/>
  <c r="D115"/>
  <c r="D113"/>
  <c r="D112"/>
  <c r="D111"/>
  <c r="D110"/>
  <c r="D109"/>
  <c r="D108"/>
  <c r="D107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71"/>
  <c r="D70"/>
  <c r="D69"/>
  <c r="D68"/>
  <c r="D67"/>
  <c r="D66"/>
  <c r="D65"/>
  <c r="D56"/>
  <c r="D55"/>
  <c r="D54"/>
  <c r="D53"/>
  <c r="D52"/>
  <c r="D51"/>
  <c r="D49"/>
  <c r="D48"/>
  <c r="D47"/>
  <c r="D46"/>
  <c r="D45"/>
  <c r="D44"/>
  <c r="D41"/>
  <c r="D40"/>
  <c r="D39"/>
  <c r="D38"/>
  <c r="D37"/>
  <c r="D36"/>
  <c r="D34"/>
  <c r="D33"/>
  <c r="D32"/>
  <c r="D31"/>
  <c r="D30"/>
  <c r="D29"/>
  <c r="D25"/>
  <c r="D17"/>
  <c r="D16"/>
  <c r="D15"/>
  <c r="D13"/>
  <c r="D10"/>
  <c r="C247"/>
  <c r="C246"/>
  <c r="C245"/>
  <c r="C244"/>
  <c r="C212"/>
  <c r="C211"/>
  <c r="C210"/>
  <c r="C209"/>
  <c r="C208"/>
  <c r="C207"/>
  <c r="C206"/>
  <c r="C205"/>
  <c r="C204"/>
  <c r="C203"/>
  <c r="C202"/>
  <c r="C201"/>
  <c r="C200"/>
  <c r="C199"/>
  <c r="C198"/>
  <c r="C197"/>
  <c r="C195"/>
  <c r="C194"/>
  <c r="C193"/>
  <c r="C192"/>
  <c r="C191"/>
  <c r="C190"/>
  <c r="C189"/>
  <c r="C188"/>
  <c r="C187"/>
  <c r="C186"/>
  <c r="C185"/>
  <c r="C184"/>
  <c r="C183"/>
  <c r="C182"/>
  <c r="C181"/>
  <c r="C179"/>
  <c r="C178"/>
  <c r="C177"/>
  <c r="C176"/>
  <c r="C175"/>
  <c r="C174"/>
  <c r="C173"/>
  <c r="C172"/>
  <c r="C171"/>
  <c r="C170"/>
  <c r="C169"/>
  <c r="C168"/>
  <c r="C167"/>
  <c r="C166"/>
  <c r="C165"/>
  <c r="C163"/>
  <c r="C162"/>
  <c r="C161"/>
  <c r="C160"/>
  <c r="C159"/>
  <c r="C158"/>
  <c r="C157"/>
  <c r="C156"/>
  <c r="C155"/>
  <c r="C154"/>
  <c r="C153"/>
  <c r="C152"/>
  <c r="C151"/>
  <c r="C150"/>
  <c r="C149"/>
  <c r="C146"/>
  <c r="C145"/>
  <c r="C144"/>
  <c r="C143"/>
  <c r="C142"/>
  <c r="C141"/>
  <c r="C140"/>
  <c r="C139"/>
  <c r="C138"/>
  <c r="C137"/>
  <c r="C136"/>
  <c r="C135"/>
  <c r="C134"/>
  <c r="C133"/>
  <c r="C132"/>
  <c r="C131"/>
  <c r="C129"/>
  <c r="C128"/>
  <c r="C127"/>
  <c r="C126"/>
  <c r="C125"/>
  <c r="C124"/>
  <c r="C123"/>
  <c r="C122"/>
  <c r="C121"/>
  <c r="C120"/>
  <c r="C119"/>
  <c r="C118"/>
  <c r="C117"/>
  <c r="C116"/>
  <c r="C115"/>
  <c r="C113"/>
  <c r="C112"/>
  <c r="C111"/>
  <c r="C110"/>
  <c r="C109"/>
  <c r="C108"/>
  <c r="C107"/>
  <c r="C106"/>
  <c r="C105"/>
  <c r="C104"/>
  <c r="C103"/>
  <c r="C102"/>
  <c r="C101"/>
  <c r="C100"/>
  <c r="C99"/>
  <c r="C97"/>
  <c r="C96"/>
  <c r="C95"/>
  <c r="C94"/>
  <c r="C93"/>
  <c r="C92"/>
  <c r="C91"/>
  <c r="C90"/>
  <c r="C89"/>
  <c r="C88"/>
  <c r="C87"/>
  <c r="C86"/>
  <c r="C85"/>
  <c r="C84"/>
  <c r="C83"/>
  <c r="C66"/>
  <c r="C67"/>
  <c r="C68"/>
  <c r="C69"/>
  <c r="C70"/>
  <c r="C71"/>
  <c r="C65"/>
  <c r="C52"/>
  <c r="C53"/>
  <c r="C54"/>
  <c r="C55"/>
  <c r="C56"/>
  <c r="C51"/>
  <c r="C45"/>
  <c r="C46"/>
  <c r="C47"/>
  <c r="C48"/>
  <c r="C49"/>
  <c r="C44"/>
  <c r="C37"/>
  <c r="C38"/>
  <c r="C39"/>
  <c r="C40"/>
  <c r="C41"/>
  <c r="C36"/>
  <c r="C30"/>
  <c r="C31"/>
  <c r="C32"/>
  <c r="C33"/>
  <c r="C34"/>
  <c r="C29"/>
  <c r="B66"/>
  <c r="B67"/>
  <c r="B68"/>
  <c r="B69"/>
  <c r="B70"/>
  <c r="B71"/>
  <c r="B65"/>
  <c r="B52"/>
  <c r="B53"/>
  <c r="B54"/>
  <c r="B55"/>
  <c r="B56"/>
  <c r="B51"/>
  <c r="B45"/>
  <c r="B46"/>
  <c r="B47"/>
  <c r="B48"/>
  <c r="B49"/>
  <c r="B44"/>
  <c r="B37"/>
  <c r="B38"/>
  <c r="B39"/>
  <c r="B40"/>
  <c r="B41"/>
  <c r="B36"/>
  <c r="B30"/>
  <c r="B31"/>
  <c r="B32"/>
  <c r="B33"/>
  <c r="B34"/>
  <c r="B29"/>
  <c r="C17"/>
  <c r="C16"/>
  <c r="C15"/>
  <c r="C25"/>
  <c r="C13"/>
  <c r="C10"/>
  <c r="R9" i="10"/>
  <c r="Q9"/>
  <c r="J9"/>
  <c r="H9"/>
  <c r="G9"/>
  <c r="E9"/>
  <c r="D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Market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2" name="Connection1" type="4" refreshedVersion="3" background="1" saveData="1">
    <webPr sourceData="1" parsePre="1" consecutive="1" xl2000="1" url="file:///C:/Projects/Benchmarks/branches/v1.2_4.0/SMarket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3" name="Connection10" type="4" refreshedVersion="3" background="1" saveData="1">
    <webPr sourceData="1" parsePre="1" consecutive="1" xl2000="1" url="file:///C:/Projects/Benchmarks/branches/v1.2_4.0/SMarket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4" name="Connection11" type="4" refreshedVersion="3" background="1" saveData="1">
    <webPr sourceData="1" parsePre="1" consecutive="1" xl2000="1" url="file:///C:/Projects/Benchmarks/branches/v1.2_4.0/SMarket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5" name="Connection12" type="4" refreshedVersion="3" background="1" saveData="1">
    <webPr sourceData="1" parsePre="1" consecutive="1" xl2000="1" url="file:///C:/Projects/Benchmarks/branches/v1.2_4.0/SMarket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6" name="Connection13" type="4" refreshedVersion="3" background="1" saveData="1">
    <webPr sourceData="1" parsePre="1" consecutive="1" xl2000="1" url="file:///C:/Projects/Benchmarks/branches/v1.2_4.0/SMarket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7" name="Connection14" type="4" refreshedVersion="3" background="1" saveData="1">
    <webPr sourceData="1" parsePre="1" consecutive="1" xl2000="1" url="file:///C:/Projects/Benchmarks/branches/v1.2_4.0/SMarket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8" name="Connection15" type="4" refreshedVersion="3" background="1" saveData="1">
    <webPr sourceData="1" parsePre="1" consecutive="1" xl2000="1" url="file:///C:/Projects/Benchmarks/branches/v1.2_4.0/SMarket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9" name="Connection2" type="4" refreshedVersion="3" background="1" saveData="1">
    <webPr sourceData="1" parsePre="1" consecutive="1" xl2000="1" url="file:///C:/Projects/Benchmarks/branches/v1.2_4.0/SMarket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0" name="Connection3" type="4" refreshedVersion="3" background="1" saveData="1">
    <webPr sourceData="1" parsePre="1" consecutive="1" xl2000="1" url="file:///C:/Projects/Benchmarks/branches/v1.2_4.0/SMarket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1" name="Connection4" type="4" refreshedVersion="3" background="1" saveData="1">
    <webPr sourceData="1" parsePre="1" consecutive="1" xl2000="1" url="file:///C:/Projects/Benchmarks/branches/v1.2_4.0/SMarket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2" name="Connection5" type="4" refreshedVersion="3" background="1" saveData="1">
    <webPr sourceData="1" parsePre="1" consecutive="1" xl2000="1" url="file:///C:/Projects/Benchmarks/branches/v1.2_4.0/SMarket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3" name="Connection6" type="4" refreshedVersion="3" background="1" saveData="1">
    <webPr sourceData="1" parsePre="1" consecutive="1" xl2000="1" url="file:///C:/Projects/Benchmarks/branches/v1.2_4.0/SMarket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4" name="Connection7" type="4" refreshedVersion="3" background="1" saveData="1">
    <webPr sourceData="1" parsePre="1" consecutive="1" xl2000="1" url="file:///C:/Projects/Benchmarks/branches/v1.2_4.0/SMarket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5" name="Connection8" type="4" refreshedVersion="3" background="1" saveData="1">
    <webPr sourceData="1" parsePre="1" consecutive="1" xl2000="1" url="file:///C:/Projects/Benchmarks/branches/v1.2_4.0/SMarket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  <connection id="16" name="Connection9" type="4" refreshedVersion="3" background="1" saveData="1">
    <webPr sourceData="1" parsePre="1" consecutive="1" xl2000="1" url="file:///C:/Projects/Benchmarks/branches/v1.2_4.0/SMarket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5"/>
        <x v="75"/>
        <x v="111"/>
      </tables>
    </webPr>
  </connection>
</connections>
</file>

<file path=xl/sharedStrings.xml><?xml version="1.0" encoding="utf-8"?>
<sst xmlns="http://schemas.openxmlformats.org/spreadsheetml/2006/main" count="5667" uniqueCount="700">
  <si>
    <t>DOE Commercial Building Benchmark - Super Market</t>
  </si>
  <si>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</si>
  <si>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</si>
  <si>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</si>
  <si>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</si>
  <si>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</si>
  <si>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</si>
  <si>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</si>
  <si>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</si>
  <si>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</si>
  <si>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</si>
  <si>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</si>
  <si>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</si>
  <si>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</si>
  <si>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</si>
  <si>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</si>
  <si>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</si>
  <si>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</si>
  <si>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</si>
  <si>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</si>
  <si>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</si>
  <si>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</si>
  <si>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</si>
  <si>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</si>
  <si>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</si>
  <si>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</si>
  <si>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</si>
  <si>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</si>
  <si>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</si>
  <si>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</si>
  <si>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</si>
  <si>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</si>
  <si>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</si>
  <si>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</si>
  <si>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</si>
  <si>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</si>
  <si>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</si>
  <si>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</si>
  <si>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</si>
  <si>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</si>
  <si>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</si>
  <si>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</si>
  <si>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</si>
  <si>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</si>
  <si>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</si>
  <si>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</si>
  <si>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</si>
  <si>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</si>
  <si>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</si>
  <si>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</si>
  <si>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</si>
  <si>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</si>
  <si>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</si>
  <si>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</si>
  <si>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</si>
  <si>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</si>
  <si>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</si>
  <si>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</si>
  <si>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</si>
  <si>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</si>
  <si>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</si>
  <si>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</si>
  <si>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</si>
  <si>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</si>
  <si>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</si>
  <si>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</si>
  <si>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</si>
  <si>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</si>
  <si>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</si>
  <si>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</si>
  <si>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</si>
  <si>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</si>
  <si>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</si>
  <si>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</si>
  <si>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</si>
  <si>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</si>
  <si>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</si>
  <si>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</si>
  <si>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</si>
  <si>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</si>
  <si>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</si>
  <si>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</si>
  <si>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</si>
  <si>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</si>
  <si>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</si>
  <si>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</si>
  <si>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</si>
  <si>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</si>
  <si>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</si>
  <si>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</si>
  <si>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</si>
  <si>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</si>
  <si>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</si>
  <si>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</si>
  <si>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</si>
  <si>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</si>
  <si>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</si>
  <si>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</si>
  <si>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</si>
  <si>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</si>
  <si>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</si>
  <si>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</si>
  <si>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</si>
  <si>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</si>
  <si>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</si>
  <si>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</si>
  <si>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</si>
  <si>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</si>
  <si>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</si>
  <si>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</si>
  <si>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</si>
  <si>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</si>
  <si>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</si>
  <si>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</si>
  <si>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</si>
  <si>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</si>
  <si>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</si>
  <si>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</si>
  <si>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</si>
  <si>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</si>
  <si>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</si>
  <si>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</si>
  <si>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</si>
  <si>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</si>
  <si>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</si>
  <si>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</si>
  <si>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</si>
  <si>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</si>
  <si>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</si>
  <si>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</si>
  <si>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</si>
  <si>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</si>
  <si>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</si>
  <si>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</si>
  <si>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</si>
  <si>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</si>
  <si>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</si>
  <si>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</si>
  <si>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</si>
  <si>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</si>
  <si>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</si>
  <si>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</si>
  <si>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</si>
  <si>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</si>
  <si>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</si>
  <si>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</si>
  <si>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</si>
  <si>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</si>
  <si>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</si>
  <si>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</si>
  <si>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</si>
  <si>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</si>
  <si>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</si>
  <si>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</si>
  <si>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</si>
  <si>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</si>
  <si>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</si>
  <si>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</si>
  <si>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</si>
  <si>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</si>
  <si>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</si>
  <si>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</si>
  <si>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</si>
  <si>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</si>
  <si>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</si>
  <si>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</si>
  <si>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</si>
  <si>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</si>
  <si>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</si>
  <si>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</si>
  <si>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</si>
  <si>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</si>
  <si>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</si>
  <si>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</si>
  <si>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</si>
  <si>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</si>
  <si>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</si>
  <si>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</si>
  <si>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</si>
  <si>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</si>
  <si>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</si>
  <si>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</si>
  <si>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</si>
  <si>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</si>
  <si>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</si>
  <si>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</si>
  <si>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</si>
  <si>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</si>
  <si>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</si>
  <si>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</si>
  <si>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</si>
  <si>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</si>
  <si>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</si>
  <si>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</si>
  <si>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</si>
  <si>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</si>
  <si>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</si>
  <si>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WD, WinterDesign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</si>
  <si>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</si>
  <si>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</si>
  <si>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</si>
  <si>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</si>
  <si>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</si>
  <si>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</si>
  <si>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</si>
  <si>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</si>
  <si>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</si>
  <si>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</si>
  <si>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Mass wall</t>
  </si>
  <si>
    <t>Benchmark Super Market</t>
  </si>
  <si>
    <t>Food Sales</t>
  </si>
  <si>
    <t>South: 0.362
East: 0.00
North: 0.00
West: 0.00
Total: 0.109</t>
  </si>
  <si>
    <t>Office, DryStorage, Deli, Sales, Produce, Bakery</t>
  </si>
  <si>
    <t>Office</t>
  </si>
  <si>
    <t>Bakery</t>
  </si>
  <si>
    <t>Deli</t>
  </si>
  <si>
    <t>Produce</t>
  </si>
  <si>
    <t>DryStorage</t>
  </si>
  <si>
    <t>Sales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</si>
  <si>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</si>
  <si>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</si>
  <si>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</si>
  <si>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</si>
  <si>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</si>
  <si>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</si>
  <si>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</si>
  <si>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</si>
  <si>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</si>
  <si>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</si>
  <si>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</si>
  <si>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</si>
  <si>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</si>
  <si>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</si>
  <si>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</si>
  <si>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</si>
  <si>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</si>
  <si>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</si>
  <si>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</si>
  <si>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</si>
  <si>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Deli Water Equipment Latent fract sched</t>
  </si>
  <si>
    <t>Deli Water Equipment Sensible fract sched</t>
  </si>
  <si>
    <t>Deli Water Equipment Temp Sched</t>
  </si>
  <si>
    <t>Deli Water Equipment Hot Supply Temp Sched</t>
  </si>
  <si>
    <t>Deli_Case:1_ MULTIDECKDIARYANDDELICASE_CaseDefrost2aDaySched</t>
  </si>
  <si>
    <t>Deli_Case:1_ MULTIDECKDIARYANDDELICASE_CaseDripDown2aDaySched</t>
  </si>
  <si>
    <t>Deli_Case:1_ MULTIDECKDIARYANDDELICASE_CaseStockingSched</t>
  </si>
  <si>
    <t>Deli_Case:1_ MULTIDECKDIARYANDDELICASE_CaseCreditReduxSched</t>
  </si>
  <si>
    <t>Deli_Case:2_WALKINFREEZER_CaseDefrost2aDaySched</t>
  </si>
  <si>
    <t>Deli_Case:2_WALKINFREEZER_CaseDripDown2aDaySched</t>
  </si>
  <si>
    <t>Deli_Case:2_WALKINFREEZER_WalkInStockingSched</t>
  </si>
  <si>
    <t>Tue, Fri</t>
  </si>
  <si>
    <t>Deli_Case:2_WALKINFREEZER_CaseCreditReduxSched</t>
  </si>
  <si>
    <t>Sales_Case:1_MEATDISPLAYCASE_CaseDefrost2aDaySched</t>
  </si>
  <si>
    <t>Sales_Case:1_MEATDISPLAYCASE_CaseDripDown2aDaySched</t>
  </si>
  <si>
    <t>Sales_Case:1_MEATDISPLAYCASE_CaseStockingSched</t>
  </si>
  <si>
    <t>Sales_Case:2_ MULTIDECKDIARYANDDELICASE_CaseDefrost2aDaySched</t>
  </si>
  <si>
    <t>Sales_Case:2_ MULTIDECKDIARYANDDELICASE_CaseDripDown2aDaySched</t>
  </si>
  <si>
    <t>Sales_Case:2_ MULTIDECKDIARYANDDELICASE_CaseStockingSched</t>
  </si>
  <si>
    <t>Sales_Case:2_ MULTIDECKDIARYANDDELICASE_CaseCreditReduxSched</t>
  </si>
  <si>
    <t>Sales_Case:3_GLASSDOORFROZENFOOD_CaseDefrost2aDaySched</t>
  </si>
  <si>
    <t>Sales_Case:3_GLASSDOORFROZENFOOD_CaseDripDown2aDaySched</t>
  </si>
  <si>
    <t>Sales_Case:3_GLASSDOORFROZENFOOD_CaseStockingSched</t>
  </si>
  <si>
    <t>Sales_Case:3_GLASSDOORFROZENFOOD_CaseCreditReduxSched</t>
  </si>
  <si>
    <t>Sales_Case:4_OPENWELLICECREAMDISPLAYCASE_CaseDefrost2aDaySched</t>
  </si>
  <si>
    <t>Sales_Case:4_OPENWELLICECREAMDISPLAYCASE_CaseDripDown2aDaySched</t>
  </si>
  <si>
    <t>Sales_Case:4_OPENWELLICECREAMDISPLAYCASE_CaseStockingSched</t>
  </si>
  <si>
    <t>Sales_Case:4_OPENWELLICECREAMDISPLAYCASE_CaseCreditReduxSched</t>
  </si>
  <si>
    <t>Sales_Case:5_WALKINFREEZER_CaseDefrost2aDaySched</t>
  </si>
  <si>
    <t>Sales_Case:5_WALKINFREEZER_CaseDripDown2aDaySched</t>
  </si>
  <si>
    <t>Sales_Case:5_WALKINFREEZER_WalkInStockingSched</t>
  </si>
  <si>
    <t>Sales_Case:5_WALKINFREEZER_CaseCreditReduxSched</t>
  </si>
  <si>
    <t>Sales_Case:6_WALKINFREEZER_CaseDefrost2aDaySched</t>
  </si>
  <si>
    <t>Sales_Case:6_WALKINFREEZER_CaseDripDown2aDaySched</t>
  </si>
  <si>
    <t>Sales_Case:6_WALKINFREEZER_WalkInStockingSched</t>
  </si>
  <si>
    <t>Sales_Case:6_WALKINFREEZER_CaseCreditReduxSched</t>
  </si>
  <si>
    <t>Sales_Case:7_WALKINFREEZER_CaseDefrost2aDaySched</t>
  </si>
  <si>
    <t>Sales_Case:7_WALKINFREEZER_CaseDripDown2aDaySched</t>
  </si>
  <si>
    <t>Sales_Case:7_WALKINFREEZER_WalkInStockingSched</t>
  </si>
  <si>
    <t>Sales_Case:7_WALKINFREEZER_CaseCreditReduxSched</t>
  </si>
  <si>
    <t>Produce_Case:1_ MULTIDECKDIARYANDDELICASE_CaseDefrost2aDaySched</t>
  </si>
  <si>
    <t>Produce_Case:1_ MULTIDECKDIARYANDDELICASE_CaseDripDown2aDaySched</t>
  </si>
  <si>
    <t>Produce_Case:1_ MULTIDECKDIARYANDDELICASE_CaseStockingSched</t>
  </si>
  <si>
    <t>Produce_Case:1_ MULTIDECKDIARYANDDELICASE_CaseCreditReduxSched</t>
  </si>
  <si>
    <t>Bakery Water Equipment Latent fract sched</t>
  </si>
  <si>
    <t>Bakery Water Equipment Sensible fract sched</t>
  </si>
  <si>
    <t>Bakery Water Equipment Temp Sched</t>
  </si>
  <si>
    <t>Bakery Water Equipment Hot Supply Temp Sched</t>
  </si>
  <si>
    <t>Bakery_Case:1_WALKINFREEZER_CaseDefrost2aDaySched</t>
  </si>
  <si>
    <t>Bakery_Case:1_WALKINFREEZER_CaseDripDown2aDaySched</t>
  </si>
  <si>
    <t>Bakery_Case:1_WALKINFREEZER_WalkInStockingSched</t>
  </si>
  <si>
    <t>Bakery_Case:1_WALKINFREEZER_CaseCreditReduxSched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</si>
  <si>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</si>
  <si>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</si>
  <si>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</si>
  <si>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</si>
  <si>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</si>
  <si>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</si>
  <si>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</si>
  <si>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</si>
  <si>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</si>
  <si>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</si>
  <si>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</si>
  <si>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</si>
  <si>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</si>
  <si>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</si>
  <si>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</si>
  <si>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</si>
  <si>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</si>
  <si>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</si>
  <si>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</si>
  <si>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</si>
  <si>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</si>
  <si>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</si>
  <si>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</si>
  <si>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</si>
  <si>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</si>
  <si>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</si>
  <si>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</si>
  <si>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</si>
  <si>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</si>
  <si>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</si>
  <si>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</si>
  <si>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</si>
  <si>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</si>
  <si>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</si>
  <si>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</si>
  <si>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</si>
  <si>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</si>
  <si>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</si>
  <si>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</si>
  <si>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</si>
  <si>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</si>
  <si>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</si>
  <si>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</si>
  <si>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</si>
  <si>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</si>
  <si>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</si>
  <si>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</si>
  <si>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</si>
  <si>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</si>
  <si>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</si>
  <si>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</si>
  <si>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</si>
  <si>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</si>
  <si>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</si>
  <si>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</si>
  <si>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</si>
  <si>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</si>
  <si>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</si>
  <si>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</si>
  <si>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</si>
  <si>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</si>
  <si>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</si>
  <si>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</si>
  <si>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</si>
  <si>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</si>
  <si>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</si>
  <si>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</si>
  <si>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</si>
  <si>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</si>
  <si>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</si>
  <si>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</si>
  <si>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</si>
  <si>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OFFICE</t>
  </si>
  <si>
    <t>DRYSTORAGE</t>
  </si>
  <si>
    <t>DELI</t>
  </si>
  <si>
    <t>SALES</t>
  </si>
  <si>
    <t>PRODUCE</t>
  </si>
  <si>
    <t>BAKERY</t>
  </si>
  <si>
    <t>Total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</si>
  <si>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</si>
  <si>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</si>
  <si>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</si>
  <si>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</si>
  <si>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</si>
  <si>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</si>
  <si>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</si>
  <si>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</si>
  <si>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</si>
  <si>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OFFICE_WALL_NORTH</t>
  </si>
  <si>
    <t>N</t>
  </si>
  <si>
    <t>OFFICE_WALL_EAST</t>
  </si>
  <si>
    <t>E</t>
  </si>
  <si>
    <t>OFFICE_FLOOR</t>
  </si>
  <si>
    <t>EXT-SLAB</t>
  </si>
  <si>
    <t>OFFICE_CEILING</t>
  </si>
  <si>
    <t>DRYSTORAGE_WALL_NORTH</t>
  </si>
  <si>
    <t>DRYSTORAGE_WALL_WEST</t>
  </si>
  <si>
    <t>W</t>
  </si>
  <si>
    <t>DRYSTORAGE_FLOOR</t>
  </si>
  <si>
    <t>DRYSTORAGE_CEILING</t>
  </si>
  <si>
    <t>DELI_WALL_EAST</t>
  </si>
  <si>
    <t>DELI_FLOOR</t>
  </si>
  <si>
    <t>DELI_CEILING</t>
  </si>
  <si>
    <t>SALES_WALL_SOUTH</t>
  </si>
  <si>
    <t>S</t>
  </si>
  <si>
    <t>SALES_FLOOR</t>
  </si>
  <si>
    <t>SALES_CEILING</t>
  </si>
  <si>
    <t>PRODUCE_WALL_WEST</t>
  </si>
  <si>
    <t>PRODUCE_WALL_SOUTH</t>
  </si>
  <si>
    <t>PRODUCE_FLOOR</t>
  </si>
  <si>
    <t>PRODUCE_CEILING</t>
  </si>
  <si>
    <t>BAKERY_WALL_SOUTH</t>
  </si>
  <si>
    <t>BAKERY_WALL__2</t>
  </si>
  <si>
    <t>BAKERY_FLOOR</t>
  </si>
  <si>
    <t>BAKERY_CEILING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</si>
  <si>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</si>
  <si>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</si>
  <si>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</si>
  <si>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</si>
  <si>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</si>
  <si>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</si>
  <si>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SALES_WALL_SOUTH_WINDOW</t>
  </si>
  <si>
    <t>No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</si>
  <si>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</si>
  <si>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</si>
  <si>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</si>
  <si>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</si>
  <si>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</si>
  <si>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</si>
  <si>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</si>
  <si>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</si>
  <si>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</si>
  <si>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</si>
  <si>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PSZ-AC:1_COOLC DXCOIL</t>
  </si>
  <si>
    <t>Coil:Cooling:DX:SingleSpeed</t>
  </si>
  <si>
    <t>PSZ-AC:2_COOLC DXCOIL</t>
  </si>
  <si>
    <t>PSZ-AC:3_COOLC DXCOIL</t>
  </si>
  <si>
    <t>PSZ-AC:4_COOLC DXCOIL</t>
  </si>
  <si>
    <t>PSZ-AC:5_COOLC DXCOIL</t>
  </si>
  <si>
    <t>PSZ-AC:6_COOLC DXCOIL</t>
  </si>
  <si>
    <t>PSZ-AC:1_HEATC</t>
  </si>
  <si>
    <t>Coil:Heating:Gas</t>
  </si>
  <si>
    <t>PSZ-AC:2_HEATC</t>
  </si>
  <si>
    <t>PSZ-AC:3_HEATC</t>
  </si>
  <si>
    <t>PSZ-AC:4_HEATC</t>
  </si>
  <si>
    <t>PSZ-AC:5_HEATC</t>
  </si>
  <si>
    <t>PSZ-AC:6_HEATC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</si>
  <si>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</si>
  <si>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</si>
  <si>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</si>
  <si>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</si>
  <si>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</si>
  <si>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</si>
  <si>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BAKERY EXHAUST FAN</t>
  </si>
  <si>
    <t>Fan:ZoneExhaust</t>
  </si>
  <si>
    <t>Zone Exhaust Fans</t>
  </si>
  <si>
    <t>PSZ-AC:1_FAN</t>
  </si>
  <si>
    <t>Fan:ConstantVolume</t>
  </si>
  <si>
    <t>Fan Energy</t>
  </si>
  <si>
    <t>PSZ-AC:2_FAN</t>
  </si>
  <si>
    <t>PSZ-AC:3_FAN</t>
  </si>
  <si>
    <t>PSZ-AC:4_FAN</t>
  </si>
  <si>
    <t>PSZ-AC:5_FAN</t>
  </si>
  <si>
    <t>PSZ-AC:6_FAN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</si>
  <si>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</si>
  <si>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</si>
  <si>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</si>
  <si>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</si>
  <si>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</si>
  <si>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</si>
  <si>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</si>
  <si>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</si>
  <si>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</si>
  <si>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</si>
  <si>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</si>
  <si>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</si>
  <si>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</si>
  <si>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</si>
  <si>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</si>
  <si>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</si>
  <si>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</si>
  <si>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</si>
  <si>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</si>
  <si>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</si>
  <si>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</si>
  <si>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</si>
  <si>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</si>
  <si>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</si>
  <si>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</si>
  <si>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</si>
  <si>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</si>
  <si>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</si>
  <si>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</si>
  <si>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</si>
  <si>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</si>
  <si>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</si>
  <si>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</si>
  <si>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</si>
  <si>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</si>
  <si>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</si>
  <si>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</si>
  <si>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</si>
  <si>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</si>
  <si>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</si>
  <si>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</si>
  <si>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</si>
  <si>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</si>
  <si>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</si>
  <si>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</si>
  <si>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</si>
  <si>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</si>
  <si>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</si>
  <si>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</si>
  <si>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</si>
  <si>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</si>
  <si>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</si>
  <si>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</si>
  <si>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Electric</t>
  </si>
  <si>
    <t>Gas</t>
  </si>
  <si>
    <t>Cost ($)</t>
  </si>
  <si>
    <t>Cost per Total Building Area ($/m2)</t>
  </si>
  <si>
    <t>Cost per Net Conditioned Building Area ($/m2)</t>
  </si>
  <si>
    <t>02-DEC-11:00</t>
  </si>
  <si>
    <t>25-JUL-10:00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</si>
  <si>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</si>
  <si>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</si>
  <si>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</si>
  <si>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</si>
  <si>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</si>
  <si>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</si>
  <si>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</si>
  <si>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</si>
  <si>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Floor to Ceiling Height (m)</t>
  </si>
  <si>
    <t>South: 174.7
East: 0.00 
North: 0.00 
West: 0.00 
Total: 174.7</t>
  </si>
  <si>
    <t>15 cm wood</t>
  </si>
  <si>
    <t>EXT-WALLS-MASS-NONRES</t>
  </si>
  <si>
    <t>ROOF-IEAD-NONRES</t>
  </si>
  <si>
    <t>29-APR-10:00</t>
  </si>
  <si>
    <t>16-SEP-10:00</t>
  </si>
  <si>
    <t>13-FEB-11:45</t>
  </si>
  <si>
    <t>30-MAY-10:45</t>
  </si>
  <si>
    <t>29-JUL-10:45</t>
  </si>
  <si>
    <t>09-SEP-10:45</t>
  </si>
  <si>
    <t>05-OCT-10:45</t>
  </si>
  <si>
    <t>20-NOV-11:45</t>
  </si>
  <si>
    <t>05-AUG-10:45</t>
  </si>
  <si>
    <t>01-SEP-17:15</t>
  </si>
  <si>
    <t>06-OCT-10:45</t>
  </si>
  <si>
    <t>05-DEC-11:45</t>
  </si>
  <si>
    <t>29-APR-10:45</t>
  </si>
  <si>
    <t>16-JUN-10:45</t>
  </si>
  <si>
    <t>03-JUL-10:45</t>
  </si>
  <si>
    <t>15-AUG-10:45</t>
  </si>
  <si>
    <t>29-SEP-10:45</t>
  </si>
  <si>
    <t>09-JAN-11:15</t>
  </si>
  <si>
    <t>13-FEB-11:15</t>
  </si>
  <si>
    <t>23-DEC-11:15</t>
  </si>
  <si>
    <t>02-JAN-11:15</t>
  </si>
  <si>
    <t>10-NOV-11:15</t>
  </si>
  <si>
    <t>22-DEC-11:15</t>
  </si>
  <si>
    <t>14-JAN-11:15</t>
  </si>
  <si>
    <t>21-FEB-11:15</t>
  </si>
  <si>
    <t>30-MAR-10:15</t>
  </si>
  <si>
    <t>29-APR-10:15</t>
  </si>
  <si>
    <t>28-JUN-10:45</t>
  </si>
  <si>
    <t>05-DEC-11:15</t>
  </si>
  <si>
    <t>28-FEB-11:15</t>
  </si>
  <si>
    <t>10-APR-10:15</t>
  </si>
  <si>
    <t>06-SEP-10:45</t>
  </si>
  <si>
    <t>23-JAN-11:15</t>
  </si>
  <si>
    <t>11-FEB-11:15</t>
  </si>
  <si>
    <t>26-APR-10:45</t>
  </si>
  <si>
    <t>19-JUL-10:45</t>
  </si>
  <si>
    <t>30-AUG-10:45</t>
  </si>
  <si>
    <t>30-DEC-11:15</t>
  </si>
  <si>
    <t>30-JAN-11:15</t>
  </si>
  <si>
    <t>14-OCT-10:15</t>
  </si>
  <si>
    <t>02-DEC-11:15</t>
  </si>
  <si>
    <t>24-APR-10:15</t>
  </si>
  <si>
    <t>01-NOV-10:15</t>
  </si>
  <si>
    <t>29-DEC-11:15</t>
  </si>
  <si>
    <t>13-JAN-11:15</t>
  </si>
  <si>
    <t>14-APR-10:15</t>
  </si>
  <si>
    <t>09-NOV-11:15</t>
  </si>
  <si>
    <t>21-JAN-11:15</t>
  </si>
  <si>
    <t>27-FEB-11:15</t>
  </si>
  <si>
    <t>09-MAR-11:15</t>
  </si>
  <si>
    <t>15-AUG-17:15</t>
  </si>
  <si>
    <t>02-OCT-10:15</t>
  </si>
  <si>
    <t>14-NOV-11:15</t>
  </si>
  <si>
    <t>18-DEC-11:15</t>
  </si>
  <si>
    <t>16-NOV-11:15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</si>
  <si>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</si>
  <si>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</si>
  <si>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</si>
  <si>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</si>
  <si>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DELI EXHAUST FAN</t>
  </si>
  <si>
    <t>SALES EXHAUST FAN</t>
  </si>
  <si>
    <t>04-MAR-11:45</t>
  </si>
  <si>
    <t>11-JUL-10:45</t>
  </si>
  <si>
    <t>24-MAY-10:45</t>
  </si>
  <si>
    <t>30-JUN-10:45</t>
  </si>
  <si>
    <t>07-OCT-10:15</t>
  </si>
  <si>
    <t>31-MAY-10:15</t>
  </si>
  <si>
    <t>Building Summary Supermarket pre-1980 construction</t>
  </si>
  <si>
    <t>06-JAN-11:00</t>
  </si>
  <si>
    <t>03-APR-10:45</t>
  </si>
  <si>
    <t>24-MAY-10:00</t>
  </si>
  <si>
    <t>26-JUN-10:00</t>
  </si>
  <si>
    <t>11-JUL-10:00</t>
  </si>
  <si>
    <t>26-SEP-10:00</t>
  </si>
  <si>
    <t>03-JAN-11:00</t>
  </si>
  <si>
    <t>23-FEB-13:00</t>
  </si>
  <si>
    <t>31-AUG-10:00</t>
  </si>
  <si>
    <t>30-OCT-10:00</t>
  </si>
  <si>
    <t>21-NOV-11:45</t>
  </si>
  <si>
    <t>28-JAN-11:45</t>
  </si>
  <si>
    <t>28-FEB-11:45</t>
  </si>
  <si>
    <t>01-AUG-10:45</t>
  </si>
  <si>
    <t>13-NOV-11:45</t>
  </si>
  <si>
    <t>13-DEC-11:45</t>
  </si>
  <si>
    <t>19-JUN-10:45</t>
  </si>
  <si>
    <t>17-AUG-10:00</t>
  </si>
  <si>
    <t>11-SEP-10:00</t>
  </si>
  <si>
    <t>12-OCT-15:00</t>
  </si>
  <si>
    <t>22-NOV-11:45</t>
  </si>
  <si>
    <t>26-DEC-11:15</t>
  </si>
  <si>
    <t>08-AUG-10:45</t>
  </si>
  <si>
    <t>01-SEP-10:45</t>
  </si>
  <si>
    <t>05-JAN-11:15</t>
  </si>
  <si>
    <t>17-MAY-10:45</t>
  </si>
  <si>
    <t>21-OCT-10:15</t>
  </si>
  <si>
    <t>24-NOV-11:15</t>
  </si>
  <si>
    <t>04-DEC-11:15</t>
  </si>
  <si>
    <t>03-OCT-10:45</t>
  </si>
  <si>
    <t>17-FEB-11:15</t>
  </si>
  <si>
    <t>08-MAR-11:15</t>
  </si>
  <si>
    <t>29-JUN-10:45</t>
  </si>
  <si>
    <t>02-SEP-14:00</t>
  </si>
  <si>
    <t>05-OCT-10:15</t>
  </si>
  <si>
    <t>03-NOV-10:15</t>
  </si>
  <si>
    <t>18-JAN-11:15</t>
  </si>
  <si>
    <t>02-NOV-10:45</t>
  </si>
  <si>
    <t>12-DEC-11:15</t>
  </si>
  <si>
    <t>27-MAR-10:45</t>
  </si>
  <si>
    <t>29-MAR-10:15</t>
  </si>
  <si>
    <t>27-MAY-14:00</t>
  </si>
  <si>
    <t>02-FEB-11:15</t>
  </si>
  <si>
    <t>31-MAR-10:15</t>
  </si>
  <si>
    <t>27-MAY-10:15</t>
  </si>
  <si>
    <t>08-JUL-10:00</t>
  </si>
  <si>
    <t>12-AUG-10:00</t>
  </si>
  <si>
    <t>01-SEP-10:15</t>
  </si>
  <si>
    <t>WINDOW-NONRES-FIXED</t>
  </si>
  <si>
    <t>23-FEB-11:00</t>
  </si>
  <si>
    <t>04-MAR-11:00</t>
  </si>
  <si>
    <t>30-AUG-10:00</t>
  </si>
  <si>
    <t>07-OCT-10:00</t>
  </si>
  <si>
    <t>01-NOV-10:00</t>
  </si>
  <si>
    <t>16-DEC-11:00</t>
  </si>
  <si>
    <t>25-MAR-12:30</t>
  </si>
  <si>
    <t>26-MAY-17:15</t>
  </si>
  <si>
    <t>31-JUL-10:00</t>
  </si>
  <si>
    <t>17-MAR-17:15</t>
  </si>
  <si>
    <t>26-APR-17:15</t>
  </si>
  <si>
    <t>30-MAY-17:15</t>
  </si>
  <si>
    <t>28-JUN-17:15</t>
  </si>
  <si>
    <t>19-JUL-17:15</t>
  </si>
  <si>
    <t>01-AUG-17:15</t>
  </si>
  <si>
    <t>08-SEP-17:15</t>
  </si>
  <si>
    <t>13-OCT-17:15</t>
  </si>
  <si>
    <t>24-JAN-18:15</t>
  </si>
  <si>
    <t>29-MAR-17:15</t>
  </si>
  <si>
    <t>14-APR-17:15</t>
  </si>
  <si>
    <t>31-MAY-17:15</t>
  </si>
  <si>
    <t>03-JUL-17:15</t>
  </si>
  <si>
    <t>08-APR-10:45</t>
  </si>
  <si>
    <t>04-DEC-11:45</t>
  </si>
  <si>
    <t>11-MAR-11:15</t>
  </si>
  <si>
    <t>21-APR-17:15</t>
  </si>
  <si>
    <t>15-FEB-18:15</t>
  </si>
  <si>
    <t>09-MAR-18:15</t>
  </si>
  <si>
    <t>04-APR-17:15</t>
  </si>
  <si>
    <t>15-MAY-17:15</t>
  </si>
  <si>
    <t>30-JUN-17:15</t>
  </si>
  <si>
    <t>03-OCT-10:00</t>
  </si>
  <si>
    <t>04-NOV-10:45</t>
  </si>
  <si>
    <t>12-SEP-10:45</t>
  </si>
  <si>
    <t>05-MAY-17:15</t>
  </si>
  <si>
    <t>31-JUL-17:15</t>
  </si>
  <si>
    <t>18-AUG-17:15</t>
  </si>
  <si>
    <t>14-MAR-17:15</t>
  </si>
  <si>
    <t>08-JUN-12:00</t>
  </si>
  <si>
    <t>14-JUL-10:00</t>
  </si>
  <si>
    <t>04-AUG-17:15</t>
  </si>
  <si>
    <t>31-OCT-10:45</t>
  </si>
  <si>
    <t>01-APR-17:15</t>
  </si>
  <si>
    <t>29-JUN-17:15</t>
  </si>
  <si>
    <t>13-JUL-17:15</t>
  </si>
  <si>
    <t>25-AUG-17:15</t>
  </si>
  <si>
    <t>14-SEP-17:15</t>
  </si>
  <si>
    <t>25-MAY-17:15</t>
  </si>
  <si>
    <t>21-JUL-17:15</t>
  </si>
  <si>
    <t>11-AUG-17:15</t>
  </si>
  <si>
    <t>06-OCT-17:15</t>
  </si>
  <si>
    <t>14-JUN-17:15</t>
  </si>
  <si>
    <t>21-JUN-17:15</t>
  </si>
  <si>
    <t>Built-up flat roof, insulation entirely above deck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</si>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</sst>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6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MS Sans Serif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1"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4" fontId="8" fillId="0" borderId="0" xfId="0" applyNumberFormat="1" applyFont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2" fontId="8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2" borderId="0" xfId="1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wrapText="1"/>
    </xf>
    <xf numFmtId="2" fontId="12" fillId="2" borderId="0" xfId="4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6" fillId="0" borderId="0" xfId="0" applyFont="1" applyAlignment="1">
      <alignment vertical="top"/>
    </xf>
    <xf numFmtId="3" fontId="8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7" fillId="2" borderId="1" xfId="3" applyFont="1" applyFill="1" applyBorder="1"/>
    <xf numFmtId="0" fontId="17" fillId="2" borderId="1" xfId="3" applyFont="1" applyFill="1" applyBorder="1" applyAlignment="1">
      <alignment wrapText="1"/>
    </xf>
    <xf numFmtId="0" fontId="17" fillId="0" borderId="0" xfId="3" applyFont="1"/>
    <xf numFmtId="1" fontId="2" fillId="0" borderId="0" xfId="4" applyNumberFormat="1"/>
    <xf numFmtId="3" fontId="11" fillId="0" borderId="0" xfId="0" applyNumberFormat="1" applyFont="1" applyAlignment="1">
      <alignment vertical="top" wrapText="1"/>
    </xf>
    <xf numFmtId="3" fontId="11" fillId="3" borderId="0" xfId="0" applyNumberFormat="1" applyFont="1" applyFill="1" applyAlignment="1">
      <alignment vertical="top" wrapText="1"/>
    </xf>
    <xf numFmtId="3" fontId="11" fillId="3" borderId="0" xfId="0" applyNumberFormat="1" applyFont="1" applyFill="1" applyAlignment="1">
      <alignment horizontal="center" vertical="top" wrapText="1"/>
    </xf>
    <xf numFmtId="3" fontId="8" fillId="0" borderId="0" xfId="0" applyNumberFormat="1" applyFont="1" applyFill="1" applyAlignment="1">
      <alignment vertical="top" wrapText="1"/>
    </xf>
    <xf numFmtId="3" fontId="8" fillId="0" borderId="0" xfId="0" applyNumberFormat="1" applyFont="1" applyAlignment="1">
      <alignment vertical="top"/>
    </xf>
    <xf numFmtId="0" fontId="19" fillId="0" borderId="0" xfId="3" applyFont="1"/>
    <xf numFmtId="0" fontId="19" fillId="0" borderId="0" xfId="2" applyFont="1"/>
    <xf numFmtId="1" fontId="19" fillId="0" borderId="0" xfId="3" applyNumberFormat="1" applyFont="1"/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20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 wrapText="1"/>
    </xf>
    <xf numFmtId="4" fontId="20" fillId="3" borderId="0" xfId="0" applyNumberFormat="1" applyFont="1" applyFill="1" applyAlignment="1">
      <alignment horizontal="left" vertical="top"/>
    </xf>
    <xf numFmtId="4" fontId="20" fillId="3" borderId="0" xfId="0" applyNumberFormat="1" applyFont="1" applyFill="1" applyAlignment="1">
      <alignment horizontal="left" vertical="center"/>
    </xf>
    <xf numFmtId="4" fontId="7" fillId="2" borderId="0" xfId="0" applyNumberFormat="1" applyFont="1" applyFill="1" applyAlignment="1">
      <alignment horizontal="center" vertical="top" wrapText="1"/>
    </xf>
    <xf numFmtId="4" fontId="3" fillId="0" borderId="0" xfId="0" applyNumberFormat="1" applyFont="1" applyAlignment="1">
      <alignment horizontal="center" vertical="top" wrapText="1"/>
    </xf>
    <xf numFmtId="4" fontId="20" fillId="0" borderId="0" xfId="0" applyNumberFormat="1" applyFont="1" applyAlignment="1">
      <alignment horizontal="center" vertical="top" wrapText="1"/>
    </xf>
    <xf numFmtId="4" fontId="20" fillId="3" borderId="0" xfId="0" applyNumberFormat="1" applyFont="1" applyFill="1" applyAlignment="1">
      <alignment horizontal="left" vertical="top" wrapText="1"/>
    </xf>
    <xf numFmtId="166" fontId="20" fillId="0" borderId="0" xfId="0" applyNumberFormat="1" applyFont="1" applyAlignment="1">
      <alignment horizontal="center" vertical="top" wrapText="1"/>
    </xf>
    <xf numFmtId="0" fontId="24" fillId="0" borderId="0" xfId="0" applyFont="1" applyAlignment="1">
      <alignment vertical="top"/>
    </xf>
    <xf numFmtId="4" fontId="20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20" fillId="0" borderId="0" xfId="0" applyNumberFormat="1" applyFont="1" applyAlignment="1">
      <alignment vertical="top" wrapText="1"/>
    </xf>
    <xf numFmtId="4" fontId="20" fillId="0" borderId="0" xfId="0" applyNumberFormat="1" applyFont="1" applyAlignment="1">
      <alignment horizontal="center" vertical="top"/>
    </xf>
    <xf numFmtId="4" fontId="20" fillId="0" borderId="0" xfId="0" applyNumberFormat="1" applyFont="1" applyAlignment="1">
      <alignment horizontal="left" vertical="top" wrapText="1"/>
    </xf>
    <xf numFmtId="167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" fontId="20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2" fontId="20" fillId="0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2" fontId="12" fillId="2" borderId="0" xfId="4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11" fontId="8" fillId="0" borderId="0" xfId="0" applyNumberFormat="1" applyFont="1" applyAlignment="1">
      <alignment vertical="top" wrapText="1"/>
    </xf>
    <xf numFmtId="3" fontId="8" fillId="0" borderId="0" xfId="0" applyNumberFormat="1" applyFont="1" applyAlignment="1">
      <alignment horizontal="left" vertical="top" wrapText="1"/>
    </xf>
    <xf numFmtId="2" fontId="3" fillId="0" borderId="0" xfId="5" applyNumberFormat="1" applyFont="1" applyAlignment="1">
      <alignment horizontal="center" vertical="top" wrapText="1"/>
    </xf>
    <xf numFmtId="4" fontId="4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5" fillId="0" borderId="0" xfId="6" applyNumberFormat="1" applyFont="1" applyBorder="1" applyAlignment="1">
      <alignment horizontal="center"/>
    </xf>
    <xf numFmtId="164" fontId="2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8.6460032626427402E-2"/>
          <c:w val="0.8612652608213095"/>
          <c:h val="0.7079934747145221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LocationSummary!$C$84:$R$84</c:f>
              <c:numCache>
                <c:formatCode>#,##0.00</c:formatCode>
                <c:ptCount val="16"/>
                <c:pt idx="0">
                  <c:v>228125</c:v>
                </c:pt>
                <c:pt idx="1">
                  <c:v>194044.44444444444</c:v>
                </c:pt>
                <c:pt idx="2">
                  <c:v>195930.55555555556</c:v>
                </c:pt>
                <c:pt idx="3">
                  <c:v>116750</c:v>
                </c:pt>
                <c:pt idx="4">
                  <c:v>21613.888888888891</c:v>
                </c:pt>
                <c:pt idx="5">
                  <c:v>136425</c:v>
                </c:pt>
                <c:pt idx="6">
                  <c:v>5208.333333333333</c:v>
                </c:pt>
                <c:pt idx="7">
                  <c:v>86008.333333333328</c:v>
                </c:pt>
                <c:pt idx="8">
                  <c:v>61255.555555555555</c:v>
                </c:pt>
                <c:pt idx="9">
                  <c:v>8700</c:v>
                </c:pt>
                <c:pt idx="10">
                  <c:v>53116.666666666664</c:v>
                </c:pt>
                <c:pt idx="11">
                  <c:v>33547.222222222219</c:v>
                </c:pt>
                <c:pt idx="12">
                  <c:v>43347.222222222219</c:v>
                </c:pt>
                <c:pt idx="13">
                  <c:v>17475</c:v>
                </c:pt>
                <c:pt idx="14">
                  <c:v>12125</c:v>
                </c:pt>
                <c:pt idx="15">
                  <c:v>3600</c:v>
                </c:pt>
              </c:numCache>
            </c:numRef>
          </c:val>
        </c:ser>
        <c:ser>
          <c:idx val="6"/>
          <c:order val="2"/>
          <c:tx>
            <c:strRef>
              <c:f>LocationSummary!$B$85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420180.55555555556</c:v>
                </c:pt>
                <c:pt idx="1">
                  <c:v>420180.55555555556</c:v>
                </c:pt>
                <c:pt idx="2">
                  <c:v>420180.55555555556</c:v>
                </c:pt>
                <c:pt idx="3">
                  <c:v>420180.55555555556</c:v>
                </c:pt>
                <c:pt idx="4">
                  <c:v>420180.55555555556</c:v>
                </c:pt>
                <c:pt idx="5">
                  <c:v>420180.55555555556</c:v>
                </c:pt>
                <c:pt idx="6">
                  <c:v>420180.55555555556</c:v>
                </c:pt>
                <c:pt idx="7">
                  <c:v>420180.55555555556</c:v>
                </c:pt>
                <c:pt idx="8">
                  <c:v>420180.55555555556</c:v>
                </c:pt>
                <c:pt idx="9">
                  <c:v>420180.55555555556</c:v>
                </c:pt>
                <c:pt idx="10">
                  <c:v>420180.55555555556</c:v>
                </c:pt>
                <c:pt idx="11">
                  <c:v>420180.55555555556</c:v>
                </c:pt>
                <c:pt idx="12">
                  <c:v>420180.55555555556</c:v>
                </c:pt>
                <c:pt idx="13">
                  <c:v>420180.55555555556</c:v>
                </c:pt>
                <c:pt idx="14">
                  <c:v>420180.55555555556</c:v>
                </c:pt>
                <c:pt idx="15">
                  <c:v>420180.55555555556</c:v>
                </c:pt>
              </c:numCache>
            </c:numRef>
          </c:val>
        </c:ser>
        <c:ser>
          <c:idx val="7"/>
          <c:order val="3"/>
          <c:tx>
            <c:strRef>
              <c:f>LocationSummary!$B$86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21494.444444444445</c:v>
                </c:pt>
                <c:pt idx="1">
                  <c:v>21458.333333333332</c:v>
                </c:pt>
                <c:pt idx="2">
                  <c:v>21450</c:v>
                </c:pt>
                <c:pt idx="3">
                  <c:v>21486.111111111109</c:v>
                </c:pt>
                <c:pt idx="4">
                  <c:v>21483.333333333332</c:v>
                </c:pt>
                <c:pt idx="5">
                  <c:v>21461.111111111109</c:v>
                </c:pt>
                <c:pt idx="6">
                  <c:v>21438.888888888891</c:v>
                </c:pt>
                <c:pt idx="7">
                  <c:v>21461.111111111109</c:v>
                </c:pt>
                <c:pt idx="8">
                  <c:v>21458.333333333332</c:v>
                </c:pt>
                <c:pt idx="9">
                  <c:v>21425</c:v>
                </c:pt>
                <c:pt idx="10">
                  <c:v>21430.555555555555</c:v>
                </c:pt>
                <c:pt idx="11">
                  <c:v>21436.111111111109</c:v>
                </c:pt>
                <c:pt idx="12">
                  <c:v>21447.222222222223</c:v>
                </c:pt>
                <c:pt idx="13">
                  <c:v>21422.222222222223</c:v>
                </c:pt>
                <c:pt idx="14">
                  <c:v>21416.666666666668</c:v>
                </c:pt>
                <c:pt idx="15">
                  <c:v>21288.888888888891</c:v>
                </c:pt>
              </c:numCache>
            </c:numRef>
          </c:val>
        </c:ser>
        <c:ser>
          <c:idx val="3"/>
          <c:order val="4"/>
          <c:tx>
            <c:strRef>
              <c:f>LocationSummary!$B$87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218247.22222222222</c:v>
                </c:pt>
                <c:pt idx="1">
                  <c:v>218247.22222222222</c:v>
                </c:pt>
                <c:pt idx="2">
                  <c:v>218247.22222222222</c:v>
                </c:pt>
                <c:pt idx="3">
                  <c:v>218247.22222222222</c:v>
                </c:pt>
                <c:pt idx="4">
                  <c:v>218247.22222222222</c:v>
                </c:pt>
                <c:pt idx="5">
                  <c:v>218247.22222222222</c:v>
                </c:pt>
                <c:pt idx="6">
                  <c:v>218247.22222222222</c:v>
                </c:pt>
                <c:pt idx="7">
                  <c:v>218247.22222222222</c:v>
                </c:pt>
                <c:pt idx="8">
                  <c:v>218247.22222222222</c:v>
                </c:pt>
                <c:pt idx="9">
                  <c:v>218247.22222222222</c:v>
                </c:pt>
                <c:pt idx="10">
                  <c:v>218247.22222222222</c:v>
                </c:pt>
                <c:pt idx="11">
                  <c:v>218247.22222222222</c:v>
                </c:pt>
                <c:pt idx="12">
                  <c:v>218247.22222222222</c:v>
                </c:pt>
                <c:pt idx="13">
                  <c:v>218247.22222222222</c:v>
                </c:pt>
                <c:pt idx="14">
                  <c:v>218247.22222222222</c:v>
                </c:pt>
                <c:pt idx="15">
                  <c:v>218247.22222222222</c:v>
                </c:pt>
              </c:numCache>
            </c:numRef>
          </c:val>
        </c:ser>
        <c:ser>
          <c:idx val="0"/>
          <c:order val="5"/>
          <c:tx>
            <c:strRef>
              <c:f>LocationSummary!$B$89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142844.44444444444</c:v>
                </c:pt>
                <c:pt idx="1">
                  <c:v>230352.77777777778</c:v>
                </c:pt>
                <c:pt idx="2">
                  <c:v>185461.11111111112</c:v>
                </c:pt>
                <c:pt idx="3">
                  <c:v>281080.55555555556</c:v>
                </c:pt>
                <c:pt idx="4">
                  <c:v>158400</c:v>
                </c:pt>
                <c:pt idx="5">
                  <c:v>261827.77777777778</c:v>
                </c:pt>
                <c:pt idx="6">
                  <c:v>167297.22222222222</c:v>
                </c:pt>
                <c:pt idx="7">
                  <c:v>307619.44444444444</c:v>
                </c:pt>
                <c:pt idx="8">
                  <c:v>329888.88888888888</c:v>
                </c:pt>
                <c:pt idx="9">
                  <c:v>256061.11111111112</c:v>
                </c:pt>
                <c:pt idx="10">
                  <c:v>367433.33333333331</c:v>
                </c:pt>
                <c:pt idx="11">
                  <c:v>390972.22222222225</c:v>
                </c:pt>
                <c:pt idx="12">
                  <c:v>407155.55555555556</c:v>
                </c:pt>
                <c:pt idx="13">
                  <c:v>442266.66666666669</c:v>
                </c:pt>
                <c:pt idx="14">
                  <c:v>447633.33333333331</c:v>
                </c:pt>
                <c:pt idx="15">
                  <c:v>575438.88888888888</c:v>
                </c:pt>
              </c:numCache>
            </c:numRef>
          </c:val>
        </c:ser>
        <c:ser>
          <c:idx val="1"/>
          <c:order val="6"/>
          <c:tx>
            <c:strRef>
              <c:f>LocationSummary!$B$95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1250386.111111111</c:v>
                </c:pt>
                <c:pt idx="1">
                  <c:v>1148313.888888889</c:v>
                </c:pt>
                <c:pt idx="2">
                  <c:v>1017541.6666666666</c:v>
                </c:pt>
                <c:pt idx="3">
                  <c:v>1031833.3333333334</c:v>
                </c:pt>
                <c:pt idx="4">
                  <c:v>1045602.7777777778</c:v>
                </c:pt>
                <c:pt idx="5">
                  <c:v>922094.4444444445</c:v>
                </c:pt>
                <c:pt idx="6">
                  <c:v>954991.66666666663</c:v>
                </c:pt>
                <c:pt idx="7">
                  <c:v>964811.11111111112</c:v>
                </c:pt>
                <c:pt idx="8">
                  <c:v>883475</c:v>
                </c:pt>
                <c:pt idx="9">
                  <c:v>906691.66666666663</c:v>
                </c:pt>
                <c:pt idx="10">
                  <c:v>924325</c:v>
                </c:pt>
                <c:pt idx="11">
                  <c:v>849358.33333333337</c:v>
                </c:pt>
                <c:pt idx="12">
                  <c:v>904916.66666666663</c:v>
                </c:pt>
                <c:pt idx="13">
                  <c:v>821713.88888888888</c:v>
                </c:pt>
                <c:pt idx="14">
                  <c:v>839511.11111111112</c:v>
                </c:pt>
                <c:pt idx="15">
                  <c:v>791333.33333333337</c:v>
                </c:pt>
              </c:numCache>
            </c:numRef>
          </c:val>
        </c:ser>
        <c:overlap val="100"/>
        <c:axId val="99975552"/>
        <c:axId val="99977088"/>
      </c:barChart>
      <c:catAx>
        <c:axId val="999755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77088"/>
        <c:crosses val="autoZero"/>
        <c:auto val="1"/>
        <c:lblAlgn val="ctr"/>
        <c:lblOffset val="0"/>
        <c:tickLblSkip val="1"/>
        <c:tickMarkSkip val="1"/>
      </c:catAx>
      <c:valAx>
        <c:axId val="99977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008156606851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755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246022937477143"/>
          <c:y val="9.3529091897771213E-2"/>
          <c:w val="0.51239363669996363"/>
          <c:h val="0.160413268080479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15"/>
          <c:h val="0.776508972267540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Schedules!$D$54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Schedules!$E$54:$AB$54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261696"/>
        <c:axId val="101263616"/>
      </c:barChart>
      <c:catAx>
        <c:axId val="10126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3616"/>
        <c:crosses val="autoZero"/>
        <c:auto val="1"/>
        <c:lblAlgn val="ctr"/>
        <c:lblOffset val="100"/>
        <c:tickLblSkip val="1"/>
        <c:tickMarkSkip val="1"/>
      </c:catAx>
      <c:valAx>
        <c:axId val="101263616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72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16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391786903440958"/>
          <c:y val="0.11582381729200635"/>
          <c:w val="0.2275249722530506"/>
          <c:h val="0.151712887438826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108270</c:v>
                </c:pt>
                <c:pt idx="1">
                  <c:v>1043770</c:v>
                </c:pt>
                <c:pt idx="2">
                  <c:v>1049130</c:v>
                </c:pt>
                <c:pt idx="3">
                  <c:v>1978320</c:v>
                </c:pt>
                <c:pt idx="4">
                  <c:v>1082020</c:v>
                </c:pt>
                <c:pt idx="5">
                  <c:v>1566600</c:v>
                </c:pt>
                <c:pt idx="6">
                  <c:v>2341130</c:v>
                </c:pt>
                <c:pt idx="7">
                  <c:v>3210660</c:v>
                </c:pt>
                <c:pt idx="8">
                  <c:v>2448180</c:v>
                </c:pt>
                <c:pt idx="9">
                  <c:v>3301680</c:v>
                </c:pt>
                <c:pt idx="10">
                  <c:v>4068950</c:v>
                </c:pt>
                <c:pt idx="11">
                  <c:v>3246400</c:v>
                </c:pt>
                <c:pt idx="12">
                  <c:v>5022630</c:v>
                </c:pt>
                <c:pt idx="13">
                  <c:v>4327970</c:v>
                </c:pt>
                <c:pt idx="14">
                  <c:v>6250540</c:v>
                </c:pt>
                <c:pt idx="15">
                  <c:v>9689170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199130</c:v>
                </c:pt>
                <c:pt idx="1">
                  <c:v>199130</c:v>
                </c:pt>
                <c:pt idx="2">
                  <c:v>199130</c:v>
                </c:pt>
                <c:pt idx="3">
                  <c:v>199130</c:v>
                </c:pt>
                <c:pt idx="4">
                  <c:v>199130</c:v>
                </c:pt>
                <c:pt idx="5">
                  <c:v>199130</c:v>
                </c:pt>
                <c:pt idx="6">
                  <c:v>199130</c:v>
                </c:pt>
                <c:pt idx="7">
                  <c:v>199130</c:v>
                </c:pt>
                <c:pt idx="8">
                  <c:v>199130</c:v>
                </c:pt>
                <c:pt idx="9">
                  <c:v>199130</c:v>
                </c:pt>
                <c:pt idx="10">
                  <c:v>199130</c:v>
                </c:pt>
                <c:pt idx="11">
                  <c:v>199130</c:v>
                </c:pt>
                <c:pt idx="12">
                  <c:v>199130</c:v>
                </c:pt>
                <c:pt idx="13">
                  <c:v>199130</c:v>
                </c:pt>
                <c:pt idx="14">
                  <c:v>199130</c:v>
                </c:pt>
                <c:pt idx="15">
                  <c:v>199130</c:v>
                </c:pt>
              </c:numCache>
            </c:numRef>
          </c:val>
        </c:ser>
        <c:ser>
          <c:idx val="6"/>
          <c:order val="2"/>
          <c:tx>
            <c:strRef>
              <c:f>LocationSummary!$B$110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15860</c:v>
                </c:pt>
                <c:pt idx="1">
                  <c:v>17830</c:v>
                </c:pt>
                <c:pt idx="2">
                  <c:v>16700</c:v>
                </c:pt>
                <c:pt idx="3">
                  <c:v>19720</c:v>
                </c:pt>
                <c:pt idx="4">
                  <c:v>19360</c:v>
                </c:pt>
                <c:pt idx="5">
                  <c:v>18060</c:v>
                </c:pt>
                <c:pt idx="6">
                  <c:v>20980</c:v>
                </c:pt>
                <c:pt idx="7">
                  <c:v>21210</c:v>
                </c:pt>
                <c:pt idx="8">
                  <c:v>20930</c:v>
                </c:pt>
                <c:pt idx="9">
                  <c:v>21990</c:v>
                </c:pt>
                <c:pt idx="10">
                  <c:v>22520</c:v>
                </c:pt>
                <c:pt idx="11">
                  <c:v>22450</c:v>
                </c:pt>
                <c:pt idx="12">
                  <c:v>23650</c:v>
                </c:pt>
                <c:pt idx="13">
                  <c:v>23850</c:v>
                </c:pt>
                <c:pt idx="14">
                  <c:v>25510</c:v>
                </c:pt>
                <c:pt idx="15">
                  <c:v>27770</c:v>
                </c:pt>
              </c:numCache>
            </c:numRef>
          </c:val>
        </c:ser>
        <c:overlap val="100"/>
        <c:axId val="99995648"/>
        <c:axId val="99997184"/>
      </c:barChart>
      <c:catAx>
        <c:axId val="999956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97184"/>
        <c:crosses val="autoZero"/>
        <c:auto val="1"/>
        <c:lblAlgn val="ctr"/>
        <c:lblOffset val="50"/>
        <c:tickLblSkip val="1"/>
        <c:tickMarkSkip val="1"/>
      </c:catAx>
      <c:valAx>
        <c:axId val="99997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956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0570962479608475E-2"/>
          <c:w val="0.24306326304106673"/>
          <c:h val="0.202283849918434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5133224578575312E-2"/>
          <c:w val="0.87236403995560452"/>
          <c:h val="0.74932028276237084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LocationSummary!$B$169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47.629754185213798</c:v>
                </c:pt>
                <c:pt idx="1">
                  <c:v>47.629754185213798</c:v>
                </c:pt>
                <c:pt idx="2">
                  <c:v>47.629754185213798</c:v>
                </c:pt>
                <c:pt idx="3">
                  <c:v>47.629754185213798</c:v>
                </c:pt>
                <c:pt idx="4">
                  <c:v>47.629754185213798</c:v>
                </c:pt>
                <c:pt idx="5">
                  <c:v>47.629754185213798</c:v>
                </c:pt>
                <c:pt idx="6">
                  <c:v>47.629754185213798</c:v>
                </c:pt>
                <c:pt idx="7">
                  <c:v>47.629754185213798</c:v>
                </c:pt>
                <c:pt idx="8">
                  <c:v>47.629754185213798</c:v>
                </c:pt>
                <c:pt idx="9">
                  <c:v>47.629754185213798</c:v>
                </c:pt>
                <c:pt idx="10">
                  <c:v>47.629754185213798</c:v>
                </c:pt>
                <c:pt idx="11">
                  <c:v>47.629754185213798</c:v>
                </c:pt>
                <c:pt idx="12">
                  <c:v>47.629754185213798</c:v>
                </c:pt>
                <c:pt idx="13">
                  <c:v>47.629754185213798</c:v>
                </c:pt>
                <c:pt idx="14">
                  <c:v>47.629754185213798</c:v>
                </c:pt>
                <c:pt idx="15">
                  <c:v>47.629754185213798</c:v>
                </c:pt>
              </c:numCache>
            </c:numRef>
          </c:val>
        </c:ser>
        <c:ser>
          <c:idx val="3"/>
          <c:order val="1"/>
          <c:tx>
            <c:strRef>
              <c:f>LocationSummary!$B$153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187.92859722683991</c:v>
                </c:pt>
                <c:pt idx="1">
                  <c:v>187.92859722683991</c:v>
                </c:pt>
                <c:pt idx="2">
                  <c:v>187.92859722683991</c:v>
                </c:pt>
                <c:pt idx="3">
                  <c:v>187.92859722683991</c:v>
                </c:pt>
                <c:pt idx="4">
                  <c:v>187.92859722683991</c:v>
                </c:pt>
                <c:pt idx="5">
                  <c:v>187.92859722683991</c:v>
                </c:pt>
                <c:pt idx="6">
                  <c:v>187.92859722683991</c:v>
                </c:pt>
                <c:pt idx="7">
                  <c:v>187.92859722683991</c:v>
                </c:pt>
                <c:pt idx="8">
                  <c:v>187.92859722683991</c:v>
                </c:pt>
                <c:pt idx="9">
                  <c:v>187.92859722683991</c:v>
                </c:pt>
                <c:pt idx="10">
                  <c:v>187.92859722683991</c:v>
                </c:pt>
                <c:pt idx="11">
                  <c:v>187.92859722683991</c:v>
                </c:pt>
                <c:pt idx="12">
                  <c:v>187.92859722683991</c:v>
                </c:pt>
                <c:pt idx="13">
                  <c:v>187.92859722683991</c:v>
                </c:pt>
                <c:pt idx="14">
                  <c:v>187.92859722683991</c:v>
                </c:pt>
                <c:pt idx="15">
                  <c:v>187.92859722683991</c:v>
                </c:pt>
              </c:numCache>
            </c:numRef>
          </c:val>
        </c:ser>
        <c:ser>
          <c:idx val="1"/>
          <c:order val="2"/>
          <c:tx>
            <c:strRef>
              <c:f>LocationSummary!$B$161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1076.6840716706652</c:v>
                </c:pt>
                <c:pt idx="1">
                  <c:v>988.79159201969014</c:v>
                </c:pt>
                <c:pt idx="2">
                  <c:v>876.18607966436969</c:v>
                </c:pt>
                <c:pt idx="3">
                  <c:v>888.4923662752733</c:v>
                </c:pt>
                <c:pt idx="4">
                  <c:v>900.34897710719747</c:v>
                </c:pt>
                <c:pt idx="5">
                  <c:v>793.99826348608758</c:v>
                </c:pt>
                <c:pt idx="6">
                  <c:v>822.32544566935917</c:v>
                </c:pt>
                <c:pt idx="7">
                  <c:v>830.78078544963989</c:v>
                </c:pt>
                <c:pt idx="8">
                  <c:v>760.74378287357172</c:v>
                </c:pt>
                <c:pt idx="9">
                  <c:v>780.73521989863161</c:v>
                </c:pt>
                <c:pt idx="10">
                  <c:v>795.91895311651626</c:v>
                </c:pt>
                <c:pt idx="11">
                  <c:v>731.36655990853399</c:v>
                </c:pt>
                <c:pt idx="12">
                  <c:v>779.20680062858935</c:v>
                </c:pt>
                <c:pt idx="13">
                  <c:v>707.56244633191341</c:v>
                </c:pt>
                <c:pt idx="14">
                  <c:v>722.88730120383946</c:v>
                </c:pt>
                <c:pt idx="15">
                  <c:v>681.40231870053265</c:v>
                </c:pt>
              </c:numCache>
            </c:numRef>
          </c:val>
        </c:ser>
        <c:ser>
          <c:idx val="7"/>
          <c:order val="3"/>
          <c:tx>
            <c:strRef>
              <c:f>LocationSummary!$B$152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18.508463711403827</c:v>
                </c:pt>
                <c:pt idx="1">
                  <c:v>18.477369109665876</c:v>
                </c:pt>
                <c:pt idx="2">
                  <c:v>18.470193432341734</c:v>
                </c:pt>
                <c:pt idx="3">
                  <c:v>18.501288034079682</c:v>
                </c:pt>
                <c:pt idx="4">
                  <c:v>18.498896141638301</c:v>
                </c:pt>
                <c:pt idx="5">
                  <c:v>18.479761002107256</c:v>
                </c:pt>
                <c:pt idx="6">
                  <c:v>18.460625862576212</c:v>
                </c:pt>
                <c:pt idx="7">
                  <c:v>18.479761002107256</c:v>
                </c:pt>
                <c:pt idx="8">
                  <c:v>18.477369109665876</c:v>
                </c:pt>
                <c:pt idx="9">
                  <c:v>18.448666400369309</c:v>
                </c:pt>
                <c:pt idx="10">
                  <c:v>18.45345018525207</c:v>
                </c:pt>
                <c:pt idx="11">
                  <c:v>18.458233970134831</c:v>
                </c:pt>
                <c:pt idx="12">
                  <c:v>18.467801539900353</c:v>
                </c:pt>
                <c:pt idx="13">
                  <c:v>18.446274507927928</c:v>
                </c:pt>
                <c:pt idx="14">
                  <c:v>18.441490723045167</c:v>
                </c:pt>
                <c:pt idx="15">
                  <c:v>18.331463670741655</c:v>
                </c:pt>
              </c:numCache>
            </c:numRef>
          </c:val>
        </c:ser>
        <c:ser>
          <c:idx val="6"/>
          <c:order val="4"/>
          <c:tx>
            <c:strRef>
              <c:f>LocationSummary!$B$151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361.80961014545096</c:v>
                </c:pt>
                <c:pt idx="1">
                  <c:v>361.80961014545096</c:v>
                </c:pt>
                <c:pt idx="2">
                  <c:v>361.80961014545096</c:v>
                </c:pt>
                <c:pt idx="3">
                  <c:v>361.80961014545096</c:v>
                </c:pt>
                <c:pt idx="4">
                  <c:v>361.80961014545096</c:v>
                </c:pt>
                <c:pt idx="5">
                  <c:v>361.80961014545096</c:v>
                </c:pt>
                <c:pt idx="6">
                  <c:v>361.80961014545096</c:v>
                </c:pt>
                <c:pt idx="7">
                  <c:v>361.80961014545096</c:v>
                </c:pt>
                <c:pt idx="8">
                  <c:v>361.80961014545096</c:v>
                </c:pt>
                <c:pt idx="9">
                  <c:v>361.80961014545096</c:v>
                </c:pt>
                <c:pt idx="10">
                  <c:v>361.80961014545096</c:v>
                </c:pt>
                <c:pt idx="11">
                  <c:v>361.80961014545096</c:v>
                </c:pt>
                <c:pt idx="12">
                  <c:v>361.80961014545096</c:v>
                </c:pt>
                <c:pt idx="13">
                  <c:v>361.80961014545096</c:v>
                </c:pt>
                <c:pt idx="14">
                  <c:v>361.80961014545096</c:v>
                </c:pt>
                <c:pt idx="15">
                  <c:v>361.80961014545096</c:v>
                </c:pt>
              </c:numCache>
            </c:numRef>
          </c:val>
        </c:ser>
        <c:ser>
          <c:idx val="9"/>
          <c:order val="5"/>
          <c:tx>
            <c:strRef>
              <c:f>LocationSummary!$B$176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3.7935414120297839</c:v>
                </c:pt>
                <c:pt idx="1">
                  <c:v>4.2647442229817809</c:v>
                </c:pt>
                <c:pt idx="2">
                  <c:v>3.9944603771057623</c:v>
                </c:pt>
                <c:pt idx="3">
                  <c:v>4.7168118944027322</c:v>
                </c:pt>
                <c:pt idx="4">
                  <c:v>4.6307037665130277</c:v>
                </c:pt>
                <c:pt idx="5">
                  <c:v>4.3197577491335366</c:v>
                </c:pt>
                <c:pt idx="6">
                  <c:v>5.0181903420167</c:v>
                </c:pt>
                <c:pt idx="7">
                  <c:v>5.0732038681684566</c:v>
                </c:pt>
                <c:pt idx="8">
                  <c:v>5.006230879809797</c:v>
                </c:pt>
                <c:pt idx="9">
                  <c:v>5.2597714785961509</c:v>
                </c:pt>
                <c:pt idx="10">
                  <c:v>5.3865417779893274</c:v>
                </c:pt>
                <c:pt idx="11">
                  <c:v>5.3697985308996623</c:v>
                </c:pt>
                <c:pt idx="12">
                  <c:v>5.6568256238653465</c:v>
                </c:pt>
                <c:pt idx="13">
                  <c:v>5.7046634726929604</c:v>
                </c:pt>
                <c:pt idx="14">
                  <c:v>6.1017176179621559</c:v>
                </c:pt>
                <c:pt idx="15">
                  <c:v>6.6422853097141932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123.00067690556091</c:v>
                </c:pt>
                <c:pt idx="1">
                  <c:v>198.35246448637699</c:v>
                </c:pt>
                <c:pt idx="2">
                  <c:v>159.69709074122355</c:v>
                </c:pt>
                <c:pt idx="3">
                  <c:v>242.03320425087125</c:v>
                </c:pt>
                <c:pt idx="4">
                  <c:v>136.39527457729281</c:v>
                </c:pt>
                <c:pt idx="5">
                  <c:v>225.45499773966165</c:v>
                </c:pt>
                <c:pt idx="6">
                  <c:v>144.05650606703517</c:v>
                </c:pt>
                <c:pt idx="7">
                  <c:v>264.88534463582243</c:v>
                </c:pt>
                <c:pt idx="8">
                  <c:v>284.06114633837149</c:v>
                </c:pt>
                <c:pt idx="9">
                  <c:v>220.48942903135531</c:v>
                </c:pt>
                <c:pt idx="10">
                  <c:v>316.38996457607294</c:v>
                </c:pt>
                <c:pt idx="11">
                  <c:v>336.65886112433299</c:v>
                </c:pt>
                <c:pt idx="12">
                  <c:v>350.5940264878169</c:v>
                </c:pt>
                <c:pt idx="13">
                  <c:v>380.82754694686889</c:v>
                </c:pt>
                <c:pt idx="14">
                  <c:v>385.44868314361639</c:v>
                </c:pt>
                <c:pt idx="15">
                  <c:v>495.49965437154225</c:v>
                </c:pt>
              </c:numCache>
            </c:numRef>
          </c:val>
        </c:ser>
        <c:ser>
          <c:idx val="5"/>
          <c:order val="7"/>
          <c:tx>
            <c:strRef>
              <c:f>LocationSummary!$B$165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25.897019462828794</c:v>
                </c:pt>
                <c:pt idx="1">
                  <c:v>249.6585573539929</c:v>
                </c:pt>
                <c:pt idx="2">
                  <c:v>250.94061170257297</c:v>
                </c:pt>
                <c:pt idx="3">
                  <c:v>473.19286546322587</c:v>
                </c:pt>
                <c:pt idx="4">
                  <c:v>258.80754594227409</c:v>
                </c:pt>
                <c:pt idx="5">
                  <c:v>374.71386986669984</c:v>
                </c:pt>
                <c:pt idx="6">
                  <c:v>559.97311512895885</c:v>
                </c:pt>
                <c:pt idx="7">
                  <c:v>767.95533858433453</c:v>
                </c:pt>
                <c:pt idx="8">
                  <c:v>585.5783237139392</c:v>
                </c:pt>
                <c:pt idx="9">
                  <c:v>789.72634358578159</c:v>
                </c:pt>
                <c:pt idx="10">
                  <c:v>973.24907493559829</c:v>
                </c:pt>
                <c:pt idx="11">
                  <c:v>776.50396216982915</c:v>
                </c:pt>
                <c:pt idx="12">
                  <c:v>1201.3590732851926</c:v>
                </c:pt>
                <c:pt idx="13">
                  <c:v>1035.203872952241</c:v>
                </c:pt>
                <c:pt idx="14">
                  <c:v>1495.0619380547696</c:v>
                </c:pt>
                <c:pt idx="15">
                  <c:v>2317.5452486252598</c:v>
                </c:pt>
              </c:numCache>
            </c:numRef>
          </c:val>
        </c:ser>
        <c:ser>
          <c:idx val="4"/>
          <c:order val="8"/>
          <c:tx>
            <c:strRef>
              <c:f>LocationSummary!$B$150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LocationSummary!$C$150:$R$150</c:f>
              <c:numCache>
                <c:formatCode>0.00</c:formatCode>
                <c:ptCount val="16"/>
                <c:pt idx="0">
                  <c:v>196.43416674838966</c:v>
                </c:pt>
                <c:pt idx="1">
                  <c:v>167.0880383850899</c:v>
                </c:pt>
                <c:pt idx="2">
                  <c:v>168.71213335278739</c:v>
                </c:pt>
                <c:pt idx="3">
                  <c:v>100.53123931123065</c:v>
                </c:pt>
                <c:pt idx="4">
                  <c:v>18.611315086383197</c:v>
                </c:pt>
                <c:pt idx="5">
                  <c:v>117.47301347353012</c:v>
                </c:pt>
                <c:pt idx="6">
                  <c:v>4.4847983275888046</c:v>
                </c:pt>
                <c:pt idx="7">
                  <c:v>74.060165662470496</c:v>
                </c:pt>
                <c:pt idx="8">
                  <c:v>52.746012117327112</c:v>
                </c:pt>
                <c:pt idx="9">
                  <c:v>7.49140712640434</c:v>
                </c:pt>
                <c:pt idx="10">
                  <c:v>45.737767264081668</c:v>
                </c:pt>
                <c:pt idx="11">
                  <c:v>28.886885014554665</c:v>
                </c:pt>
                <c:pt idx="12">
                  <c:v>37.32548154774576</c:v>
                </c:pt>
                <c:pt idx="13">
                  <c:v>15.047395348725958</c:v>
                </c:pt>
                <c:pt idx="14">
                  <c:v>10.440610506626738</c:v>
                </c:pt>
                <c:pt idx="15">
                  <c:v>3.0998926040293822</c:v>
                </c:pt>
              </c:numCache>
            </c:numRef>
          </c:val>
        </c:ser>
        <c:overlap val="100"/>
        <c:axId val="100090240"/>
        <c:axId val="100091776"/>
      </c:barChart>
      <c:catAx>
        <c:axId val="1000902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91776"/>
        <c:crosses val="autoZero"/>
        <c:auto val="1"/>
        <c:lblAlgn val="ctr"/>
        <c:lblOffset val="0"/>
        <c:tickLblSkip val="1"/>
        <c:tickMarkSkip val="1"/>
      </c:catAx>
      <c:valAx>
        <c:axId val="100091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6035889070146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902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6.0902664491571779E-2"/>
          <c:w val="0.59489456159822418"/>
          <c:h val="0.237085372485046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129115797262368"/>
          <c:y val="4.2414355628058717E-2"/>
          <c:w val="0.77099519052904575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LocationSummary!$C$247:$R$247</c:f>
              <c:numCache>
                <c:formatCode>#,##0.00</c:formatCode>
                <c:ptCount val="16"/>
                <c:pt idx="0">
                  <c:v>87.12</c:v>
                </c:pt>
                <c:pt idx="1">
                  <c:v>87.12</c:v>
                </c:pt>
                <c:pt idx="2">
                  <c:v>87.12</c:v>
                </c:pt>
                <c:pt idx="3">
                  <c:v>87.12</c:v>
                </c:pt>
                <c:pt idx="4">
                  <c:v>87.12</c:v>
                </c:pt>
                <c:pt idx="5">
                  <c:v>87.12</c:v>
                </c:pt>
                <c:pt idx="6">
                  <c:v>87.12</c:v>
                </c:pt>
                <c:pt idx="7">
                  <c:v>87.12</c:v>
                </c:pt>
                <c:pt idx="8">
                  <c:v>87.12</c:v>
                </c:pt>
                <c:pt idx="9">
                  <c:v>87.12</c:v>
                </c:pt>
                <c:pt idx="10">
                  <c:v>87.12</c:v>
                </c:pt>
                <c:pt idx="11">
                  <c:v>87.12</c:v>
                </c:pt>
                <c:pt idx="12">
                  <c:v>87.12</c:v>
                </c:pt>
                <c:pt idx="13">
                  <c:v>87.12</c:v>
                </c:pt>
                <c:pt idx="14">
                  <c:v>87.12</c:v>
                </c:pt>
                <c:pt idx="15">
                  <c:v>87.12</c:v>
                </c:pt>
              </c:numCache>
            </c:numRef>
          </c:val>
        </c:ser>
        <c:ser>
          <c:idx val="4"/>
          <c:order val="1"/>
          <c:tx>
            <c:strRef>
              <c:f>LocationSummary!$B$255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LocationSummary!$C$255:$R$255</c:f>
              <c:numCache>
                <c:formatCode>#,##0.00</c:formatCode>
                <c:ptCount val="16"/>
                <c:pt idx="0">
                  <c:v>1208.53</c:v>
                </c:pt>
                <c:pt idx="1">
                  <c:v>3632.69</c:v>
                </c:pt>
                <c:pt idx="2">
                  <c:v>61155.700000000004</c:v>
                </c:pt>
                <c:pt idx="3">
                  <c:v>13046.5</c:v>
                </c:pt>
                <c:pt idx="4">
                  <c:v>33105.599999999999</c:v>
                </c:pt>
                <c:pt idx="5">
                  <c:v>54325.700000000004</c:v>
                </c:pt>
                <c:pt idx="6">
                  <c:v>31382.100000000002</c:v>
                </c:pt>
                <c:pt idx="7">
                  <c:v>458.23539880000004</c:v>
                </c:pt>
                <c:pt idx="8">
                  <c:v>8784.18</c:v>
                </c:pt>
                <c:pt idx="9">
                  <c:v>18710.100000000002</c:v>
                </c:pt>
                <c:pt idx="10">
                  <c:v>3110.2200000000003</c:v>
                </c:pt>
                <c:pt idx="11">
                  <c:v>8780.7100000000009</c:v>
                </c:pt>
                <c:pt idx="12">
                  <c:v>3126.61</c:v>
                </c:pt>
                <c:pt idx="13">
                  <c:v>122970</c:v>
                </c:pt>
                <c:pt idx="14">
                  <c:v>3039.44</c:v>
                </c:pt>
                <c:pt idx="15">
                  <c:v>2074.1</c:v>
                </c:pt>
              </c:numCache>
            </c:numRef>
          </c:val>
        </c:ser>
        <c:overlap val="100"/>
        <c:axId val="100129792"/>
        <c:axId val="100205312"/>
      </c:barChart>
      <c:catAx>
        <c:axId val="1001297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05312"/>
        <c:crosses val="autoZero"/>
        <c:auto val="1"/>
        <c:lblAlgn val="ctr"/>
        <c:lblOffset val="50"/>
        <c:tickLblSkip val="1"/>
        <c:tickMarkSkip val="1"/>
      </c:catAx>
      <c:valAx>
        <c:axId val="100205312"/>
        <c:scaling>
          <c:orientation val="minMax"/>
          <c:max val="10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297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81834998150224"/>
          <c:y val="5.7096247960848723E-2"/>
          <c:w val="0.2519422863485018"/>
          <c:h val="0.150081566068515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689604143544272"/>
          <c:y val="4.2414355628058717E-2"/>
          <c:w val="0.84054753977062457"/>
          <c:h val="0.7580206634040274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631469.2352</c:v>
                </c:pt>
                <c:pt idx="1">
                  <c:v>767439.41299999994</c:v>
                </c:pt>
                <c:pt idx="2">
                  <c:v>644315.09259999997</c:v>
                </c:pt>
                <c:pt idx="3">
                  <c:v>683287.51780000003</c:v>
                </c:pt>
                <c:pt idx="4">
                  <c:v>243805.18340000001</c:v>
                </c:pt>
                <c:pt idx="5">
                  <c:v>700049.98199999996</c:v>
                </c:pt>
                <c:pt idx="6">
                  <c:v>255067.45989999999</c:v>
                </c:pt>
                <c:pt idx="7">
                  <c:v>606525.95070000004</c:v>
                </c:pt>
                <c:pt idx="8">
                  <c:v>838355.21440000006</c:v>
                </c:pt>
                <c:pt idx="9">
                  <c:v>196906.7782</c:v>
                </c:pt>
                <c:pt idx="10">
                  <c:v>1146190</c:v>
                </c:pt>
                <c:pt idx="11">
                  <c:v>852465.1446</c:v>
                </c:pt>
                <c:pt idx="12">
                  <c:v>784409.91209999996</c:v>
                </c:pt>
                <c:pt idx="13">
                  <c:v>791490.85750000004</c:v>
                </c:pt>
                <c:pt idx="14">
                  <c:v>787355.12120000005</c:v>
                </c:pt>
                <c:pt idx="15">
                  <c:v>750054.41249999998</c:v>
                </c:pt>
              </c:numCache>
            </c:numRef>
          </c:val>
        </c:ser>
        <c:overlap val="100"/>
        <c:axId val="100270080"/>
        <c:axId val="100271616"/>
      </c:barChart>
      <c:catAx>
        <c:axId val="1002700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71616"/>
        <c:crosses val="autoZero"/>
        <c:auto val="1"/>
        <c:lblAlgn val="ctr"/>
        <c:lblOffset val="50"/>
        <c:tickLblSkip val="1"/>
        <c:tickMarkSkip val="1"/>
      </c:catAx>
      <c:valAx>
        <c:axId val="10027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6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700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57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364672"/>
        <c:axId val="100366592"/>
      </c:barChart>
      <c:catAx>
        <c:axId val="10036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6592"/>
        <c:crosses val="autoZero"/>
        <c:auto val="1"/>
        <c:lblAlgn val="ctr"/>
        <c:lblOffset val="100"/>
        <c:tickLblSkip val="1"/>
        <c:tickMarkSkip val="1"/>
      </c:catAx>
      <c:valAx>
        <c:axId val="100366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39E-3"/>
              <c:y val="0.419249592169659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46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37"/>
          <c:w val="0.17425083240843606"/>
          <c:h val="0.13376835236541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15"/>
          <c:h val="0.776508972267540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Schedules!$D$21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00684160"/>
        <c:axId val="100686080"/>
      </c:barChart>
      <c:catAx>
        <c:axId val="10068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6080"/>
        <c:crosses val="autoZero"/>
        <c:auto val="1"/>
        <c:lblAlgn val="ctr"/>
        <c:lblOffset val="100"/>
        <c:tickLblSkip val="1"/>
        <c:tickMarkSkip val="1"/>
      </c:catAx>
      <c:valAx>
        <c:axId val="100686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41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31"/>
          <c:y val="0.16476345840130627"/>
          <c:w val="0.17425083240843653"/>
          <c:h val="0.1337683523654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15"/>
          <c:h val="0.776508972267540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Schedules!$D$15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0966784"/>
        <c:axId val="100968704"/>
      </c:barChart>
      <c:catAx>
        <c:axId val="10096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8704"/>
        <c:crosses val="autoZero"/>
        <c:auto val="1"/>
        <c:lblAlgn val="ctr"/>
        <c:lblOffset val="100"/>
        <c:tickLblSkip val="1"/>
        <c:tickMarkSkip val="1"/>
      </c:catAx>
      <c:valAx>
        <c:axId val="100968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6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98"/>
          <c:w val="0.17425083240843567"/>
          <c:h val="0.133768352365416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802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Schedules!$D$50</c:f>
              <c:strCache>
                <c:ptCount val="1"/>
                <c:pt idx="0">
                  <c:v>WD, WinterDesign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Schedules!$D$52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Schedules!$D$53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Schedules!$E$53:$AB$53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011840"/>
        <c:axId val="101013760"/>
      </c:barChart>
      <c:catAx>
        <c:axId val="10101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6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13760"/>
        <c:crosses val="autoZero"/>
        <c:auto val="1"/>
        <c:lblAlgn val="ctr"/>
        <c:lblOffset val="100"/>
        <c:tickLblSkip val="1"/>
        <c:tickMarkSkip val="1"/>
      </c:catAx>
      <c:valAx>
        <c:axId val="10101376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11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24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9525</xdr:rowOff>
    </xdr:from>
    <xdr:to>
      <xdr:col>11</xdr:col>
      <xdr:colOff>438150</xdr:colOff>
      <xdr:row>26</xdr:row>
      <xdr:rowOff>95250</xdr:rowOff>
    </xdr:to>
    <xdr:pic>
      <xdr:nvPicPr>
        <xdr:cNvPr id="115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706" t="21371" r="50371" b="28577"/>
        <a:stretch>
          <a:fillRect/>
        </a:stretch>
      </xdr:blipFill>
      <xdr:spPr bwMode="auto">
        <a:xfrm>
          <a:off x="190500" y="742950"/>
          <a:ext cx="6115050" cy="2886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352425</xdr:colOff>
      <xdr:row>29</xdr:row>
      <xdr:rowOff>28575</xdr:rowOff>
    </xdr:from>
    <xdr:to>
      <xdr:col>11</xdr:col>
      <xdr:colOff>400050</xdr:colOff>
      <xdr:row>57</xdr:row>
      <xdr:rowOff>57150</xdr:rowOff>
    </xdr:to>
    <xdr:grpSp>
      <xdr:nvGrpSpPr>
        <xdr:cNvPr id="1157" name="Group 32"/>
        <xdr:cNvGrpSpPr>
          <a:grpSpLocks/>
        </xdr:cNvGrpSpPr>
      </xdr:nvGrpSpPr>
      <xdr:grpSpPr bwMode="auto">
        <a:xfrm>
          <a:off x="352425" y="3962400"/>
          <a:ext cx="5915025" cy="3762375"/>
          <a:chOff x="27" y="424"/>
          <a:chExt cx="621" cy="395"/>
        </a:xfrm>
      </xdr:grpSpPr>
      <xdr:pic>
        <xdr:nvPicPr>
          <xdr:cNvPr id="1158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773" t="10254" r="50075" b="23625"/>
          <a:stretch>
            <a:fillRect/>
          </a:stretch>
        </xdr:blipFill>
        <xdr:spPr bwMode="auto">
          <a:xfrm>
            <a:off x="27" y="424"/>
            <a:ext cx="621" cy="39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50" name="Text Box 26"/>
          <xdr:cNvSpPr txBox="1">
            <a:spLocks noChangeArrowheads="1"/>
          </xdr:cNvSpPr>
        </xdr:nvSpPr>
        <xdr:spPr bwMode="auto">
          <a:xfrm>
            <a:off x="293" y="589"/>
            <a:ext cx="5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Sales</a:t>
            </a:r>
          </a:p>
        </xdr:txBody>
      </xdr:sp>
      <xdr:sp macro="" textlink="">
        <xdr:nvSpPr>
          <xdr:cNvPr id="1051" name="Text Box 27"/>
          <xdr:cNvSpPr txBox="1">
            <a:spLocks noChangeArrowheads="1"/>
          </xdr:cNvSpPr>
        </xdr:nvSpPr>
        <xdr:spPr bwMode="auto">
          <a:xfrm>
            <a:off x="530" y="614"/>
            <a:ext cx="6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Bakery</a:t>
            </a:r>
          </a:p>
        </xdr:txBody>
      </xdr:sp>
      <xdr:sp macro="" textlink="">
        <xdr:nvSpPr>
          <xdr:cNvPr id="1052" name="Text Box 28"/>
          <xdr:cNvSpPr txBox="1">
            <a:spLocks noChangeArrowheads="1"/>
          </xdr:cNvSpPr>
        </xdr:nvSpPr>
        <xdr:spPr bwMode="auto">
          <a:xfrm>
            <a:off x="483" y="516"/>
            <a:ext cx="3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Deli</a:t>
            </a:r>
          </a:p>
        </xdr:txBody>
      </xdr:sp>
      <xdr:sp macro="" textlink="">
        <xdr:nvSpPr>
          <xdr:cNvPr id="1053" name="Text Box 29"/>
          <xdr:cNvSpPr txBox="1">
            <a:spLocks noChangeArrowheads="1"/>
          </xdr:cNvSpPr>
        </xdr:nvSpPr>
        <xdr:spPr bwMode="auto">
          <a:xfrm>
            <a:off x="89" y="643"/>
            <a:ext cx="73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Produce</a:t>
            </a:r>
          </a:p>
        </xdr:txBody>
      </xdr:sp>
      <xdr:sp macro="" textlink="">
        <xdr:nvSpPr>
          <xdr:cNvPr id="1054" name="Text Box 30"/>
          <xdr:cNvSpPr txBox="1">
            <a:spLocks noChangeArrowheads="1"/>
          </xdr:cNvSpPr>
        </xdr:nvSpPr>
        <xdr:spPr bwMode="auto">
          <a:xfrm>
            <a:off x="449" y="446"/>
            <a:ext cx="55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Office</a:t>
            </a:r>
          </a:p>
        </xdr:txBody>
      </xdr:sp>
      <xdr:sp macro="" textlink="">
        <xdr:nvSpPr>
          <xdr:cNvPr id="1055" name="Text Box 31"/>
          <xdr:cNvSpPr txBox="1">
            <a:spLocks noChangeArrowheads="1"/>
          </xdr:cNvSpPr>
        </xdr:nvSpPr>
        <xdr:spPr bwMode="auto">
          <a:xfrm>
            <a:off x="219" y="479"/>
            <a:ext cx="9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DryStorage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rket01miami_7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arket10seattle_7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arket11chicago_7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arket12boulder_7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arket13minneapolis_7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arket14helena_7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arket15duluth_7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arket16fairbanks_7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rket02houston_7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arket03phoenix_7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arket04atlanta_7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arket05losangeles_7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arket06lasvegas_7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arket07sanfrancisco_7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arket08baltimore_7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arket09albuquerque_7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8" customWidth="1"/>
    <col min="2" max="2" width="44.83203125" style="25" customWidth="1"/>
    <col min="3" max="3" width="37" style="32" customWidth="1"/>
    <col min="4" max="4" width="49.6640625" style="8" customWidth="1"/>
    <col min="5" max="18" width="21.33203125" style="8" customWidth="1"/>
    <col min="19" max="16384" width="9.33203125" style="8"/>
  </cols>
  <sheetData>
    <row r="1" spans="1:18" ht="18">
      <c r="A1" s="24" t="s">
        <v>595</v>
      </c>
      <c r="C1" s="43"/>
      <c r="D1" s="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8">
      <c r="A2" s="24"/>
      <c r="C2" s="44" t="s">
        <v>2</v>
      </c>
      <c r="D2" s="30" t="s">
        <v>154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26" t="s">
        <v>8</v>
      </c>
    </row>
    <row r="4" spans="1:18">
      <c r="B4" s="27" t="s">
        <v>9</v>
      </c>
      <c r="C4" s="32" t="s">
        <v>209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B5" s="27" t="s">
        <v>24</v>
      </c>
      <c r="C5" s="32" t="s">
        <v>25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>
      <c r="B6" s="27" t="s">
        <v>26</v>
      </c>
      <c r="C6" s="32" t="s">
        <v>210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26" t="s">
        <v>27</v>
      </c>
    </row>
    <row r="8" spans="1:18" ht="14.25">
      <c r="B8" s="27" t="s">
        <v>516</v>
      </c>
      <c r="C8" s="32">
        <v>4181</v>
      </c>
      <c r="D8" s="14" t="s">
        <v>156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>
      <c r="B9" s="27" t="s">
        <v>28</v>
      </c>
      <c r="C9" s="32" t="s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B10" s="27" t="s">
        <v>29</v>
      </c>
      <c r="C10" s="52">
        <v>1.5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B11" s="27" t="s">
        <v>30</v>
      </c>
      <c r="C11" s="32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63.75">
      <c r="B12" s="27" t="s">
        <v>31</v>
      </c>
      <c r="C12" s="32" t="s">
        <v>211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B13" s="27" t="s">
        <v>32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B14" s="27" t="s">
        <v>33</v>
      </c>
      <c r="C14" s="32" t="s">
        <v>34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B15" s="27" t="s">
        <v>35</v>
      </c>
      <c r="C15" s="32">
        <v>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25.5">
      <c r="B16" s="27" t="s">
        <v>36</v>
      </c>
      <c r="C16" s="32" t="s">
        <v>212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B17" s="27" t="s">
        <v>523</v>
      </c>
      <c r="C17" s="52">
        <v>6.1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25.5">
      <c r="B18" s="27" t="s">
        <v>149</v>
      </c>
      <c r="C18" s="8" t="s">
        <v>698</v>
      </c>
      <c r="D18" s="14" t="s">
        <v>156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6" t="s">
        <v>37</v>
      </c>
    </row>
    <row r="20" spans="1:18">
      <c r="B20" s="26" t="s">
        <v>38</v>
      </c>
    </row>
    <row r="21" spans="1:18">
      <c r="B21" s="27" t="s">
        <v>39</v>
      </c>
      <c r="C21" s="32" t="s">
        <v>208</v>
      </c>
      <c r="D21" s="14" t="s">
        <v>156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4.25">
      <c r="B22" s="27" t="s">
        <v>517</v>
      </c>
      <c r="C22" s="50">
        <v>1609.58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4.25">
      <c r="B23" s="27" t="s">
        <v>518</v>
      </c>
      <c r="C23" s="50">
        <v>1434.8799999999999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B24" s="27" t="s">
        <v>40</v>
      </c>
      <c r="C24" s="51">
        <v>0.28000000000000003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>
      <c r="B25" s="26" t="s">
        <v>41</v>
      </c>
    </row>
    <row r="26" spans="1:18">
      <c r="B26" s="27" t="s">
        <v>39</v>
      </c>
      <c r="C26" s="32" t="s">
        <v>316</v>
      </c>
      <c r="D26" s="14" t="s">
        <v>156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4.25">
      <c r="B27" s="27" t="s">
        <v>517</v>
      </c>
      <c r="C27" s="32">
        <v>4181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4.25">
      <c r="B28" s="27" t="s">
        <v>518</v>
      </c>
      <c r="C28" s="32">
        <v>4181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B29" s="27" t="s">
        <v>42</v>
      </c>
      <c r="C29" s="15">
        <v>0.72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>
      <c r="B30" s="26" t="s">
        <v>43</v>
      </c>
    </row>
    <row r="31" spans="1:18" ht="63.75">
      <c r="B31" s="27" t="s">
        <v>519</v>
      </c>
      <c r="C31" s="87" t="s">
        <v>524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4.25">
      <c r="B32" s="27" t="s">
        <v>520</v>
      </c>
      <c r="C32" s="32"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B33" s="26" t="s">
        <v>46</v>
      </c>
    </row>
    <row r="34" spans="1:18" ht="14.25">
      <c r="B34" s="27" t="s">
        <v>519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14.25">
      <c r="B35" s="27" t="s">
        <v>520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>
      <c r="B36" s="26" t="s">
        <v>47</v>
      </c>
    </row>
    <row r="37" spans="1:18">
      <c r="B37" s="27" t="s">
        <v>48</v>
      </c>
      <c r="C37" s="32" t="s">
        <v>49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>
      <c r="B38" s="27" t="s">
        <v>50</v>
      </c>
      <c r="C38" s="45" t="s">
        <v>207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14.25">
      <c r="B39" s="27" t="s">
        <v>519</v>
      </c>
      <c r="C39" s="32">
        <v>4181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B40" s="26" t="s">
        <v>51</v>
      </c>
    </row>
    <row r="41" spans="1:18">
      <c r="B41" s="27" t="s">
        <v>50</v>
      </c>
      <c r="C41" s="32" t="s">
        <v>52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>
      <c r="B42" s="26" t="s">
        <v>53</v>
      </c>
    </row>
    <row r="43" spans="1:18">
      <c r="B43" s="27" t="s">
        <v>50</v>
      </c>
      <c r="C43" s="8" t="s">
        <v>525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14.25">
      <c r="B44" s="27" t="s">
        <v>519</v>
      </c>
      <c r="C44" s="15">
        <v>46.47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4.25">
      <c r="B45" s="27" t="s">
        <v>515</v>
      </c>
      <c r="C45" s="86">
        <v>1.8400000000000001E-7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>
      <c r="B46" s="26" t="s">
        <v>54</v>
      </c>
    </row>
    <row r="47" spans="1:18">
      <c r="B47" s="27" t="s">
        <v>55</v>
      </c>
      <c r="C47" s="15">
        <v>0.93</v>
      </c>
      <c r="D47" s="17" t="s">
        <v>157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>
      <c r="A48" s="26" t="s">
        <v>56</v>
      </c>
    </row>
    <row r="49" spans="2:18">
      <c r="B49" s="28" t="s">
        <v>57</v>
      </c>
      <c r="C49" s="32" t="s">
        <v>150</v>
      </c>
      <c r="D49" s="14" t="s">
        <v>156</v>
      </c>
    </row>
    <row r="50" spans="2:18">
      <c r="B50" s="27" t="s">
        <v>58</v>
      </c>
      <c r="C50" s="32" t="s">
        <v>151</v>
      </c>
      <c r="D50" s="14" t="s">
        <v>156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2:18">
      <c r="B51" s="27" t="s">
        <v>59</v>
      </c>
      <c r="C51" s="32" t="s">
        <v>152</v>
      </c>
      <c r="D51" s="14" t="s">
        <v>156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2:18">
      <c r="B52" s="27" t="s">
        <v>60</v>
      </c>
      <c r="C52" s="32" t="s">
        <v>153</v>
      </c>
      <c r="D52" s="14" t="s">
        <v>156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2:18">
      <c r="B53" s="26" t="s">
        <v>67</v>
      </c>
    </row>
    <row r="54" spans="2:18">
      <c r="B54" s="27" t="s">
        <v>68</v>
      </c>
      <c r="C54" s="32" t="s">
        <v>65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2:18">
      <c r="B55" s="27" t="s">
        <v>69</v>
      </c>
      <c r="C55" s="32" t="s">
        <v>65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2:18">
      <c r="B56" s="27" t="s">
        <v>70</v>
      </c>
      <c r="C56" s="32" t="s">
        <v>65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2:18">
      <c r="B57" s="27" t="s">
        <v>521</v>
      </c>
      <c r="C57" s="32" t="s">
        <v>65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2:18" ht="14.25">
      <c r="B58" s="27" t="s">
        <v>522</v>
      </c>
      <c r="C58" s="32" t="s">
        <v>65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2:18">
      <c r="B59" s="28"/>
      <c r="C59" s="4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2:18">
      <c r="B60" s="28"/>
      <c r="C60" s="4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2:18">
      <c r="B61" s="28"/>
      <c r="C61" s="4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2:18">
      <c r="B62" s="28"/>
      <c r="C62" s="4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2:18">
      <c r="B63" s="28"/>
      <c r="C63" s="4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18">
      <c r="B64" s="28"/>
      <c r="C64" s="4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2:18">
      <c r="B65" s="28"/>
      <c r="C65" s="4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2:18">
      <c r="B66" s="28"/>
      <c r="C66" s="4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2:18">
      <c r="B67" s="28"/>
      <c r="C67" s="4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2:18">
      <c r="B68" s="28"/>
      <c r="C68" s="4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2:18">
      <c r="B69" s="28"/>
      <c r="C69" s="4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2:18">
      <c r="B70" s="28"/>
      <c r="C70" s="4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2:18">
      <c r="B71" s="28"/>
      <c r="C71" s="4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2:18">
      <c r="B72" s="28"/>
      <c r="C72" s="4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2:18">
      <c r="B73" s="28"/>
      <c r="C73" s="4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2:18">
      <c r="B74" s="28"/>
      <c r="C74" s="4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2:18">
      <c r="B75" s="28"/>
      <c r="C75" s="4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2:18">
      <c r="B76" s="28"/>
      <c r="C76" s="4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2:18">
      <c r="B77" s="28"/>
      <c r="C77" s="4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2:18">
      <c r="B78" s="28"/>
      <c r="C78" s="4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2:18">
      <c r="B79" s="28"/>
      <c r="C79" s="4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2:18">
      <c r="B80" s="28"/>
      <c r="C80" s="4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2:18">
      <c r="B81" s="28"/>
      <c r="C81" s="4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2:18">
      <c r="B82" s="28"/>
      <c r="C82" s="4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2:18">
      <c r="B83" s="28"/>
      <c r="C83" s="4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2:18">
      <c r="B84" s="28"/>
      <c r="C84" s="4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2:18">
      <c r="B85" s="28"/>
      <c r="C85" s="4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7" spans="2:18">
      <c r="B87" s="26"/>
    </row>
    <row r="88" spans="2:18">
      <c r="B88" s="28"/>
      <c r="C88" s="4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2:18">
      <c r="B89" s="28"/>
      <c r="C89" s="4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2:18">
      <c r="B90" s="28"/>
      <c r="C90" s="4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2:18">
      <c r="B91" s="28"/>
      <c r="C91" s="4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2:18">
      <c r="B92" s="28"/>
      <c r="C92" s="4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2:18">
      <c r="B93" s="28"/>
      <c r="C93" s="4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2:18">
      <c r="B94" s="28"/>
      <c r="C94" s="4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2:18">
      <c r="B95" s="28"/>
      <c r="C95" s="4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2:18">
      <c r="B96" s="28"/>
      <c r="C96" s="4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2:18">
      <c r="B97" s="28"/>
      <c r="C97" s="4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2:18">
      <c r="B98" s="28"/>
      <c r="C98" s="4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2:18">
      <c r="B99" s="28"/>
      <c r="C99" s="4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2:18">
      <c r="B100" s="28"/>
      <c r="C100" s="4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2:18">
      <c r="B101" s="28"/>
      <c r="C101" s="4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2:18">
      <c r="B102" s="28"/>
      <c r="C102" s="4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2:18">
      <c r="B103" s="28"/>
      <c r="C103" s="4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2:18">
      <c r="B104" s="28"/>
      <c r="C104" s="4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2:18">
      <c r="B105" s="28"/>
      <c r="C105" s="4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2:18">
      <c r="B106" s="28"/>
      <c r="C106" s="4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2:18">
      <c r="B107" s="28"/>
      <c r="C107" s="4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2:18">
      <c r="B108" s="28"/>
      <c r="C108" s="4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2:18">
      <c r="B109" s="28"/>
      <c r="C109" s="4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2:18">
      <c r="B110" s="28"/>
      <c r="C110" s="4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2:18">
      <c r="B111" s="28"/>
      <c r="C111" s="4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2:18">
      <c r="B112" s="28"/>
      <c r="C112" s="4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2:18">
      <c r="B113" s="28"/>
      <c r="C113" s="4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2:18">
      <c r="B114" s="28"/>
      <c r="C114" s="4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2:18">
      <c r="B115" s="28"/>
      <c r="C115" s="4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2:18">
      <c r="B116" s="28"/>
      <c r="C116" s="4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8" spans="2:18">
      <c r="B118" s="26"/>
    </row>
    <row r="119" spans="2:18">
      <c r="B119" s="28"/>
      <c r="C119" s="4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2:18">
      <c r="B120" s="28"/>
      <c r="C120" s="4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2:18">
      <c r="B121" s="28"/>
      <c r="C121" s="46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2:18">
      <c r="B122" s="28"/>
      <c r="C122" s="46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2:18">
      <c r="B123" s="28"/>
      <c r="C123" s="46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2:18">
      <c r="B124" s="28"/>
      <c r="C124" s="46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2:18">
      <c r="B125" s="28"/>
      <c r="C125" s="46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2:18">
      <c r="B126" s="28"/>
      <c r="C126" s="46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2:18">
      <c r="B127" s="28"/>
      <c r="C127" s="46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2:18">
      <c r="B128" s="28"/>
      <c r="C128" s="46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2:18">
      <c r="B129" s="28"/>
      <c r="C129" s="46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2:18">
      <c r="B130" s="28"/>
      <c r="C130" s="46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2:18">
      <c r="B131" s="28"/>
      <c r="C131" s="46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2:18">
      <c r="B132" s="28"/>
      <c r="C132" s="46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2:18">
      <c r="B133" s="28"/>
      <c r="C133" s="46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2:18">
      <c r="B134" s="28"/>
      <c r="C134" s="46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2:18">
      <c r="B135" s="28"/>
      <c r="C135" s="46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2:18">
      <c r="B136" s="28"/>
      <c r="C136" s="46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2:18">
      <c r="B137" s="28"/>
      <c r="C137" s="46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2:18">
      <c r="B138" s="28"/>
      <c r="C138" s="46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2:18">
      <c r="B139" s="28"/>
      <c r="C139" s="46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2:18">
      <c r="B140" s="28"/>
      <c r="C140" s="46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2:18">
      <c r="B141" s="28"/>
      <c r="C141" s="46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2:18">
      <c r="B142" s="28"/>
      <c r="C142" s="46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2:18">
      <c r="B143" s="28"/>
      <c r="C143" s="46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2:18">
      <c r="B144" s="28"/>
      <c r="C144" s="46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2:18">
      <c r="B145" s="28"/>
      <c r="C145" s="4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2:18">
      <c r="B146" s="28"/>
      <c r="C146" s="46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2:18">
      <c r="B147" s="28"/>
      <c r="C147" s="46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9" spans="2:18">
      <c r="B149" s="26"/>
    </row>
    <row r="150" spans="2:18">
      <c r="B150" s="28"/>
      <c r="C150" s="46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2:18">
      <c r="B151" s="28"/>
      <c r="C151" s="4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2:18">
      <c r="B152" s="28"/>
      <c r="C152" s="46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2:18">
      <c r="B153" s="28"/>
      <c r="C153" s="46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2:18">
      <c r="B154" s="28"/>
      <c r="C154" s="46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2:18">
      <c r="B155" s="28"/>
      <c r="C155" s="46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>
      <c r="B156" s="28"/>
      <c r="C156" s="46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2:18">
      <c r="B157" s="28"/>
      <c r="C157" s="46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2:18">
      <c r="B158" s="28"/>
      <c r="C158" s="46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2:18">
      <c r="B159" s="28"/>
      <c r="C159" s="46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2:18">
      <c r="B160" s="28"/>
      <c r="C160" s="46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2:18">
      <c r="B161" s="28"/>
      <c r="C161" s="46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2:18">
      <c r="B162" s="28"/>
      <c r="C162" s="46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2:18">
      <c r="B163" s="28"/>
      <c r="C163" s="46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2:18">
      <c r="B164" s="28"/>
      <c r="C164" s="46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2:18">
      <c r="B165" s="28"/>
      <c r="C165" s="46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2:18">
      <c r="B166" s="28"/>
      <c r="C166" s="46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2:18">
      <c r="B167" s="28"/>
      <c r="C167" s="4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2:18">
      <c r="B168" s="28"/>
      <c r="C168" s="46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2:18">
      <c r="B169" s="28"/>
      <c r="C169" s="46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2:18">
      <c r="B170" s="28"/>
      <c r="C170" s="46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2:18">
      <c r="B171" s="28"/>
      <c r="C171" s="46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18">
      <c r="B172" s="28"/>
      <c r="C172" s="46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2:18">
      <c r="B173" s="28"/>
      <c r="C173" s="46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2:18">
      <c r="B174" s="28"/>
      <c r="C174" s="46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2:18">
      <c r="B175" s="28"/>
      <c r="C175" s="46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18">
      <c r="B176" s="28"/>
      <c r="C176" s="4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2:18">
      <c r="B177" s="28"/>
      <c r="C177" s="46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2:18">
      <c r="B178" s="28"/>
      <c r="C178" s="46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80" spans="2:18">
      <c r="B180" s="26"/>
    </row>
    <row r="181" spans="2:18">
      <c r="B181" s="28"/>
      <c r="C181" s="46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2:18">
      <c r="B182" s="28"/>
      <c r="C182" s="4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2:18">
      <c r="B183" s="28"/>
      <c r="C183" s="46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>
      <c r="B184" s="28"/>
      <c r="C184" s="46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2:18">
      <c r="B185" s="28"/>
      <c r="C185" s="46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2:18">
      <c r="B186" s="28"/>
      <c r="C186" s="46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2:18">
      <c r="B187" s="28"/>
      <c r="C187" s="46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>
      <c r="B188" s="28"/>
      <c r="C188" s="46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2:18">
      <c r="B189" s="28"/>
      <c r="C189" s="46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2:18">
      <c r="B190" s="28"/>
      <c r="C190" s="46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2:18">
      <c r="B191" s="28"/>
      <c r="C191" s="46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>
      <c r="B192" s="28"/>
      <c r="C192" s="46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2:18">
      <c r="B193" s="28"/>
      <c r="C193" s="46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2:18">
      <c r="B194" s="28"/>
      <c r="C194" s="46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2:18">
      <c r="B195" s="28"/>
      <c r="C195" s="46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>
      <c r="B196" s="28"/>
      <c r="C196" s="46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2:18">
      <c r="B197" s="28"/>
      <c r="C197" s="46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2:18">
      <c r="B198" s="28"/>
      <c r="C198" s="4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2:18">
      <c r="B199" s="28"/>
      <c r="C199" s="46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>
      <c r="B200" s="28"/>
      <c r="C200" s="46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2:18">
      <c r="B201" s="28"/>
      <c r="C201" s="46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2:18">
      <c r="B202" s="28"/>
      <c r="C202" s="46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2:18">
      <c r="B203" s="28"/>
      <c r="C203" s="46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>
      <c r="B204" s="28"/>
      <c r="C204" s="46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2:18">
      <c r="B205" s="28"/>
      <c r="C205" s="46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2:18">
      <c r="B206" s="28"/>
      <c r="C206" s="46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2:18">
      <c r="B207" s="28"/>
      <c r="C207" s="4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>
      <c r="B208" s="28"/>
      <c r="C208" s="46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2:18">
      <c r="B209" s="28"/>
      <c r="C209" s="46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1" spans="2:18">
      <c r="B211" s="26"/>
    </row>
    <row r="212" spans="2:18">
      <c r="B212" s="28"/>
      <c r="C212" s="46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2:18">
      <c r="B213" s="28"/>
      <c r="C213" s="4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2:18">
      <c r="B214" s="28"/>
      <c r="C214" s="46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2:18">
      <c r="B215" s="28"/>
      <c r="C215" s="46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>
      <c r="B216" s="28"/>
      <c r="C216" s="46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2:18">
      <c r="B217" s="28"/>
      <c r="C217" s="46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2:18">
      <c r="B218" s="28"/>
      <c r="C218" s="46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2:18">
      <c r="B219" s="28"/>
      <c r="C219" s="46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>
      <c r="B220" s="28"/>
      <c r="C220" s="46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2:18">
      <c r="B221" s="28"/>
      <c r="C221" s="46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2:18">
      <c r="B222" s="28"/>
      <c r="C222" s="46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2:18">
      <c r="B223" s="28"/>
      <c r="C223" s="46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>
      <c r="B224" s="28"/>
      <c r="C224" s="46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2:18">
      <c r="B225" s="28"/>
      <c r="C225" s="46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2:18">
      <c r="B226" s="28"/>
      <c r="C226" s="46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2:18">
      <c r="B227" s="28"/>
      <c r="C227" s="46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>
      <c r="B228" s="28"/>
      <c r="C228" s="46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2:18">
      <c r="B229" s="28"/>
      <c r="C229" s="46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2:18">
      <c r="B230" s="28"/>
      <c r="C230" s="46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2:18">
      <c r="B231" s="28"/>
      <c r="C231" s="46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>
      <c r="B232" s="28"/>
      <c r="C232" s="46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2:18">
      <c r="B233" s="28"/>
      <c r="C233" s="46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2:18">
      <c r="B234" s="28"/>
      <c r="C234" s="46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2:18">
      <c r="B235" s="28"/>
      <c r="C235" s="46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>
      <c r="B236" s="28"/>
      <c r="C236" s="46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2:18">
      <c r="B237" s="28"/>
      <c r="C237" s="46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2:18">
      <c r="B238" s="28"/>
      <c r="C238" s="4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2:18">
      <c r="B239" s="28"/>
      <c r="C239" s="46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>
      <c r="B240" s="28"/>
      <c r="C240" s="46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2" spans="2:18">
      <c r="B242" s="26"/>
    </row>
    <row r="243" spans="2:18">
      <c r="B243" s="28"/>
      <c r="C243" s="46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>
      <c r="B244" s="28"/>
      <c r="C244" s="46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2:18">
      <c r="B245" s="28"/>
      <c r="C245" s="46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2:18">
      <c r="B246" s="28"/>
      <c r="C246" s="46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2:18">
      <c r="B247" s="28"/>
      <c r="C247" s="46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>
      <c r="B248" s="28"/>
      <c r="C248" s="46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2:18">
      <c r="B249" s="28"/>
      <c r="C249" s="46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2:18">
      <c r="B250" s="28"/>
      <c r="C250" s="46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2:18">
      <c r="B251" s="28"/>
      <c r="C251" s="46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>
      <c r="B252" s="28"/>
      <c r="C252" s="46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2:18">
      <c r="B253" s="28"/>
      <c r="C253" s="46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2:18">
      <c r="B254" s="28"/>
      <c r="C254" s="46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2:18">
      <c r="B255" s="28"/>
      <c r="C255" s="46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>
      <c r="B256" s="28"/>
      <c r="C256" s="46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2:18">
      <c r="B257" s="28"/>
      <c r="C257" s="46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2:18">
      <c r="B258" s="28"/>
      <c r="C258" s="46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2:18">
      <c r="B259" s="28"/>
      <c r="C259" s="46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>
      <c r="B260" s="28"/>
      <c r="C260" s="46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2:18">
      <c r="B261" s="28"/>
      <c r="C261" s="46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2:18">
      <c r="B262" s="28"/>
      <c r="C262" s="46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2:18">
      <c r="B263" s="28"/>
      <c r="C263" s="46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>
      <c r="B264" s="28"/>
      <c r="C264" s="46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2:18">
      <c r="B265" s="28"/>
      <c r="C265" s="46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2:18">
      <c r="B266" s="28"/>
      <c r="C266" s="46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2:18">
      <c r="B267" s="28"/>
      <c r="C267" s="46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>
      <c r="B268" s="28"/>
      <c r="C268" s="46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2:18">
      <c r="B269" s="28"/>
      <c r="C269" s="4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2:18">
      <c r="B270" s="28"/>
      <c r="C270" s="46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2:18">
      <c r="B271" s="28"/>
      <c r="C271" s="46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3" spans="2:18">
      <c r="B273" s="26"/>
    </row>
    <row r="274" spans="2:18">
      <c r="B274" s="28"/>
      <c r="C274" s="46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2:18">
      <c r="B275" s="28"/>
      <c r="C275" s="46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2:18">
      <c r="B276" s="28"/>
      <c r="C276" s="46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2:18">
      <c r="B277" s="28"/>
      <c r="C277" s="46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2:18">
      <c r="B278" s="28"/>
      <c r="C278" s="46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2:18">
      <c r="B279" s="28"/>
      <c r="C279" s="46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>
      <c r="B280" s="28"/>
      <c r="C280" s="46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2:18">
      <c r="B281" s="28"/>
      <c r="C281" s="46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2:18">
      <c r="B282" s="28"/>
      <c r="C282" s="46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2:18">
      <c r="B283" s="28"/>
      <c r="C283" s="46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>
      <c r="B284" s="28"/>
      <c r="C284" s="46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2:18">
      <c r="B285" s="28"/>
      <c r="C285" s="46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2:18">
      <c r="B286" s="28"/>
      <c r="C286" s="46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2:18">
      <c r="B287" s="28"/>
      <c r="C287" s="46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>
      <c r="B288" s="28"/>
      <c r="C288" s="46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2:18">
      <c r="B289" s="28"/>
      <c r="C289" s="46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2:18">
      <c r="B290" s="28"/>
      <c r="C290" s="46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2:18">
      <c r="B291" s="28"/>
      <c r="C291" s="46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2:18">
      <c r="B292" s="28"/>
      <c r="C292" s="46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2:18">
      <c r="B293" s="28"/>
      <c r="C293" s="46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2:18">
      <c r="B294" s="28"/>
      <c r="C294" s="46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2:18">
      <c r="B295" s="28"/>
      <c r="C295" s="46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>
      <c r="B296" s="28"/>
      <c r="C296" s="46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2:18">
      <c r="B297" s="28"/>
      <c r="C297" s="46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2:18">
      <c r="B298" s="28"/>
      <c r="C298" s="46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2:18">
      <c r="B299" s="28"/>
      <c r="C299" s="46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>
      <c r="B300" s="28"/>
      <c r="C300" s="4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2:18">
      <c r="B301" s="28"/>
      <c r="C301" s="46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2:18">
      <c r="B302" s="28"/>
      <c r="C302" s="46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4" spans="2:18">
      <c r="B304" s="26"/>
    </row>
    <row r="305" spans="2:18">
      <c r="B305" s="28"/>
      <c r="C305" s="46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2:18">
      <c r="B306" s="28"/>
      <c r="C306" s="46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2:18">
      <c r="B307" s="28"/>
      <c r="C307" s="46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>
      <c r="B308" s="28"/>
      <c r="C308" s="46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2:18">
      <c r="B309" s="28"/>
      <c r="C309" s="46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2:18">
      <c r="B310" s="28"/>
      <c r="C310" s="46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2:18">
      <c r="B311" s="28"/>
      <c r="C311" s="46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>
      <c r="B312" s="28"/>
      <c r="C312" s="46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2:18">
      <c r="B313" s="28"/>
      <c r="C313" s="46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2:18">
      <c r="B314" s="28"/>
      <c r="C314" s="46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2:18">
      <c r="B315" s="28"/>
      <c r="C315" s="46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>
      <c r="B316" s="28"/>
      <c r="C316" s="46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2:18">
      <c r="B317" s="28"/>
      <c r="C317" s="46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2:18">
      <c r="B318" s="28"/>
      <c r="C318" s="46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2:18">
      <c r="B319" s="28"/>
      <c r="C319" s="46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>
      <c r="B320" s="28"/>
      <c r="C320" s="46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2:18">
      <c r="B321" s="28"/>
      <c r="C321" s="4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2:18">
      <c r="B322" s="28"/>
      <c r="C322" s="46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2:18">
      <c r="B323" s="28"/>
      <c r="C323" s="46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>
      <c r="B324" s="28"/>
      <c r="C324" s="46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2:18">
      <c r="B325" s="28"/>
      <c r="C325" s="46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2:18">
      <c r="B326" s="28"/>
      <c r="C326" s="46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2:18">
      <c r="B327" s="28"/>
      <c r="C327" s="46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>
      <c r="B328" s="28"/>
      <c r="C328" s="46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2:18">
      <c r="B329" s="28"/>
      <c r="C329" s="46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2:18">
      <c r="B330" s="28"/>
      <c r="C330" s="46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2:18">
      <c r="B331" s="28"/>
      <c r="C331" s="4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2:18">
      <c r="B332" s="28"/>
      <c r="C332" s="46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2:18">
      <c r="B333" s="28"/>
      <c r="C333" s="46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5" spans="2:18">
      <c r="B335" s="26"/>
    </row>
    <row r="336" spans="2:18">
      <c r="B336" s="28"/>
      <c r="C336" s="46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2:18">
      <c r="B337" s="28"/>
      <c r="C337" s="4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2:18">
      <c r="B338" s="28"/>
      <c r="C338" s="46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2:18">
      <c r="B339" s="28"/>
      <c r="C339" s="46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>
      <c r="B340" s="28"/>
      <c r="C340" s="46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2:18">
      <c r="B341" s="28"/>
      <c r="C341" s="46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2:18">
      <c r="B342" s="28"/>
      <c r="C342" s="46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2:18">
      <c r="B343" s="28"/>
      <c r="C343" s="46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>
      <c r="B344" s="28"/>
      <c r="C344" s="46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2:18">
      <c r="B345" s="28"/>
      <c r="C345" s="46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2:18">
      <c r="B346" s="28"/>
      <c r="C346" s="46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2:18">
      <c r="B347" s="28"/>
      <c r="C347" s="46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>
      <c r="B348" s="28"/>
      <c r="C348" s="46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2:18">
      <c r="B349" s="28"/>
      <c r="C349" s="46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2:18">
      <c r="B350" s="28"/>
      <c r="C350" s="46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2:18">
      <c r="B351" s="28"/>
      <c r="C351" s="46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>
      <c r="B352" s="28"/>
      <c r="C352" s="46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2:18">
      <c r="B353" s="28"/>
      <c r="C353" s="4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2:18">
      <c r="B354" s="28"/>
      <c r="C354" s="46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2:18">
      <c r="B355" s="28"/>
      <c r="C355" s="46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>
      <c r="B356" s="28"/>
      <c r="C356" s="46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2:18">
      <c r="B357" s="28"/>
      <c r="C357" s="46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2:18">
      <c r="B358" s="28"/>
      <c r="C358" s="46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2:18">
      <c r="B359" s="28"/>
      <c r="C359" s="46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>
      <c r="B360" s="28"/>
      <c r="C360" s="46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2:18">
      <c r="B361" s="28"/>
      <c r="C361" s="46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2:18">
      <c r="B362" s="28"/>
      <c r="C362" s="4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2:18">
      <c r="B363" s="28"/>
      <c r="C363" s="46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>
      <c r="B364" s="28"/>
      <c r="C364" s="46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6" spans="2:18">
      <c r="B366" s="26"/>
    </row>
    <row r="367" spans="2:18">
      <c r="B367" s="28"/>
      <c r="C367" s="46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>
      <c r="B368" s="28"/>
      <c r="C368" s="4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2:18">
      <c r="B369" s="28"/>
      <c r="C369" s="46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2:18">
      <c r="B370" s="28"/>
      <c r="C370" s="46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2:18">
      <c r="B371" s="28"/>
      <c r="C371" s="46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>
      <c r="B372" s="28"/>
      <c r="C372" s="46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2:18">
      <c r="B373" s="28"/>
      <c r="C373" s="46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2:18">
      <c r="B374" s="28"/>
      <c r="C374" s="46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2:18">
      <c r="B375" s="28"/>
      <c r="C375" s="46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>
      <c r="B376" s="28"/>
      <c r="C376" s="46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2:18">
      <c r="B377" s="28"/>
      <c r="C377" s="46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2:18">
      <c r="B378" s="28"/>
      <c r="C378" s="46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2:18">
      <c r="B379" s="28"/>
      <c r="C379" s="46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>
      <c r="B380" s="28"/>
      <c r="C380" s="46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2:18">
      <c r="B381" s="28"/>
      <c r="C381" s="46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2:18">
      <c r="B382" s="28"/>
      <c r="C382" s="46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2:18">
      <c r="B383" s="28"/>
      <c r="C383" s="46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>
      <c r="B384" s="28"/>
      <c r="C384" s="4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2:18">
      <c r="B385" s="28"/>
      <c r="C385" s="46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2:18">
      <c r="B386" s="28"/>
      <c r="C386" s="46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2:18">
      <c r="B387" s="28"/>
      <c r="C387" s="46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>
      <c r="B388" s="28"/>
      <c r="C388" s="46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2:18">
      <c r="B389" s="28"/>
      <c r="C389" s="46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2:18">
      <c r="B390" s="28"/>
      <c r="C390" s="46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2:18">
      <c r="B391" s="28"/>
      <c r="C391" s="46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>
      <c r="B392" s="28"/>
      <c r="C392" s="46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2:18">
      <c r="B393" s="28"/>
      <c r="C393" s="4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2:18">
      <c r="B394" s="28"/>
      <c r="C394" s="46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2:18">
      <c r="B395" s="28"/>
      <c r="C395" s="46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7" spans="2:18">
      <c r="B397" s="26"/>
    </row>
    <row r="398" spans="2:18">
      <c r="B398" s="28"/>
      <c r="C398" s="46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2:18">
      <c r="B399" s="28"/>
      <c r="C399" s="4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2:18">
      <c r="B400" s="28"/>
      <c r="C400" s="46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2:18">
      <c r="B401" s="28"/>
      <c r="C401" s="46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2:18">
      <c r="B402" s="28"/>
      <c r="C402" s="46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2:18">
      <c r="B403" s="28"/>
      <c r="C403" s="46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>
      <c r="B404" s="28"/>
      <c r="C404" s="46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2:18">
      <c r="B405" s="28"/>
      <c r="C405" s="46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2:18">
      <c r="B406" s="28"/>
      <c r="C406" s="46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2:18">
      <c r="B407" s="28"/>
      <c r="C407" s="46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>
      <c r="B408" s="28"/>
      <c r="C408" s="46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2:18">
      <c r="B409" s="28"/>
      <c r="C409" s="46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2:18">
      <c r="B410" s="28"/>
      <c r="C410" s="46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2:18">
      <c r="B411" s="28"/>
      <c r="C411" s="46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>
      <c r="B412" s="28"/>
      <c r="C412" s="46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2:18">
      <c r="B413" s="28"/>
      <c r="C413" s="46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2:18">
      <c r="B414" s="28"/>
      <c r="C414" s="46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2:18">
      <c r="B415" s="28"/>
      <c r="C415" s="4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2:18">
      <c r="B416" s="28"/>
      <c r="C416" s="46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2:18">
      <c r="B417" s="28"/>
      <c r="C417" s="46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2:18">
      <c r="B418" s="28"/>
      <c r="C418" s="46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2:18">
      <c r="B419" s="28"/>
      <c r="C419" s="46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>
      <c r="B420" s="28"/>
      <c r="C420" s="46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2:18">
      <c r="B421" s="28"/>
      <c r="C421" s="46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2:18">
      <c r="B422" s="28"/>
      <c r="C422" s="46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2:18">
      <c r="B423" s="28"/>
      <c r="C423" s="46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>
      <c r="B424" s="28"/>
      <c r="C424" s="4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2:18">
      <c r="B425" s="28"/>
      <c r="C425" s="46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2:18">
      <c r="B426" s="28"/>
      <c r="C426" s="46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49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8995.73</v>
      </c>
      <c r="C2" s="97">
        <v>2151.6799999999998</v>
      </c>
      <c r="D2" s="97">
        <v>2151.6799999999998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8995.73</v>
      </c>
      <c r="C3" s="97">
        <v>2151.6799999999998</v>
      </c>
      <c r="D3" s="97">
        <v>2151.6799999999998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22711.65</v>
      </c>
      <c r="C4" s="97">
        <v>5432.38</v>
      </c>
      <c r="D4" s="97">
        <v>5432.38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22711.65</v>
      </c>
      <c r="C5" s="97">
        <v>5432.38</v>
      </c>
      <c r="D5" s="97">
        <v>5432.38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2341.13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18.75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77.180000000000007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602.27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20.98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3437.97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6434.5</v>
      </c>
      <c r="C28" s="97">
        <v>2561.23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1.272</v>
      </c>
      <c r="E42" s="97">
        <v>1.571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1.272</v>
      </c>
      <c r="E43" s="97">
        <v>1.571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0.56899999999999995</v>
      </c>
      <c r="E45" s="97">
        <v>0.63700000000000001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1.272</v>
      </c>
      <c r="E46" s="97">
        <v>1.571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0.56899999999999995</v>
      </c>
      <c r="E48" s="97">
        <v>0.63700000000000001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1.272</v>
      </c>
      <c r="E49" s="97">
        <v>1.571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1.272</v>
      </c>
      <c r="E50" s="97">
        <v>1.571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0.56899999999999995</v>
      </c>
      <c r="E52" s="97">
        <v>0.63700000000000001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1.272</v>
      </c>
      <c r="E53" s="97">
        <v>1.571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1.272</v>
      </c>
      <c r="E54" s="97">
        <v>1.571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0.56899999999999995</v>
      </c>
      <c r="E56" s="97">
        <v>0.63700000000000001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1.272</v>
      </c>
      <c r="E57" s="97">
        <v>1.571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1.272</v>
      </c>
      <c r="E58" s="97">
        <v>1.571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0.56899999999999995</v>
      </c>
      <c r="E60" s="97">
        <v>0.63700000000000001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1.272</v>
      </c>
      <c r="E61" s="97">
        <v>1.571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0.56899999999999995</v>
      </c>
      <c r="E63" s="97">
        <v>0.63700000000000001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9095.92</v>
      </c>
      <c r="D75" s="97">
        <v>7241.84</v>
      </c>
      <c r="E75" s="97">
        <v>1854.08</v>
      </c>
      <c r="F75" s="97">
        <v>0.8</v>
      </c>
      <c r="G75" s="97">
        <v>3.62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53033.57</v>
      </c>
      <c r="D76" s="97">
        <v>40784.589999999997</v>
      </c>
      <c r="E76" s="97">
        <v>12248.98</v>
      </c>
      <c r="F76" s="97">
        <v>0.77</v>
      </c>
      <c r="G76" s="97">
        <v>3.29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37908.01</v>
      </c>
      <c r="D77" s="97">
        <v>28018.47</v>
      </c>
      <c r="E77" s="97">
        <v>9889.5400000000009</v>
      </c>
      <c r="F77" s="97">
        <v>0.74</v>
      </c>
      <c r="G77" s="97">
        <v>3.41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190354.55</v>
      </c>
      <c r="D78" s="97">
        <v>140284.39000000001</v>
      </c>
      <c r="E78" s="97">
        <v>50070.15</v>
      </c>
      <c r="F78" s="97">
        <v>0.74</v>
      </c>
      <c r="G78" s="97">
        <v>3.45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50895.34</v>
      </c>
      <c r="D79" s="97">
        <v>40647.83</v>
      </c>
      <c r="E79" s="97">
        <v>10247.51</v>
      </c>
      <c r="F79" s="97">
        <v>0.8</v>
      </c>
      <c r="G79" s="97">
        <v>3.35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30260.94</v>
      </c>
      <c r="D80" s="97">
        <v>24168.06</v>
      </c>
      <c r="E80" s="97">
        <v>6092.88</v>
      </c>
      <c r="F80" s="97">
        <v>0.8</v>
      </c>
      <c r="G80" s="97">
        <v>3.56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13791.94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79433.25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85417.79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295031.48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94987.82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49807.69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0.55000000000000004</v>
      </c>
      <c r="F94" s="97">
        <v>633.03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0.56999999999999995</v>
      </c>
      <c r="D95" s="97">
        <v>622</v>
      </c>
      <c r="E95" s="97">
        <v>2.95</v>
      </c>
      <c r="F95" s="97">
        <v>3221.42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1.92</v>
      </c>
      <c r="F96" s="97">
        <v>2098.86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1017.59</v>
      </c>
      <c r="E97" s="97">
        <v>9.57</v>
      </c>
      <c r="F97" s="97">
        <v>16463.419999999998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0.56999999999999995</v>
      </c>
      <c r="D98" s="97">
        <v>622</v>
      </c>
      <c r="E98" s="97">
        <v>3.07</v>
      </c>
      <c r="F98" s="97">
        <v>3362.45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1.83</v>
      </c>
      <c r="F99" s="97">
        <v>1999.22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65284.822800000002</v>
      </c>
      <c r="C108" s="97">
        <v>56.936300000000003</v>
      </c>
      <c r="D108" s="97">
        <v>417.91910000000001</v>
      </c>
      <c r="E108" s="97">
        <v>0</v>
      </c>
      <c r="F108" s="97">
        <v>2.0000000000000001E-4</v>
      </c>
      <c r="G108" s="98">
        <v>2521020</v>
      </c>
      <c r="H108" s="97">
        <v>23870.2418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54533.147799999999</v>
      </c>
      <c r="C109" s="97">
        <v>47.348399999999998</v>
      </c>
      <c r="D109" s="97">
        <v>386.85340000000002</v>
      </c>
      <c r="E109" s="97">
        <v>0</v>
      </c>
      <c r="F109" s="97">
        <v>2.0000000000000001E-4</v>
      </c>
      <c r="G109" s="98">
        <v>2333810</v>
      </c>
      <c r="H109" s="97">
        <v>20054.288799999998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60636.565900000001</v>
      </c>
      <c r="C110" s="97">
        <v>52.675899999999999</v>
      </c>
      <c r="D110" s="97">
        <v>425.11720000000003</v>
      </c>
      <c r="E110" s="97">
        <v>0</v>
      </c>
      <c r="F110" s="97">
        <v>2.0000000000000001E-4</v>
      </c>
      <c r="G110" s="98">
        <v>2564620</v>
      </c>
      <c r="H110" s="97">
        <v>22283.433300000001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56405.064700000003</v>
      </c>
      <c r="C111" s="97">
        <v>48.885899999999999</v>
      </c>
      <c r="D111" s="97">
        <v>415.84730000000002</v>
      </c>
      <c r="E111" s="97">
        <v>0</v>
      </c>
      <c r="F111" s="97">
        <v>2.0000000000000001E-4</v>
      </c>
      <c r="G111" s="98">
        <v>2508790</v>
      </c>
      <c r="H111" s="97">
        <v>20790.6214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56831.522199999999</v>
      </c>
      <c r="C112" s="97">
        <v>49.113900000000001</v>
      </c>
      <c r="D112" s="97">
        <v>444.33640000000003</v>
      </c>
      <c r="E112" s="97">
        <v>0</v>
      </c>
      <c r="F112" s="97">
        <v>2.0000000000000001E-4</v>
      </c>
      <c r="G112" s="98">
        <v>2680770</v>
      </c>
      <c r="H112" s="97">
        <v>21025.138299999999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54280.714500000002</v>
      </c>
      <c r="C113" s="97">
        <v>46.826300000000003</v>
      </c>
      <c r="D113" s="97">
        <v>439.26639999999998</v>
      </c>
      <c r="E113" s="97">
        <v>0</v>
      </c>
      <c r="F113" s="97">
        <v>2.0000000000000001E-4</v>
      </c>
      <c r="G113" s="98">
        <v>2650240</v>
      </c>
      <c r="H113" s="97">
        <v>20126.830999999998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54951.489600000001</v>
      </c>
      <c r="C114" s="97">
        <v>47.326900000000002</v>
      </c>
      <c r="D114" s="97">
        <v>458.67079999999999</v>
      </c>
      <c r="E114" s="97">
        <v>0</v>
      </c>
      <c r="F114" s="97">
        <v>2.0000000000000001E-4</v>
      </c>
      <c r="G114" s="98">
        <v>2767370</v>
      </c>
      <c r="H114" s="97">
        <v>20418.1895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56061.922700000003</v>
      </c>
      <c r="C115" s="97">
        <v>48.278300000000002</v>
      </c>
      <c r="D115" s="97">
        <v>468.83100000000002</v>
      </c>
      <c r="E115" s="97">
        <v>0</v>
      </c>
      <c r="F115" s="97">
        <v>2.0000000000000001E-4</v>
      </c>
      <c r="G115" s="98">
        <v>2828670</v>
      </c>
      <c r="H115" s="97">
        <v>20833.510600000001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53927.0409</v>
      </c>
      <c r="C116" s="97">
        <v>46.428600000000003</v>
      </c>
      <c r="D116" s="97">
        <v>452.97300000000001</v>
      </c>
      <c r="E116" s="97">
        <v>0</v>
      </c>
      <c r="F116" s="97">
        <v>2.0000000000000001E-4</v>
      </c>
      <c r="G116" s="98">
        <v>2733000</v>
      </c>
      <c r="H116" s="97">
        <v>20046.242300000002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56359.214699999997</v>
      </c>
      <c r="C117" s="97">
        <v>48.644500000000001</v>
      </c>
      <c r="D117" s="97">
        <v>451.59890000000001</v>
      </c>
      <c r="E117" s="97">
        <v>0</v>
      </c>
      <c r="F117" s="97">
        <v>2.0000000000000001E-4</v>
      </c>
      <c r="G117" s="98">
        <v>2724630</v>
      </c>
      <c r="H117" s="97">
        <v>20883.829300000001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57333.793899999997</v>
      </c>
      <c r="C118" s="97">
        <v>49.705500000000001</v>
      </c>
      <c r="D118" s="97">
        <v>420.0625</v>
      </c>
      <c r="E118" s="97">
        <v>0</v>
      </c>
      <c r="F118" s="97">
        <v>2.0000000000000001E-4</v>
      </c>
      <c r="G118" s="98">
        <v>2534210</v>
      </c>
      <c r="H118" s="97">
        <v>21124.9166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64513.2405</v>
      </c>
      <c r="C119" s="97">
        <v>56.222900000000003</v>
      </c>
      <c r="D119" s="97">
        <v>420.22050000000002</v>
      </c>
      <c r="E119" s="97">
        <v>0</v>
      </c>
      <c r="F119" s="97">
        <v>2.0000000000000001E-4</v>
      </c>
      <c r="G119" s="98">
        <v>2534940</v>
      </c>
      <c r="H119" s="97">
        <v>23610.217100000002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7">
        <v>691118.54009999998</v>
      </c>
      <c r="C121" s="97">
        <v>598.39329999999995</v>
      </c>
      <c r="D121" s="97">
        <v>5201.6966000000002</v>
      </c>
      <c r="E121" s="97">
        <v>0</v>
      </c>
      <c r="F121" s="97">
        <v>2.5999999999999999E-3</v>
      </c>
      <c r="G121" s="98">
        <v>31382100</v>
      </c>
      <c r="H121" s="97">
        <v>255067.45989999999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53927.0409</v>
      </c>
      <c r="C122" s="97">
        <v>46.428600000000003</v>
      </c>
      <c r="D122" s="97">
        <v>386.85340000000002</v>
      </c>
      <c r="E122" s="97">
        <v>0</v>
      </c>
      <c r="F122" s="97">
        <v>2.0000000000000001E-4</v>
      </c>
      <c r="G122" s="98">
        <v>2333810</v>
      </c>
      <c r="H122" s="97">
        <v>20046.242300000002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65284.822800000002</v>
      </c>
      <c r="C123" s="97">
        <v>56.936300000000003</v>
      </c>
      <c r="D123" s="97">
        <v>468.83100000000002</v>
      </c>
      <c r="E123" s="97">
        <v>0</v>
      </c>
      <c r="F123" s="97">
        <v>2.0000000000000001E-4</v>
      </c>
      <c r="G123" s="98">
        <v>2828670</v>
      </c>
      <c r="H123" s="97">
        <v>23870.2418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516904000000</v>
      </c>
      <c r="C126" s="97">
        <v>350147.00900000002</v>
      </c>
      <c r="D126" s="97" t="s">
        <v>620</v>
      </c>
      <c r="E126" s="97">
        <v>101872.63800000001</v>
      </c>
      <c r="F126" s="97">
        <v>41401.919999999998</v>
      </c>
      <c r="G126" s="97">
        <v>27909.326000000001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178963.12400000001</v>
      </c>
      <c r="R126" s="97">
        <v>0</v>
      </c>
      <c r="S126" s="97">
        <v>0</v>
      </c>
    </row>
    <row r="127" spans="1:19">
      <c r="A127" s="97" t="s">
        <v>477</v>
      </c>
      <c r="B127" s="98">
        <v>478518000000</v>
      </c>
      <c r="C127" s="97">
        <v>349933.46</v>
      </c>
      <c r="D127" s="97" t="s">
        <v>671</v>
      </c>
      <c r="E127" s="97">
        <v>67915.092000000004</v>
      </c>
      <c r="F127" s="97">
        <v>36859.928999999996</v>
      </c>
      <c r="G127" s="97">
        <v>27909.326000000001</v>
      </c>
      <c r="H127" s="97">
        <v>0</v>
      </c>
      <c r="I127" s="97">
        <v>451.29199999999997</v>
      </c>
      <c r="J127" s="97">
        <v>4916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211881.82</v>
      </c>
      <c r="R127" s="97">
        <v>0</v>
      </c>
      <c r="S127" s="97">
        <v>0</v>
      </c>
    </row>
    <row r="128" spans="1:19">
      <c r="A128" s="97" t="s">
        <v>478</v>
      </c>
      <c r="B128" s="98">
        <v>525844000000</v>
      </c>
      <c r="C128" s="97">
        <v>348274.28499999997</v>
      </c>
      <c r="D128" s="97" t="s">
        <v>553</v>
      </c>
      <c r="E128" s="97">
        <v>101872.63800000001</v>
      </c>
      <c r="F128" s="97">
        <v>41401.919999999998</v>
      </c>
      <c r="G128" s="97">
        <v>27909.326000000001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177090.4</v>
      </c>
      <c r="R128" s="97">
        <v>0</v>
      </c>
      <c r="S128" s="97">
        <v>0</v>
      </c>
    </row>
    <row r="129" spans="1:19">
      <c r="A129" s="97" t="s">
        <v>479</v>
      </c>
      <c r="B129" s="98">
        <v>514396000000</v>
      </c>
      <c r="C129" s="97">
        <v>360057.01799999998</v>
      </c>
      <c r="D129" s="97" t="s">
        <v>540</v>
      </c>
      <c r="E129" s="97">
        <v>101872.63800000001</v>
      </c>
      <c r="F129" s="97">
        <v>41401.919999999998</v>
      </c>
      <c r="G129" s="97">
        <v>27909.326000000001</v>
      </c>
      <c r="H129" s="97">
        <v>0</v>
      </c>
      <c r="I129" s="97">
        <v>4933.7280000000001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183939.40599999999</v>
      </c>
      <c r="R129" s="97">
        <v>0</v>
      </c>
      <c r="S129" s="97">
        <v>0</v>
      </c>
    </row>
    <row r="130" spans="1:19">
      <c r="A130" s="97" t="s">
        <v>291</v>
      </c>
      <c r="B130" s="98">
        <v>549659000000</v>
      </c>
      <c r="C130" s="97">
        <v>362898.755</v>
      </c>
      <c r="D130" s="97" t="s">
        <v>621</v>
      </c>
      <c r="E130" s="97">
        <v>101872.63800000001</v>
      </c>
      <c r="F130" s="97">
        <v>41401.919999999998</v>
      </c>
      <c r="G130" s="97">
        <v>27909.326000000001</v>
      </c>
      <c r="H130" s="97">
        <v>0</v>
      </c>
      <c r="I130" s="97">
        <v>3756.9989999999998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187957.872</v>
      </c>
      <c r="R130" s="97">
        <v>0</v>
      </c>
      <c r="S130" s="97">
        <v>0</v>
      </c>
    </row>
    <row r="131" spans="1:19">
      <c r="A131" s="97" t="s">
        <v>480</v>
      </c>
      <c r="B131" s="98">
        <v>543399000000</v>
      </c>
      <c r="C131" s="97">
        <v>379069.64299999998</v>
      </c>
      <c r="D131" s="97" t="s">
        <v>541</v>
      </c>
      <c r="E131" s="97">
        <v>101872.63800000001</v>
      </c>
      <c r="F131" s="97">
        <v>41401.919999999998</v>
      </c>
      <c r="G131" s="97">
        <v>27909.326000000001</v>
      </c>
      <c r="H131" s="97">
        <v>0</v>
      </c>
      <c r="I131" s="97">
        <v>13110.173000000001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194775.58600000001</v>
      </c>
      <c r="R131" s="97">
        <v>0</v>
      </c>
      <c r="S131" s="97">
        <v>0</v>
      </c>
    </row>
    <row r="132" spans="1:19">
      <c r="A132" s="97" t="s">
        <v>481</v>
      </c>
      <c r="B132" s="98">
        <v>567414000000</v>
      </c>
      <c r="C132" s="97">
        <v>402268.29</v>
      </c>
      <c r="D132" s="97" t="s">
        <v>542</v>
      </c>
      <c r="E132" s="97">
        <v>101872.63800000001</v>
      </c>
      <c r="F132" s="97">
        <v>41401.919999999998</v>
      </c>
      <c r="G132" s="97">
        <v>27909.326000000001</v>
      </c>
      <c r="H132" s="97">
        <v>0</v>
      </c>
      <c r="I132" s="97">
        <v>26739.298999999999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204345.106</v>
      </c>
      <c r="R132" s="97">
        <v>0</v>
      </c>
      <c r="S132" s="97">
        <v>0</v>
      </c>
    </row>
    <row r="133" spans="1:19">
      <c r="A133" s="97" t="s">
        <v>482</v>
      </c>
      <c r="B133" s="98">
        <v>579984000000</v>
      </c>
      <c r="C133" s="97">
        <v>388425.57299999997</v>
      </c>
      <c r="D133" s="97" t="s">
        <v>543</v>
      </c>
      <c r="E133" s="97">
        <v>101872.63800000001</v>
      </c>
      <c r="F133" s="97">
        <v>41401.919999999998</v>
      </c>
      <c r="G133" s="97">
        <v>27909.326000000001</v>
      </c>
      <c r="H133" s="97">
        <v>0</v>
      </c>
      <c r="I133" s="97">
        <v>13856.514999999999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203385.174</v>
      </c>
      <c r="R133" s="97">
        <v>0</v>
      </c>
      <c r="S133" s="97">
        <v>0</v>
      </c>
    </row>
    <row r="134" spans="1:19">
      <c r="A134" s="97" t="s">
        <v>483</v>
      </c>
      <c r="B134" s="98">
        <v>560368000000</v>
      </c>
      <c r="C134" s="97">
        <v>408833.91200000001</v>
      </c>
      <c r="D134" s="97" t="s">
        <v>544</v>
      </c>
      <c r="E134" s="97">
        <v>101872.63800000001</v>
      </c>
      <c r="F134" s="97">
        <v>41401.919999999998</v>
      </c>
      <c r="G134" s="97">
        <v>27909.326000000001</v>
      </c>
      <c r="H134" s="97">
        <v>0</v>
      </c>
      <c r="I134" s="97">
        <v>29836.883000000002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207813.144</v>
      </c>
      <c r="R134" s="97">
        <v>0</v>
      </c>
      <c r="S134" s="97">
        <v>0</v>
      </c>
    </row>
    <row r="135" spans="1:19">
      <c r="A135" s="97" t="s">
        <v>484</v>
      </c>
      <c r="B135" s="98">
        <v>558652000000</v>
      </c>
      <c r="C135" s="97">
        <v>358757.25099999999</v>
      </c>
      <c r="D135" s="97" t="s">
        <v>622</v>
      </c>
      <c r="E135" s="97">
        <v>101872.63800000001</v>
      </c>
      <c r="F135" s="97">
        <v>41401.919999999998</v>
      </c>
      <c r="G135" s="97">
        <v>27909.326000000001</v>
      </c>
      <c r="H135" s="97">
        <v>0</v>
      </c>
      <c r="I135" s="97">
        <v>37.494999999999997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187535.87100000001</v>
      </c>
      <c r="R135" s="97">
        <v>0</v>
      </c>
      <c r="S135" s="97">
        <v>0</v>
      </c>
    </row>
    <row r="136" spans="1:19">
      <c r="A136" s="97" t="s">
        <v>485</v>
      </c>
      <c r="B136" s="98">
        <v>519608000000</v>
      </c>
      <c r="C136" s="97">
        <v>353522.571</v>
      </c>
      <c r="D136" s="97" t="s">
        <v>623</v>
      </c>
      <c r="E136" s="97">
        <v>101872.63800000001</v>
      </c>
      <c r="F136" s="97">
        <v>41401.919999999998</v>
      </c>
      <c r="G136" s="97">
        <v>27909.326000000001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182338.68700000001</v>
      </c>
      <c r="R136" s="97">
        <v>0</v>
      </c>
      <c r="S136" s="97">
        <v>0</v>
      </c>
    </row>
    <row r="137" spans="1:19">
      <c r="A137" s="97" t="s">
        <v>486</v>
      </c>
      <c r="B137" s="98">
        <v>519758000000</v>
      </c>
      <c r="C137" s="97">
        <v>347625.63</v>
      </c>
      <c r="D137" s="97" t="s">
        <v>624</v>
      </c>
      <c r="E137" s="97">
        <v>101872.63800000001</v>
      </c>
      <c r="F137" s="97">
        <v>41401.919999999998</v>
      </c>
      <c r="G137" s="97">
        <v>27909.326000000001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176441.74600000001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6434500000000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478518000000</v>
      </c>
      <c r="C140" s="97">
        <v>347625.63</v>
      </c>
      <c r="D140" s="97"/>
      <c r="E140" s="97">
        <v>67915.092000000004</v>
      </c>
      <c r="F140" s="97">
        <v>36859.928999999996</v>
      </c>
      <c r="G140" s="97">
        <v>27909.326000000001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176441.74600000001</v>
      </c>
      <c r="R140" s="97">
        <v>0</v>
      </c>
      <c r="S140" s="97">
        <v>0</v>
      </c>
    </row>
    <row r="141" spans="1:19">
      <c r="A141" s="97" t="s">
        <v>489</v>
      </c>
      <c r="B141" s="98">
        <v>579984000000</v>
      </c>
      <c r="C141" s="97">
        <v>408833.91200000001</v>
      </c>
      <c r="D141" s="97"/>
      <c r="E141" s="97">
        <v>101872.63800000001</v>
      </c>
      <c r="F141" s="97">
        <v>41401.919999999998</v>
      </c>
      <c r="G141" s="97">
        <v>27909.326000000001</v>
      </c>
      <c r="H141" s="97">
        <v>0</v>
      </c>
      <c r="I141" s="97">
        <v>29836.883000000002</v>
      </c>
      <c r="J141" s="97">
        <v>4916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211881.82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258170.71</v>
      </c>
      <c r="C144" s="97">
        <v>21780.89</v>
      </c>
      <c r="D144" s="97">
        <v>0</v>
      </c>
      <c r="E144" s="97">
        <v>279951.59000000003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61.75</v>
      </c>
      <c r="C145" s="97">
        <v>5.21</v>
      </c>
      <c r="D145" s="97">
        <v>0</v>
      </c>
      <c r="E145" s="97">
        <v>66.959999999999994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61.75</v>
      </c>
      <c r="C146" s="97">
        <v>5.21</v>
      </c>
      <c r="D146" s="97">
        <v>0</v>
      </c>
      <c r="E146" s="97">
        <v>66.959999999999994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51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10696.97</v>
      </c>
      <c r="C2" s="97">
        <v>2558.6</v>
      </c>
      <c r="D2" s="97">
        <v>2558.6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10696.97</v>
      </c>
      <c r="C3" s="97">
        <v>2558.6</v>
      </c>
      <c r="D3" s="97">
        <v>2558.6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29729.75</v>
      </c>
      <c r="C4" s="97">
        <v>7111.03</v>
      </c>
      <c r="D4" s="97">
        <v>7111.03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29729.75</v>
      </c>
      <c r="C5" s="97">
        <v>7111.03</v>
      </c>
      <c r="D5" s="97">
        <v>7111.03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3210.66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309.63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77.260000000000005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1107.43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21.21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3473.32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7265.97</v>
      </c>
      <c r="C28" s="97">
        <v>3431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1.0109999999999999</v>
      </c>
      <c r="E42" s="97">
        <v>1.1910000000000001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1.0109999999999999</v>
      </c>
      <c r="E43" s="97">
        <v>1.1910000000000001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0.48899999999999999</v>
      </c>
      <c r="E45" s="97">
        <v>0.53900000000000003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1.0109999999999999</v>
      </c>
      <c r="E46" s="97">
        <v>1.1910000000000001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0.48899999999999999</v>
      </c>
      <c r="E48" s="97">
        <v>0.53900000000000003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1.0109999999999999</v>
      </c>
      <c r="E49" s="97">
        <v>1.1910000000000001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1.0109999999999999</v>
      </c>
      <c r="E50" s="97">
        <v>1.1910000000000001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0.48899999999999999</v>
      </c>
      <c r="E52" s="97">
        <v>0.53900000000000003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1.0109999999999999</v>
      </c>
      <c r="E53" s="97">
        <v>1.1910000000000001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1.0109999999999999</v>
      </c>
      <c r="E54" s="97">
        <v>1.1910000000000001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0.48899999999999999</v>
      </c>
      <c r="E56" s="97">
        <v>0.53900000000000003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1.0109999999999999</v>
      </c>
      <c r="E57" s="97">
        <v>1.1910000000000001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1.0109999999999999</v>
      </c>
      <c r="E58" s="97">
        <v>1.1910000000000001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0.48899999999999999</v>
      </c>
      <c r="E60" s="97">
        <v>0.53900000000000003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1.0109999999999999</v>
      </c>
      <c r="E61" s="97">
        <v>1.1910000000000001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0.48899999999999999</v>
      </c>
      <c r="E63" s="97">
        <v>0.53900000000000003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20059.3</v>
      </c>
      <c r="D75" s="97">
        <v>14016.28</v>
      </c>
      <c r="E75" s="97">
        <v>6043.03</v>
      </c>
      <c r="F75" s="97">
        <v>0.7</v>
      </c>
      <c r="G75" s="97">
        <v>3.35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115121.24</v>
      </c>
      <c r="D76" s="97">
        <v>77831.539999999994</v>
      </c>
      <c r="E76" s="97">
        <v>37289.699999999997</v>
      </c>
      <c r="F76" s="97">
        <v>0.68</v>
      </c>
      <c r="G76" s="97">
        <v>3.33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58359.24</v>
      </c>
      <c r="D77" s="97">
        <v>39455.699999999997</v>
      </c>
      <c r="E77" s="97">
        <v>18903.54</v>
      </c>
      <c r="F77" s="97">
        <v>0.68</v>
      </c>
      <c r="G77" s="97">
        <v>3.1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343269.61</v>
      </c>
      <c r="D78" s="97">
        <v>232078.82</v>
      </c>
      <c r="E78" s="97">
        <v>111190.79</v>
      </c>
      <c r="F78" s="97">
        <v>0.68</v>
      </c>
      <c r="G78" s="97">
        <v>3.09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115845.1</v>
      </c>
      <c r="D79" s="97">
        <v>78320.929999999993</v>
      </c>
      <c r="E79" s="97">
        <v>37524.17</v>
      </c>
      <c r="F79" s="97">
        <v>0.68</v>
      </c>
      <c r="G79" s="97">
        <v>3.33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50125.07</v>
      </c>
      <c r="D80" s="97">
        <v>36121.279999999999</v>
      </c>
      <c r="E80" s="97">
        <v>14003.79</v>
      </c>
      <c r="F80" s="97">
        <v>0.72</v>
      </c>
      <c r="G80" s="97">
        <v>3.19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22264.83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125887.3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144239.04999999999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450533.26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149388.97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67586.98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0.88</v>
      </c>
      <c r="F94" s="97">
        <v>1005.31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4.6399999999999997</v>
      </c>
      <c r="F95" s="97">
        <v>8842.7199999999993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2.35</v>
      </c>
      <c r="F96" s="97">
        <v>2570.16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13.82</v>
      </c>
      <c r="F97" s="97">
        <v>23421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4.67</v>
      </c>
      <c r="F98" s="97">
        <v>8898.32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2.39</v>
      </c>
      <c r="F99" s="97">
        <v>2608.71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130015.2947</v>
      </c>
      <c r="C108" s="97">
        <v>216.46879999999999</v>
      </c>
      <c r="D108" s="97">
        <v>544.1662</v>
      </c>
      <c r="E108" s="97">
        <v>0</v>
      </c>
      <c r="F108" s="97">
        <v>2.3E-3</v>
      </c>
      <c r="G108" s="97">
        <v>33831.813300000002</v>
      </c>
      <c r="H108" s="97">
        <v>54000.866199999997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113349.3052</v>
      </c>
      <c r="C109" s="97">
        <v>191.89400000000001</v>
      </c>
      <c r="D109" s="97">
        <v>491.93369999999999</v>
      </c>
      <c r="E109" s="97">
        <v>0</v>
      </c>
      <c r="F109" s="97">
        <v>2E-3</v>
      </c>
      <c r="G109" s="97">
        <v>30585.767199999998</v>
      </c>
      <c r="H109" s="97">
        <v>47368.928500000002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114962.2255</v>
      </c>
      <c r="C110" s="97">
        <v>206.29589999999999</v>
      </c>
      <c r="D110" s="97">
        <v>563.3777</v>
      </c>
      <c r="E110" s="97">
        <v>0</v>
      </c>
      <c r="F110" s="97">
        <v>2.3E-3</v>
      </c>
      <c r="G110" s="97">
        <v>35032.523500000003</v>
      </c>
      <c r="H110" s="97">
        <v>49110.163500000002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103658.07769999999</v>
      </c>
      <c r="C111" s="97">
        <v>193.23169999999999</v>
      </c>
      <c r="D111" s="97">
        <v>547.85050000000001</v>
      </c>
      <c r="E111" s="97">
        <v>0</v>
      </c>
      <c r="F111" s="97">
        <v>2.2000000000000001E-3</v>
      </c>
      <c r="G111" s="97">
        <v>34069.597900000001</v>
      </c>
      <c r="H111" s="97">
        <v>44941.433299999997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109206.5971</v>
      </c>
      <c r="C112" s="97">
        <v>212.88210000000001</v>
      </c>
      <c r="D112" s="97">
        <v>628.56600000000003</v>
      </c>
      <c r="E112" s="97">
        <v>0</v>
      </c>
      <c r="F112" s="97">
        <v>2.5000000000000001E-3</v>
      </c>
      <c r="G112" s="97">
        <v>39092.230199999998</v>
      </c>
      <c r="H112" s="97">
        <v>48198.0484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118741.2613</v>
      </c>
      <c r="C113" s="97">
        <v>235.7808</v>
      </c>
      <c r="D113" s="97">
        <v>707.25559999999996</v>
      </c>
      <c r="E113" s="97">
        <v>0</v>
      </c>
      <c r="F113" s="97">
        <v>2.8999999999999998E-3</v>
      </c>
      <c r="G113" s="97">
        <v>43987.472399999999</v>
      </c>
      <c r="H113" s="97">
        <v>52800.447899999999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127518.3368</v>
      </c>
      <c r="C114" s="97">
        <v>253.75110000000001</v>
      </c>
      <c r="D114" s="97">
        <v>762.52670000000001</v>
      </c>
      <c r="E114" s="97">
        <v>0</v>
      </c>
      <c r="F114" s="97">
        <v>3.0999999999999999E-3</v>
      </c>
      <c r="G114" s="97">
        <v>47425.197</v>
      </c>
      <c r="H114" s="97">
        <v>56752.887799999997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128522.1779</v>
      </c>
      <c r="C115" s="97">
        <v>255.67140000000001</v>
      </c>
      <c r="D115" s="97">
        <v>768.1028</v>
      </c>
      <c r="E115" s="97">
        <v>0</v>
      </c>
      <c r="F115" s="97">
        <v>3.0999999999999999E-3</v>
      </c>
      <c r="G115" s="97">
        <v>47771.976799999997</v>
      </c>
      <c r="H115" s="97">
        <v>57192.588799999998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111068.06170000001</v>
      </c>
      <c r="C116" s="97">
        <v>219.5703</v>
      </c>
      <c r="D116" s="97">
        <v>656.1739</v>
      </c>
      <c r="E116" s="97">
        <v>0</v>
      </c>
      <c r="F116" s="97">
        <v>2.5999999999999999E-3</v>
      </c>
      <c r="G116" s="97">
        <v>40810.1777</v>
      </c>
      <c r="H116" s="97">
        <v>49299.361100000002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108714.89139999999</v>
      </c>
      <c r="C117" s="97">
        <v>207.43199999999999</v>
      </c>
      <c r="D117" s="97">
        <v>600.93529999999998</v>
      </c>
      <c r="E117" s="97">
        <v>0</v>
      </c>
      <c r="F117" s="97">
        <v>2.3999999999999998E-3</v>
      </c>
      <c r="G117" s="97">
        <v>37372.4179</v>
      </c>
      <c r="H117" s="97">
        <v>47570.337099999997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110134.2408</v>
      </c>
      <c r="C118" s="97">
        <v>200.24160000000001</v>
      </c>
      <c r="D118" s="97">
        <v>554.12559999999996</v>
      </c>
      <c r="E118" s="97">
        <v>0</v>
      </c>
      <c r="F118" s="97">
        <v>2.3E-3</v>
      </c>
      <c r="G118" s="97">
        <v>34458.140200000002</v>
      </c>
      <c r="H118" s="97">
        <v>47286.310299999997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124273.55620000001</v>
      </c>
      <c r="C119" s="97">
        <v>211.15790000000001</v>
      </c>
      <c r="D119" s="97">
        <v>543.59479999999996</v>
      </c>
      <c r="E119" s="97">
        <v>0</v>
      </c>
      <c r="F119" s="97">
        <v>2.3E-3</v>
      </c>
      <c r="G119" s="97">
        <v>33798.084799999997</v>
      </c>
      <c r="H119" s="97">
        <v>52004.577899999997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1400160</v>
      </c>
      <c r="C121" s="97">
        <v>2604.3775000000001</v>
      </c>
      <c r="D121" s="97">
        <v>7368.6088</v>
      </c>
      <c r="E121" s="97">
        <v>0</v>
      </c>
      <c r="F121" s="97">
        <v>0.03</v>
      </c>
      <c r="G121" s="97">
        <v>458235.39880000002</v>
      </c>
      <c r="H121" s="97">
        <v>606525.95070000004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103658.07769999999</v>
      </c>
      <c r="C122" s="97">
        <v>191.89400000000001</v>
      </c>
      <c r="D122" s="97">
        <v>491.93369999999999</v>
      </c>
      <c r="E122" s="97">
        <v>0</v>
      </c>
      <c r="F122" s="97">
        <v>2E-3</v>
      </c>
      <c r="G122" s="97">
        <v>30585.767199999998</v>
      </c>
      <c r="H122" s="97">
        <v>44941.433299999997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130015.2947</v>
      </c>
      <c r="C123" s="97">
        <v>255.67140000000001</v>
      </c>
      <c r="D123" s="97">
        <v>768.1028</v>
      </c>
      <c r="E123" s="97">
        <v>0</v>
      </c>
      <c r="F123" s="97">
        <v>3.0999999999999999E-3</v>
      </c>
      <c r="G123" s="97">
        <v>47771.976799999997</v>
      </c>
      <c r="H123" s="97">
        <v>57192.588799999998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536451000000</v>
      </c>
      <c r="C126" s="97">
        <v>371121.08</v>
      </c>
      <c r="D126" s="97" t="s">
        <v>545</v>
      </c>
      <c r="E126" s="97">
        <v>101872.63800000001</v>
      </c>
      <c r="F126" s="97">
        <v>41401.919999999998</v>
      </c>
      <c r="G126" s="97">
        <v>47477.127</v>
      </c>
      <c r="H126" s="97">
        <v>0</v>
      </c>
      <c r="I126" s="97">
        <v>2359.723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178009.671</v>
      </c>
      <c r="R126" s="97">
        <v>0</v>
      </c>
      <c r="S126" s="97">
        <v>0</v>
      </c>
    </row>
    <row r="127" spans="1:19">
      <c r="A127" s="97" t="s">
        <v>477</v>
      </c>
      <c r="B127" s="98">
        <v>484980000000</v>
      </c>
      <c r="C127" s="97">
        <v>360480.62599999999</v>
      </c>
      <c r="D127" s="97" t="s">
        <v>546</v>
      </c>
      <c r="E127" s="97">
        <v>101872.63800000001</v>
      </c>
      <c r="F127" s="97">
        <v>41401.919999999998</v>
      </c>
      <c r="G127" s="97">
        <v>47477.127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169728.94099999999</v>
      </c>
      <c r="R127" s="97">
        <v>0</v>
      </c>
      <c r="S127" s="97">
        <v>0</v>
      </c>
    </row>
    <row r="128" spans="1:19">
      <c r="A128" s="97" t="s">
        <v>478</v>
      </c>
      <c r="B128" s="98">
        <v>555490000000</v>
      </c>
      <c r="C128" s="97">
        <v>391992.58799999999</v>
      </c>
      <c r="D128" s="97" t="s">
        <v>672</v>
      </c>
      <c r="E128" s="97">
        <v>67915.092000000004</v>
      </c>
      <c r="F128" s="97">
        <v>36859.928999999996</v>
      </c>
      <c r="G128" s="97">
        <v>47477.127</v>
      </c>
      <c r="H128" s="97">
        <v>0</v>
      </c>
      <c r="I128" s="97">
        <v>10492.183999999999</v>
      </c>
      <c r="J128" s="97">
        <v>4916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224332.25599999999</v>
      </c>
      <c r="R128" s="97">
        <v>0</v>
      </c>
      <c r="S128" s="97">
        <v>0</v>
      </c>
    </row>
    <row r="129" spans="1:19">
      <c r="A129" s="97" t="s">
        <v>479</v>
      </c>
      <c r="B129" s="98">
        <v>540221000000</v>
      </c>
      <c r="C129" s="97">
        <v>392270.46</v>
      </c>
      <c r="D129" s="97" t="s">
        <v>673</v>
      </c>
      <c r="E129" s="97">
        <v>67915.092000000004</v>
      </c>
      <c r="F129" s="97">
        <v>36859.928999999996</v>
      </c>
      <c r="G129" s="97">
        <v>47477.127</v>
      </c>
      <c r="H129" s="97">
        <v>0</v>
      </c>
      <c r="I129" s="97">
        <v>16108.396000000001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223909.916</v>
      </c>
      <c r="R129" s="97">
        <v>0</v>
      </c>
      <c r="S129" s="97">
        <v>0</v>
      </c>
    </row>
    <row r="130" spans="1:19">
      <c r="A130" s="97" t="s">
        <v>291</v>
      </c>
      <c r="B130" s="98">
        <v>619862000000</v>
      </c>
      <c r="C130" s="97">
        <v>434711.65899999999</v>
      </c>
      <c r="D130" s="97" t="s">
        <v>674</v>
      </c>
      <c r="E130" s="97">
        <v>67915.092000000004</v>
      </c>
      <c r="F130" s="97">
        <v>36859.928999999996</v>
      </c>
      <c r="G130" s="97">
        <v>47477.127</v>
      </c>
      <c r="H130" s="97">
        <v>0</v>
      </c>
      <c r="I130" s="97">
        <v>45160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237299.511</v>
      </c>
      <c r="R130" s="97">
        <v>0</v>
      </c>
      <c r="S130" s="97">
        <v>0</v>
      </c>
    </row>
    <row r="131" spans="1:19">
      <c r="A131" s="97" t="s">
        <v>480</v>
      </c>
      <c r="B131" s="98">
        <v>697483000000</v>
      </c>
      <c r="C131" s="97">
        <v>518677.533</v>
      </c>
      <c r="D131" s="97" t="s">
        <v>675</v>
      </c>
      <c r="E131" s="97">
        <v>67915.092000000004</v>
      </c>
      <c r="F131" s="97">
        <v>36859.928999999996</v>
      </c>
      <c r="G131" s="97">
        <v>47477.127</v>
      </c>
      <c r="H131" s="97">
        <v>0</v>
      </c>
      <c r="I131" s="97">
        <v>120600.74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245824.64600000001</v>
      </c>
      <c r="R131" s="97">
        <v>0</v>
      </c>
      <c r="S131" s="97">
        <v>0</v>
      </c>
    </row>
    <row r="132" spans="1:19">
      <c r="A132" s="97" t="s">
        <v>481</v>
      </c>
      <c r="B132" s="98">
        <v>751993000000</v>
      </c>
      <c r="C132" s="97">
        <v>551819.49300000002</v>
      </c>
      <c r="D132" s="97" t="s">
        <v>514</v>
      </c>
      <c r="E132" s="97">
        <v>101872.63800000001</v>
      </c>
      <c r="F132" s="97">
        <v>41401.919999999998</v>
      </c>
      <c r="G132" s="97">
        <v>47477.127</v>
      </c>
      <c r="H132" s="97">
        <v>0</v>
      </c>
      <c r="I132" s="97">
        <v>137106.91099999999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223960.897</v>
      </c>
      <c r="R132" s="97">
        <v>0</v>
      </c>
      <c r="S132" s="97">
        <v>0</v>
      </c>
    </row>
    <row r="133" spans="1:19">
      <c r="A133" s="97" t="s">
        <v>482</v>
      </c>
      <c r="B133" s="98">
        <v>757492000000</v>
      </c>
      <c r="C133" s="97">
        <v>522968.79200000002</v>
      </c>
      <c r="D133" s="97" t="s">
        <v>613</v>
      </c>
      <c r="E133" s="97">
        <v>101872.63800000001</v>
      </c>
      <c r="F133" s="97">
        <v>41401.919999999998</v>
      </c>
      <c r="G133" s="97">
        <v>47477.127</v>
      </c>
      <c r="H133" s="97">
        <v>0</v>
      </c>
      <c r="I133" s="97">
        <v>113548.75199999999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218668.35399999999</v>
      </c>
      <c r="R133" s="97">
        <v>0</v>
      </c>
      <c r="S133" s="97">
        <v>0</v>
      </c>
    </row>
    <row r="134" spans="1:19">
      <c r="A134" s="97" t="s">
        <v>483</v>
      </c>
      <c r="B134" s="98">
        <v>647103000000</v>
      </c>
      <c r="C134" s="97">
        <v>465160.37199999997</v>
      </c>
      <c r="D134" s="97" t="s">
        <v>533</v>
      </c>
      <c r="E134" s="97">
        <v>101872.63800000001</v>
      </c>
      <c r="F134" s="97">
        <v>41401.919999999998</v>
      </c>
      <c r="G134" s="97">
        <v>47477.127</v>
      </c>
      <c r="H134" s="97">
        <v>0</v>
      </c>
      <c r="I134" s="97">
        <v>62541.794999999998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211866.89199999999</v>
      </c>
      <c r="R134" s="97">
        <v>0</v>
      </c>
      <c r="S134" s="97">
        <v>0</v>
      </c>
    </row>
    <row r="135" spans="1:19">
      <c r="A135" s="97" t="s">
        <v>484</v>
      </c>
      <c r="B135" s="98">
        <v>592592000000</v>
      </c>
      <c r="C135" s="97">
        <v>424952.07</v>
      </c>
      <c r="D135" s="97" t="s">
        <v>676</v>
      </c>
      <c r="E135" s="97">
        <v>101872.63800000001</v>
      </c>
      <c r="F135" s="97">
        <v>41401.919999999998</v>
      </c>
      <c r="G135" s="97">
        <v>47477.127</v>
      </c>
      <c r="H135" s="97">
        <v>0</v>
      </c>
      <c r="I135" s="97">
        <v>30843.687000000002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203356.698</v>
      </c>
      <c r="R135" s="97">
        <v>0</v>
      </c>
      <c r="S135" s="97">
        <v>0</v>
      </c>
    </row>
    <row r="136" spans="1:19">
      <c r="A136" s="97" t="s">
        <v>485</v>
      </c>
      <c r="B136" s="98">
        <v>546382000000</v>
      </c>
      <c r="C136" s="97">
        <v>407489.88400000002</v>
      </c>
      <c r="D136" s="97" t="s">
        <v>677</v>
      </c>
      <c r="E136" s="97">
        <v>101872.63800000001</v>
      </c>
      <c r="F136" s="97">
        <v>41401.919999999998</v>
      </c>
      <c r="G136" s="97">
        <v>47477.127</v>
      </c>
      <c r="H136" s="97">
        <v>0</v>
      </c>
      <c r="I136" s="97">
        <v>17183.272000000001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199554.927</v>
      </c>
      <c r="R136" s="97">
        <v>0</v>
      </c>
      <c r="S136" s="97">
        <v>0</v>
      </c>
    </row>
    <row r="137" spans="1:19">
      <c r="A137" s="97" t="s">
        <v>486</v>
      </c>
      <c r="B137" s="98">
        <v>535916000000</v>
      </c>
      <c r="C137" s="97">
        <v>371274.22200000001</v>
      </c>
      <c r="D137" s="97" t="s">
        <v>547</v>
      </c>
      <c r="E137" s="97">
        <v>101872.63800000001</v>
      </c>
      <c r="F137" s="97">
        <v>41401.919999999998</v>
      </c>
      <c r="G137" s="97">
        <v>47477.127</v>
      </c>
      <c r="H137" s="97">
        <v>0</v>
      </c>
      <c r="I137" s="97">
        <v>1377.0719999999999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179145.465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7265970000000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484980000000</v>
      </c>
      <c r="C140" s="97">
        <v>360480.62599999999</v>
      </c>
      <c r="D140" s="97"/>
      <c r="E140" s="97">
        <v>67915.092000000004</v>
      </c>
      <c r="F140" s="97">
        <v>36859.928999999996</v>
      </c>
      <c r="G140" s="97">
        <v>47477.127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169728.94099999999</v>
      </c>
      <c r="R140" s="97">
        <v>0</v>
      </c>
      <c r="S140" s="97">
        <v>0</v>
      </c>
    </row>
    <row r="141" spans="1:19">
      <c r="A141" s="97" t="s">
        <v>489</v>
      </c>
      <c r="B141" s="98">
        <v>757492000000</v>
      </c>
      <c r="C141" s="97">
        <v>551819.49300000002</v>
      </c>
      <c r="D141" s="97"/>
      <c r="E141" s="97">
        <v>101872.63800000001</v>
      </c>
      <c r="F141" s="97">
        <v>41401.919999999998</v>
      </c>
      <c r="G141" s="97">
        <v>47477.127</v>
      </c>
      <c r="H141" s="97">
        <v>0</v>
      </c>
      <c r="I141" s="97">
        <v>137106.91099999999</v>
      </c>
      <c r="J141" s="97">
        <v>4916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245824.64600000001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141850.69</v>
      </c>
      <c r="C144" s="97">
        <v>33318.74</v>
      </c>
      <c r="D144" s="97">
        <v>0</v>
      </c>
      <c r="E144" s="97">
        <v>175169.43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33.93</v>
      </c>
      <c r="C145" s="97">
        <v>7.97</v>
      </c>
      <c r="D145" s="97">
        <v>0</v>
      </c>
      <c r="E145" s="97">
        <v>41.9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33.93</v>
      </c>
      <c r="C146" s="97">
        <v>7.97</v>
      </c>
      <c r="D146" s="97">
        <v>0</v>
      </c>
      <c r="E146" s="97">
        <v>41.9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9632.44</v>
      </c>
      <c r="C2" s="97">
        <v>2303.9699999999998</v>
      </c>
      <c r="D2" s="97">
        <v>2303.9699999999998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9632.44</v>
      </c>
      <c r="C3" s="97">
        <v>2303.9699999999998</v>
      </c>
      <c r="D3" s="97">
        <v>2303.9699999999998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26020.94</v>
      </c>
      <c r="C4" s="97">
        <v>6223.92</v>
      </c>
      <c r="D4" s="97">
        <v>6223.92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26020.94</v>
      </c>
      <c r="C5" s="97">
        <v>6223.92</v>
      </c>
      <c r="D5" s="97">
        <v>6223.92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2448.1799999999998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220.52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77.25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1187.5999999999999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20.93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3180.51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6964.2</v>
      </c>
      <c r="C28" s="97">
        <v>2668.24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1.0449999999999999</v>
      </c>
      <c r="E42" s="97">
        <v>1.238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1.0449999999999999</v>
      </c>
      <c r="E43" s="97">
        <v>1.238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0.50600000000000001</v>
      </c>
      <c r="E45" s="97">
        <v>0.56000000000000005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1.0449999999999999</v>
      </c>
      <c r="E46" s="97">
        <v>1.238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0.50600000000000001</v>
      </c>
      <c r="E48" s="97">
        <v>0.56000000000000005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1.0449999999999999</v>
      </c>
      <c r="E49" s="97">
        <v>1.238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1.0449999999999999</v>
      </c>
      <c r="E50" s="97">
        <v>1.238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0.50600000000000001</v>
      </c>
      <c r="E52" s="97">
        <v>0.56000000000000005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1.0449999999999999</v>
      </c>
      <c r="E53" s="97">
        <v>1.238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1.0449999999999999</v>
      </c>
      <c r="E54" s="97">
        <v>1.238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0.50600000000000001</v>
      </c>
      <c r="E56" s="97">
        <v>0.56000000000000005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1.0449999999999999</v>
      </c>
      <c r="E57" s="97">
        <v>1.238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1.0449999999999999</v>
      </c>
      <c r="E58" s="97">
        <v>1.238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0.50600000000000001</v>
      </c>
      <c r="E60" s="97">
        <v>0.56000000000000005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1.0449999999999999</v>
      </c>
      <c r="E61" s="97">
        <v>1.238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0.50600000000000001</v>
      </c>
      <c r="E63" s="97">
        <v>0.56000000000000005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15298.69</v>
      </c>
      <c r="D75" s="97">
        <v>12218.38</v>
      </c>
      <c r="E75" s="97">
        <v>3080.31</v>
      </c>
      <c r="F75" s="97">
        <v>0.8</v>
      </c>
      <c r="G75" s="97">
        <v>3.61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81293.39</v>
      </c>
      <c r="D76" s="97">
        <v>64678.18</v>
      </c>
      <c r="E76" s="97">
        <v>16615.21</v>
      </c>
      <c r="F76" s="97">
        <v>0.8</v>
      </c>
      <c r="G76" s="97">
        <v>3.91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59232.66</v>
      </c>
      <c r="D77" s="97">
        <v>41100.43</v>
      </c>
      <c r="E77" s="97">
        <v>18132.23</v>
      </c>
      <c r="F77" s="97">
        <v>0.69</v>
      </c>
      <c r="G77" s="97">
        <v>3.14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354277.19</v>
      </c>
      <c r="D78" s="97">
        <v>244415.98</v>
      </c>
      <c r="E78" s="97">
        <v>109861.2</v>
      </c>
      <c r="F78" s="97">
        <v>0.69</v>
      </c>
      <c r="G78" s="97">
        <v>3.13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103854.28</v>
      </c>
      <c r="D79" s="97">
        <v>74755.240000000005</v>
      </c>
      <c r="E79" s="97">
        <v>29099.040000000001</v>
      </c>
      <c r="F79" s="97">
        <v>0.72</v>
      </c>
      <c r="G79" s="97">
        <v>3.51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42584.59</v>
      </c>
      <c r="D80" s="97">
        <v>34010.410000000003</v>
      </c>
      <c r="E80" s="97">
        <v>8574.18</v>
      </c>
      <c r="F80" s="97">
        <v>0.8</v>
      </c>
      <c r="G80" s="97">
        <v>3.35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19115.099999999999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107702.7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124768.35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389232.3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126497.36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58882.02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0.92</v>
      </c>
      <c r="F94" s="97">
        <v>1052.8399999999999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4.87</v>
      </c>
      <c r="F95" s="97">
        <v>9289.7900000000009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2.56</v>
      </c>
      <c r="F96" s="97">
        <v>2798.07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15.07</v>
      </c>
      <c r="F97" s="97">
        <v>25534.79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4.93</v>
      </c>
      <c r="F98" s="97">
        <v>9400.52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2.57</v>
      </c>
      <c r="F99" s="97">
        <v>2813.39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169711.2193</v>
      </c>
      <c r="C108" s="97">
        <v>274.85550000000001</v>
      </c>
      <c r="D108" s="97">
        <v>654.59460000000001</v>
      </c>
      <c r="E108" s="97">
        <v>0</v>
      </c>
      <c r="F108" s="97">
        <v>2.5999999999999999E-3</v>
      </c>
      <c r="G108" s="97">
        <v>680532.75170000002</v>
      </c>
      <c r="H108" s="97">
        <v>70587.226899999994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148938.0796</v>
      </c>
      <c r="C109" s="97">
        <v>244.56010000000001</v>
      </c>
      <c r="D109" s="97">
        <v>592.59</v>
      </c>
      <c r="E109" s="97">
        <v>0</v>
      </c>
      <c r="F109" s="97">
        <v>2.3E-3</v>
      </c>
      <c r="G109" s="97">
        <v>616096.4</v>
      </c>
      <c r="H109" s="97">
        <v>62275.525900000001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161567.2849</v>
      </c>
      <c r="C110" s="97">
        <v>268.834</v>
      </c>
      <c r="D110" s="97">
        <v>661.97940000000006</v>
      </c>
      <c r="E110" s="97">
        <v>0</v>
      </c>
      <c r="F110" s="97">
        <v>2.5999999999999999E-3</v>
      </c>
      <c r="G110" s="97">
        <v>688263.98199999996</v>
      </c>
      <c r="H110" s="97">
        <v>67903.060700000002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149433.8279</v>
      </c>
      <c r="C111" s="97">
        <v>254.26050000000001</v>
      </c>
      <c r="D111" s="97">
        <v>642.65989999999999</v>
      </c>
      <c r="E111" s="97">
        <v>0</v>
      </c>
      <c r="F111" s="97">
        <v>2.5000000000000001E-3</v>
      </c>
      <c r="G111" s="97">
        <v>668217.10389999999</v>
      </c>
      <c r="H111" s="97">
        <v>63354.4692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159405.4572</v>
      </c>
      <c r="C112" s="97">
        <v>276.05880000000002</v>
      </c>
      <c r="D112" s="97">
        <v>711.69560000000001</v>
      </c>
      <c r="E112" s="97">
        <v>0</v>
      </c>
      <c r="F112" s="97">
        <v>2.8E-3</v>
      </c>
      <c r="G112" s="97">
        <v>740030.83700000006</v>
      </c>
      <c r="H112" s="97">
        <v>68056.010699999999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168771.7689</v>
      </c>
      <c r="C113" s="97">
        <v>294.55860000000001</v>
      </c>
      <c r="D113" s="97">
        <v>765.84960000000001</v>
      </c>
      <c r="E113" s="97">
        <v>0</v>
      </c>
      <c r="F113" s="97">
        <v>3.0000000000000001E-3</v>
      </c>
      <c r="G113" s="97">
        <v>796355.6825</v>
      </c>
      <c r="H113" s="97">
        <v>72278.399099999995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186949.8535</v>
      </c>
      <c r="C114" s="97">
        <v>327.05009999999999</v>
      </c>
      <c r="D114" s="97">
        <v>852.47879999999998</v>
      </c>
      <c r="E114" s="97">
        <v>0</v>
      </c>
      <c r="F114" s="97">
        <v>3.3E-3</v>
      </c>
      <c r="G114" s="97">
        <v>886440.51119999995</v>
      </c>
      <c r="H114" s="97">
        <v>80138.414399999994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185950.26740000001</v>
      </c>
      <c r="C115" s="97">
        <v>325.1103</v>
      </c>
      <c r="D115" s="97">
        <v>846.88679999999999</v>
      </c>
      <c r="E115" s="97">
        <v>0</v>
      </c>
      <c r="F115" s="97">
        <v>3.3E-3</v>
      </c>
      <c r="G115" s="97">
        <v>880624.42229999998</v>
      </c>
      <c r="H115" s="97">
        <v>79691.189400000003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166034.56890000001</v>
      </c>
      <c r="C116" s="97">
        <v>289.5163</v>
      </c>
      <c r="D116" s="97">
        <v>751.99419999999998</v>
      </c>
      <c r="E116" s="97">
        <v>0</v>
      </c>
      <c r="F116" s="97">
        <v>2.8999999999999998E-3</v>
      </c>
      <c r="G116" s="97">
        <v>781946.63659999997</v>
      </c>
      <c r="H116" s="97">
        <v>71080.163199999995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157067.61060000001</v>
      </c>
      <c r="C117" s="97">
        <v>268.29169999999999</v>
      </c>
      <c r="D117" s="97">
        <v>681.13199999999995</v>
      </c>
      <c r="E117" s="97">
        <v>0</v>
      </c>
      <c r="F117" s="97">
        <v>2.7000000000000001E-3</v>
      </c>
      <c r="G117" s="97">
        <v>708226.23800000001</v>
      </c>
      <c r="H117" s="97">
        <v>66693.163100000005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156127.9443</v>
      </c>
      <c r="C118" s="97">
        <v>258.40519999999998</v>
      </c>
      <c r="D118" s="97">
        <v>632.23350000000005</v>
      </c>
      <c r="E118" s="97">
        <v>0</v>
      </c>
      <c r="F118" s="97">
        <v>2.5000000000000001E-3</v>
      </c>
      <c r="G118" s="97">
        <v>657327.28330000001</v>
      </c>
      <c r="H118" s="97">
        <v>65481.841099999998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170392.42739999999</v>
      </c>
      <c r="C119" s="97">
        <v>275.39999999999998</v>
      </c>
      <c r="D119" s="97">
        <v>654.19780000000003</v>
      </c>
      <c r="E119" s="97">
        <v>0</v>
      </c>
      <c r="F119" s="97">
        <v>2.5999999999999999E-3</v>
      </c>
      <c r="G119" s="97">
        <v>680116.05649999995</v>
      </c>
      <c r="H119" s="97">
        <v>70815.750700000004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1980350</v>
      </c>
      <c r="C121" s="97">
        <v>3356.9011</v>
      </c>
      <c r="D121" s="97">
        <v>8448.2921999999999</v>
      </c>
      <c r="E121" s="97">
        <v>0</v>
      </c>
      <c r="F121" s="97">
        <v>3.32E-2</v>
      </c>
      <c r="G121" s="98">
        <v>8784180</v>
      </c>
      <c r="H121" s="97">
        <v>838355.21440000006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148938.0796</v>
      </c>
      <c r="C122" s="97">
        <v>244.56010000000001</v>
      </c>
      <c r="D122" s="97">
        <v>592.59</v>
      </c>
      <c r="E122" s="97">
        <v>0</v>
      </c>
      <c r="F122" s="97">
        <v>2.3E-3</v>
      </c>
      <c r="G122" s="97">
        <v>616096.4</v>
      </c>
      <c r="H122" s="97">
        <v>62275.525900000001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186949.8535</v>
      </c>
      <c r="C123" s="97">
        <v>327.05009999999999</v>
      </c>
      <c r="D123" s="97">
        <v>852.47879999999998</v>
      </c>
      <c r="E123" s="97">
        <v>0</v>
      </c>
      <c r="F123" s="97">
        <v>3.3E-3</v>
      </c>
      <c r="G123" s="97">
        <v>886440.51119999995</v>
      </c>
      <c r="H123" s="97">
        <v>80138.414399999994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539535000000</v>
      </c>
      <c r="C126" s="97">
        <v>354787.27500000002</v>
      </c>
      <c r="D126" s="97" t="s">
        <v>548</v>
      </c>
      <c r="E126" s="97">
        <v>101872.63800000001</v>
      </c>
      <c r="F126" s="97">
        <v>41401.919999999998</v>
      </c>
      <c r="G126" s="97">
        <v>51020.313999999998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160492.402</v>
      </c>
      <c r="R126" s="97">
        <v>0</v>
      </c>
      <c r="S126" s="97">
        <v>0</v>
      </c>
    </row>
    <row r="127" spans="1:19">
      <c r="A127" s="97" t="s">
        <v>477</v>
      </c>
      <c r="B127" s="98">
        <v>488449000000</v>
      </c>
      <c r="C127" s="97">
        <v>356410.712</v>
      </c>
      <c r="D127" s="97" t="s">
        <v>626</v>
      </c>
      <c r="E127" s="97">
        <v>101872.63800000001</v>
      </c>
      <c r="F127" s="97">
        <v>41401.919999999998</v>
      </c>
      <c r="G127" s="97">
        <v>51020.313999999998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162115.84</v>
      </c>
      <c r="R127" s="97">
        <v>0</v>
      </c>
      <c r="S127" s="97">
        <v>0</v>
      </c>
    </row>
    <row r="128" spans="1:19">
      <c r="A128" s="97" t="s">
        <v>478</v>
      </c>
      <c r="B128" s="98">
        <v>545664000000</v>
      </c>
      <c r="C128" s="97">
        <v>360047.71899999998</v>
      </c>
      <c r="D128" s="97" t="s">
        <v>627</v>
      </c>
      <c r="E128" s="97">
        <v>101872.63800000001</v>
      </c>
      <c r="F128" s="97">
        <v>41401.919999999998</v>
      </c>
      <c r="G128" s="97">
        <v>51020.313999999998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165752.84700000001</v>
      </c>
      <c r="R128" s="97">
        <v>0</v>
      </c>
      <c r="S128" s="97">
        <v>0</v>
      </c>
    </row>
    <row r="129" spans="1:19">
      <c r="A129" s="97" t="s">
        <v>479</v>
      </c>
      <c r="B129" s="98">
        <v>529771000000</v>
      </c>
      <c r="C129" s="97">
        <v>378030.85</v>
      </c>
      <c r="D129" s="97" t="s">
        <v>670</v>
      </c>
      <c r="E129" s="97">
        <v>67915.092000000004</v>
      </c>
      <c r="F129" s="97">
        <v>36859.928999999996</v>
      </c>
      <c r="G129" s="97">
        <v>51020.313999999998</v>
      </c>
      <c r="H129" s="97">
        <v>0</v>
      </c>
      <c r="I129" s="97">
        <v>21025.858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201209.65700000001</v>
      </c>
      <c r="R129" s="97">
        <v>0</v>
      </c>
      <c r="S129" s="97">
        <v>0</v>
      </c>
    </row>
    <row r="130" spans="1:19">
      <c r="A130" s="97" t="s">
        <v>291</v>
      </c>
      <c r="B130" s="98">
        <v>586705000000</v>
      </c>
      <c r="C130" s="97">
        <v>409349.2</v>
      </c>
      <c r="D130" s="97" t="s">
        <v>665</v>
      </c>
      <c r="E130" s="97">
        <v>67915.092000000004</v>
      </c>
      <c r="F130" s="97">
        <v>36859.928999999996</v>
      </c>
      <c r="G130" s="97">
        <v>51020.313999999998</v>
      </c>
      <c r="H130" s="97">
        <v>0</v>
      </c>
      <c r="I130" s="97">
        <v>44634.163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208919.70199999999</v>
      </c>
      <c r="R130" s="97">
        <v>0</v>
      </c>
      <c r="S130" s="97">
        <v>0</v>
      </c>
    </row>
    <row r="131" spans="1:19">
      <c r="A131" s="97" t="s">
        <v>480</v>
      </c>
      <c r="B131" s="98">
        <v>631360000000</v>
      </c>
      <c r="C131" s="97">
        <v>443699.245</v>
      </c>
      <c r="D131" s="97" t="s">
        <v>628</v>
      </c>
      <c r="E131" s="97">
        <v>101872.63800000001</v>
      </c>
      <c r="F131" s="97">
        <v>41401.919999999998</v>
      </c>
      <c r="G131" s="97">
        <v>51020.313999999998</v>
      </c>
      <c r="H131" s="97">
        <v>0</v>
      </c>
      <c r="I131" s="97">
        <v>49949.633000000002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199454.739</v>
      </c>
      <c r="R131" s="97">
        <v>0</v>
      </c>
      <c r="S131" s="97">
        <v>0</v>
      </c>
    </row>
    <row r="132" spans="1:19">
      <c r="A132" s="97" t="s">
        <v>481</v>
      </c>
      <c r="B132" s="98">
        <v>702781000000</v>
      </c>
      <c r="C132" s="97">
        <v>453584.57400000002</v>
      </c>
      <c r="D132" s="97" t="s">
        <v>542</v>
      </c>
      <c r="E132" s="97">
        <v>101872.63800000001</v>
      </c>
      <c r="F132" s="97">
        <v>41401.919999999998</v>
      </c>
      <c r="G132" s="97">
        <v>51020.313999999998</v>
      </c>
      <c r="H132" s="97">
        <v>0</v>
      </c>
      <c r="I132" s="97">
        <v>56924.667000000001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202365.035</v>
      </c>
      <c r="R132" s="97">
        <v>0</v>
      </c>
      <c r="S132" s="97">
        <v>0</v>
      </c>
    </row>
    <row r="133" spans="1:19">
      <c r="A133" s="97" t="s">
        <v>482</v>
      </c>
      <c r="B133" s="98">
        <v>698170000000</v>
      </c>
      <c r="C133" s="97">
        <v>471370.10100000002</v>
      </c>
      <c r="D133" s="97" t="s">
        <v>609</v>
      </c>
      <c r="E133" s="97">
        <v>101872.63800000001</v>
      </c>
      <c r="F133" s="97">
        <v>41401.919999999998</v>
      </c>
      <c r="G133" s="97">
        <v>51020.313999999998</v>
      </c>
      <c r="H133" s="97">
        <v>0</v>
      </c>
      <c r="I133" s="97">
        <v>66960.077999999994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210115.15</v>
      </c>
      <c r="R133" s="97">
        <v>0</v>
      </c>
      <c r="S133" s="97">
        <v>0</v>
      </c>
    </row>
    <row r="134" spans="1:19">
      <c r="A134" s="97" t="s">
        <v>483</v>
      </c>
      <c r="B134" s="98">
        <v>619937000000</v>
      </c>
      <c r="C134" s="97">
        <v>417118.19500000001</v>
      </c>
      <c r="D134" s="97" t="s">
        <v>678</v>
      </c>
      <c r="E134" s="97">
        <v>101872.63800000001</v>
      </c>
      <c r="F134" s="97">
        <v>41401.919999999998</v>
      </c>
      <c r="G134" s="97">
        <v>51020.313999999998</v>
      </c>
      <c r="H134" s="97">
        <v>0</v>
      </c>
      <c r="I134" s="97">
        <v>30454.829000000002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192368.49299999999</v>
      </c>
      <c r="R134" s="97">
        <v>0</v>
      </c>
      <c r="S134" s="97">
        <v>0</v>
      </c>
    </row>
    <row r="135" spans="1:19">
      <c r="A135" s="97" t="s">
        <v>484</v>
      </c>
      <c r="B135" s="98">
        <v>561490000000</v>
      </c>
      <c r="C135" s="97">
        <v>393789.364</v>
      </c>
      <c r="D135" s="97" t="s">
        <v>625</v>
      </c>
      <c r="E135" s="97">
        <v>101872.63800000001</v>
      </c>
      <c r="F135" s="97">
        <v>41401.919999999998</v>
      </c>
      <c r="G135" s="97">
        <v>51020.313999999998</v>
      </c>
      <c r="H135" s="97">
        <v>0</v>
      </c>
      <c r="I135" s="97">
        <v>14802.911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184691.58100000001</v>
      </c>
      <c r="R135" s="97">
        <v>0</v>
      </c>
      <c r="S135" s="97">
        <v>0</v>
      </c>
    </row>
    <row r="136" spans="1:19">
      <c r="A136" s="97" t="s">
        <v>485</v>
      </c>
      <c r="B136" s="98">
        <v>521137000000</v>
      </c>
      <c r="C136" s="97">
        <v>362510.12</v>
      </c>
      <c r="D136" s="97" t="s">
        <v>549</v>
      </c>
      <c r="E136" s="97">
        <v>101872.63800000001</v>
      </c>
      <c r="F136" s="97">
        <v>41401.919999999998</v>
      </c>
      <c r="G136" s="97">
        <v>51020.313999999998</v>
      </c>
      <c r="H136" s="97">
        <v>0</v>
      </c>
      <c r="I136" s="97">
        <v>32.654000000000003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168182.59299999999</v>
      </c>
      <c r="R136" s="97">
        <v>0</v>
      </c>
      <c r="S136" s="97">
        <v>0</v>
      </c>
    </row>
    <row r="137" spans="1:19">
      <c r="A137" s="97" t="s">
        <v>486</v>
      </c>
      <c r="B137" s="98">
        <v>539204000000</v>
      </c>
      <c r="C137" s="97">
        <v>353667.62900000002</v>
      </c>
      <c r="D137" s="97" t="s">
        <v>550</v>
      </c>
      <c r="E137" s="97">
        <v>101872.63800000001</v>
      </c>
      <c r="F137" s="97">
        <v>41401.919999999998</v>
      </c>
      <c r="G137" s="97">
        <v>51020.313999999998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159372.75599999999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6964200000000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488449000000</v>
      </c>
      <c r="C140" s="97">
        <v>353667.62900000002</v>
      </c>
      <c r="D140" s="97"/>
      <c r="E140" s="97">
        <v>67915.092000000004</v>
      </c>
      <c r="F140" s="97">
        <v>36859.928999999996</v>
      </c>
      <c r="G140" s="97">
        <v>51020.313999999998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159372.75599999999</v>
      </c>
      <c r="R140" s="97">
        <v>0</v>
      </c>
      <c r="S140" s="97">
        <v>0</v>
      </c>
    </row>
    <row r="141" spans="1:19">
      <c r="A141" s="97" t="s">
        <v>489</v>
      </c>
      <c r="B141" s="98">
        <v>702781000000</v>
      </c>
      <c r="C141" s="97">
        <v>471370.10100000002</v>
      </c>
      <c r="D141" s="97"/>
      <c r="E141" s="97">
        <v>101872.63800000001</v>
      </c>
      <c r="F141" s="97">
        <v>41401.919999999998</v>
      </c>
      <c r="G141" s="97">
        <v>51020.313999999998</v>
      </c>
      <c r="H141" s="97">
        <v>0</v>
      </c>
      <c r="I141" s="97">
        <v>66960.077999999994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210115.15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71629.36</v>
      </c>
      <c r="C144" s="97">
        <v>18489.95</v>
      </c>
      <c r="D144" s="97">
        <v>0</v>
      </c>
      <c r="E144" s="97">
        <v>90119.3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17.13</v>
      </c>
      <c r="C145" s="97">
        <v>4.42</v>
      </c>
      <c r="D145" s="97">
        <v>0</v>
      </c>
      <c r="E145" s="97">
        <v>21.56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17.13</v>
      </c>
      <c r="C146" s="97">
        <v>4.42</v>
      </c>
      <c r="D146" s="97">
        <v>0</v>
      </c>
      <c r="E146" s="97">
        <v>21.56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49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10115.48</v>
      </c>
      <c r="C2" s="97">
        <v>2419.5100000000002</v>
      </c>
      <c r="D2" s="97">
        <v>2419.5100000000002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10115.48</v>
      </c>
      <c r="C3" s="97">
        <v>2419.5100000000002</v>
      </c>
      <c r="D3" s="97">
        <v>2419.5100000000002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15331.35</v>
      </c>
      <c r="C4" s="97">
        <v>3667.09</v>
      </c>
      <c r="D4" s="97">
        <v>3667.09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15331.35</v>
      </c>
      <c r="C5" s="97">
        <v>3667.09</v>
      </c>
      <c r="D5" s="97">
        <v>3667.09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3301.68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31.32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77.13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921.82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21.99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3264.09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6592.69</v>
      </c>
      <c r="C28" s="97">
        <v>3522.79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0.99399999999999999</v>
      </c>
      <c r="E42" s="97">
        <v>1.167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0.99399999999999999</v>
      </c>
      <c r="E43" s="97">
        <v>1.167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0.48299999999999998</v>
      </c>
      <c r="E45" s="97">
        <v>0.53200000000000003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0.99399999999999999</v>
      </c>
      <c r="E46" s="97">
        <v>1.167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0.48299999999999998</v>
      </c>
      <c r="E48" s="97">
        <v>0.53200000000000003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0.99399999999999999</v>
      </c>
      <c r="E49" s="97">
        <v>1.167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0.99399999999999999</v>
      </c>
      <c r="E50" s="97">
        <v>1.167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0.48299999999999998</v>
      </c>
      <c r="E52" s="97">
        <v>0.53200000000000003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0.99399999999999999</v>
      </c>
      <c r="E53" s="97">
        <v>1.167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0.99399999999999999</v>
      </c>
      <c r="E54" s="97">
        <v>1.167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0.48299999999999998</v>
      </c>
      <c r="E56" s="97">
        <v>0.53200000000000003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0.99399999999999999</v>
      </c>
      <c r="E57" s="97">
        <v>1.167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0.99399999999999999</v>
      </c>
      <c r="E58" s="97">
        <v>1.167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0.48299999999999998</v>
      </c>
      <c r="E60" s="97">
        <v>0.53200000000000003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0.99399999999999999</v>
      </c>
      <c r="E61" s="97">
        <v>1.167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0.48299999999999998</v>
      </c>
      <c r="E63" s="97">
        <v>0.53200000000000003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11914.98</v>
      </c>
      <c r="D75" s="97">
        <v>9470.5</v>
      </c>
      <c r="E75" s="97">
        <v>2444.4699999999998</v>
      </c>
      <c r="F75" s="97">
        <v>0.79</v>
      </c>
      <c r="G75" s="97">
        <v>3.62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68907.42</v>
      </c>
      <c r="D76" s="97">
        <v>52725.83</v>
      </c>
      <c r="E76" s="97">
        <v>16181.59</v>
      </c>
      <c r="F76" s="97">
        <v>0.77</v>
      </c>
      <c r="G76" s="97">
        <v>3.96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46386.19</v>
      </c>
      <c r="D77" s="97">
        <v>32618.31</v>
      </c>
      <c r="E77" s="97">
        <v>13767.89</v>
      </c>
      <c r="F77" s="97">
        <v>0.7</v>
      </c>
      <c r="G77" s="97">
        <v>3.15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267725.89</v>
      </c>
      <c r="D78" s="97">
        <v>187280.8</v>
      </c>
      <c r="E78" s="97">
        <v>80445.09</v>
      </c>
      <c r="F78" s="97">
        <v>0.7</v>
      </c>
      <c r="G78" s="97">
        <v>3.17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64507.58</v>
      </c>
      <c r="D79" s="97">
        <v>51519.31</v>
      </c>
      <c r="E79" s="97">
        <v>12988.26</v>
      </c>
      <c r="F79" s="97">
        <v>0.8</v>
      </c>
      <c r="G79" s="97">
        <v>4.17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35409.35</v>
      </c>
      <c r="D80" s="97">
        <v>28279.86</v>
      </c>
      <c r="E80" s="97">
        <v>7129.49</v>
      </c>
      <c r="F80" s="97">
        <v>0.8</v>
      </c>
      <c r="G80" s="97">
        <v>3.56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17902.45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101401.7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110113.68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373871.24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122737.47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58828.47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0.71</v>
      </c>
      <c r="F94" s="97">
        <v>826.22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3.78</v>
      </c>
      <c r="F95" s="97">
        <v>7216.87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2.0699999999999998</v>
      </c>
      <c r="F96" s="97">
        <v>2268.81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11.81</v>
      </c>
      <c r="F97" s="97">
        <v>20013.849999999999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3.9</v>
      </c>
      <c r="F98" s="97">
        <v>7433.07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2.14</v>
      </c>
      <c r="F99" s="97">
        <v>2339.35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54290.835899999998</v>
      </c>
      <c r="C108" s="97">
        <v>67.080600000000004</v>
      </c>
      <c r="D108" s="97">
        <v>113.87609999999999</v>
      </c>
      <c r="E108" s="97">
        <v>0</v>
      </c>
      <c r="F108" s="97">
        <v>5.0000000000000001E-4</v>
      </c>
      <c r="G108" s="98">
        <v>1503300</v>
      </c>
      <c r="H108" s="97">
        <v>20696.507900000001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44402.547299999998</v>
      </c>
      <c r="C109" s="97">
        <v>56.363100000000003</v>
      </c>
      <c r="D109" s="97">
        <v>102.714</v>
      </c>
      <c r="E109" s="97">
        <v>0</v>
      </c>
      <c r="F109" s="97">
        <v>4.0000000000000002E-4</v>
      </c>
      <c r="G109" s="98">
        <v>1356260</v>
      </c>
      <c r="H109" s="97">
        <v>17087.615900000001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47686.689899999998</v>
      </c>
      <c r="C110" s="97">
        <v>61.362099999999998</v>
      </c>
      <c r="D110" s="97">
        <v>115.6118</v>
      </c>
      <c r="E110" s="97">
        <v>0</v>
      </c>
      <c r="F110" s="97">
        <v>5.0000000000000001E-4</v>
      </c>
      <c r="G110" s="98">
        <v>1526720</v>
      </c>
      <c r="H110" s="97">
        <v>18440.3832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41307.357300000003</v>
      </c>
      <c r="C111" s="97">
        <v>55.039000000000001</v>
      </c>
      <c r="D111" s="97">
        <v>112.1858</v>
      </c>
      <c r="E111" s="97">
        <v>0</v>
      </c>
      <c r="F111" s="97">
        <v>5.0000000000000001E-4</v>
      </c>
      <c r="G111" s="98">
        <v>1481820</v>
      </c>
      <c r="H111" s="97">
        <v>16175.4668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36995.603600000002</v>
      </c>
      <c r="C112" s="97">
        <v>52.4908</v>
      </c>
      <c r="D112" s="97">
        <v>120.8871</v>
      </c>
      <c r="E112" s="97">
        <v>0</v>
      </c>
      <c r="F112" s="97">
        <v>5.0000000000000001E-4</v>
      </c>
      <c r="G112" s="98">
        <v>1597260</v>
      </c>
      <c r="H112" s="97">
        <v>14829.424999999999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33416.041700000002</v>
      </c>
      <c r="C113" s="97">
        <v>49.192999999999998</v>
      </c>
      <c r="D113" s="97">
        <v>120.56180000000001</v>
      </c>
      <c r="E113" s="97">
        <v>0</v>
      </c>
      <c r="F113" s="97">
        <v>5.0000000000000001E-4</v>
      </c>
      <c r="G113" s="98">
        <v>1593200</v>
      </c>
      <c r="H113" s="97">
        <v>13585.327600000001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33083.374799999998</v>
      </c>
      <c r="C114" s="97">
        <v>50.180300000000003</v>
      </c>
      <c r="D114" s="97">
        <v>128.79249999999999</v>
      </c>
      <c r="E114" s="97">
        <v>0</v>
      </c>
      <c r="F114" s="97">
        <v>5.0000000000000001E-4</v>
      </c>
      <c r="G114" s="98">
        <v>1702150</v>
      </c>
      <c r="H114" s="97">
        <v>13608.2798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33085.665699999998</v>
      </c>
      <c r="C115" s="97">
        <v>50.823300000000003</v>
      </c>
      <c r="D115" s="97">
        <v>132.88470000000001</v>
      </c>
      <c r="E115" s="97">
        <v>0</v>
      </c>
      <c r="F115" s="97">
        <v>5.0000000000000001E-4</v>
      </c>
      <c r="G115" s="98">
        <v>1756300</v>
      </c>
      <c r="H115" s="97">
        <v>13677.7163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34481.326300000001</v>
      </c>
      <c r="C116" s="97">
        <v>50.464500000000001</v>
      </c>
      <c r="D116" s="97">
        <v>122.51049999999999</v>
      </c>
      <c r="E116" s="97">
        <v>0</v>
      </c>
      <c r="F116" s="97">
        <v>5.0000000000000001E-4</v>
      </c>
      <c r="G116" s="98">
        <v>1618920</v>
      </c>
      <c r="H116" s="97">
        <v>13986.6376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40322.015500000001</v>
      </c>
      <c r="C117" s="97">
        <v>55.341999999999999</v>
      </c>
      <c r="D117" s="97">
        <v>119.82680000000001</v>
      </c>
      <c r="E117" s="97">
        <v>0</v>
      </c>
      <c r="F117" s="97">
        <v>5.0000000000000001E-4</v>
      </c>
      <c r="G117" s="98">
        <v>1583000</v>
      </c>
      <c r="H117" s="97">
        <v>15962.6805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47285.354700000004</v>
      </c>
      <c r="C118" s="97">
        <v>60.407899999999998</v>
      </c>
      <c r="D118" s="97">
        <v>111.8436</v>
      </c>
      <c r="E118" s="97">
        <v>0</v>
      </c>
      <c r="F118" s="97">
        <v>5.0000000000000001E-4</v>
      </c>
      <c r="G118" s="98">
        <v>1476880</v>
      </c>
      <c r="H118" s="97">
        <v>18238.299599999998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54025.285799999998</v>
      </c>
      <c r="C119" s="97">
        <v>66.968800000000002</v>
      </c>
      <c r="D119" s="97">
        <v>114.6999</v>
      </c>
      <c r="E119" s="97">
        <v>0</v>
      </c>
      <c r="F119" s="97">
        <v>5.0000000000000001E-4</v>
      </c>
      <c r="G119" s="98">
        <v>1514220</v>
      </c>
      <c r="H119" s="97">
        <v>20618.437999999998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7">
        <v>500382.09850000002</v>
      </c>
      <c r="C121" s="97">
        <v>675.71550000000002</v>
      </c>
      <c r="D121" s="97">
        <v>1416.3946000000001</v>
      </c>
      <c r="E121" s="97">
        <v>0</v>
      </c>
      <c r="F121" s="97">
        <v>5.8999999999999999E-3</v>
      </c>
      <c r="G121" s="98">
        <v>18710100</v>
      </c>
      <c r="H121" s="97">
        <v>196906.7782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33083.374799999998</v>
      </c>
      <c r="C122" s="97">
        <v>49.192999999999998</v>
      </c>
      <c r="D122" s="97">
        <v>102.714</v>
      </c>
      <c r="E122" s="97">
        <v>0</v>
      </c>
      <c r="F122" s="97">
        <v>4.0000000000000002E-4</v>
      </c>
      <c r="G122" s="98">
        <v>1356260</v>
      </c>
      <c r="H122" s="97">
        <v>13585.327600000001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54290.835899999998</v>
      </c>
      <c r="C123" s="97">
        <v>67.080600000000004</v>
      </c>
      <c r="D123" s="97">
        <v>132.88470000000001</v>
      </c>
      <c r="E123" s="97">
        <v>0</v>
      </c>
      <c r="F123" s="97">
        <v>5.0000000000000001E-4</v>
      </c>
      <c r="G123" s="98">
        <v>1756300</v>
      </c>
      <c r="H123" s="97">
        <v>20696.507900000001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529706000000</v>
      </c>
      <c r="C126" s="97">
        <v>359493.45400000003</v>
      </c>
      <c r="D126" s="97" t="s">
        <v>551</v>
      </c>
      <c r="E126" s="97">
        <v>101872.63800000001</v>
      </c>
      <c r="F126" s="97">
        <v>41401.919999999998</v>
      </c>
      <c r="G126" s="97">
        <v>40229.091999999997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175989.804</v>
      </c>
      <c r="R126" s="97">
        <v>0</v>
      </c>
      <c r="S126" s="97">
        <v>0</v>
      </c>
    </row>
    <row r="127" spans="1:19">
      <c r="A127" s="97" t="s">
        <v>477</v>
      </c>
      <c r="B127" s="98">
        <v>477893000000</v>
      </c>
      <c r="C127" s="97">
        <v>350370.641</v>
      </c>
      <c r="D127" s="97" t="s">
        <v>552</v>
      </c>
      <c r="E127" s="97">
        <v>101872.63800000001</v>
      </c>
      <c r="F127" s="97">
        <v>41401.919999999998</v>
      </c>
      <c r="G127" s="97">
        <v>40229.091999999997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166866.99100000001</v>
      </c>
      <c r="R127" s="97">
        <v>0</v>
      </c>
      <c r="S127" s="97">
        <v>0</v>
      </c>
    </row>
    <row r="128" spans="1:19">
      <c r="A128" s="97" t="s">
        <v>478</v>
      </c>
      <c r="B128" s="98">
        <v>537958000000</v>
      </c>
      <c r="C128" s="97">
        <v>360067.34899999999</v>
      </c>
      <c r="D128" s="97" t="s">
        <v>553</v>
      </c>
      <c r="E128" s="97">
        <v>101872.63800000001</v>
      </c>
      <c r="F128" s="97">
        <v>41401.919999999998</v>
      </c>
      <c r="G128" s="97">
        <v>40229.091999999997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176563.69899999999</v>
      </c>
      <c r="R128" s="97">
        <v>0</v>
      </c>
      <c r="S128" s="97">
        <v>0</v>
      </c>
    </row>
    <row r="129" spans="1:19">
      <c r="A129" s="97" t="s">
        <v>479</v>
      </c>
      <c r="B129" s="98">
        <v>522135000000</v>
      </c>
      <c r="C129" s="97">
        <v>365255.47</v>
      </c>
      <c r="D129" s="97" t="s">
        <v>554</v>
      </c>
      <c r="E129" s="97">
        <v>101872.63800000001</v>
      </c>
      <c r="F129" s="97">
        <v>41401.919999999998</v>
      </c>
      <c r="G129" s="97">
        <v>40229.091999999997</v>
      </c>
      <c r="H129" s="97">
        <v>0</v>
      </c>
      <c r="I129" s="97">
        <v>41.33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181710.489</v>
      </c>
      <c r="R129" s="97">
        <v>0</v>
      </c>
      <c r="S129" s="97">
        <v>0</v>
      </c>
    </row>
    <row r="130" spans="1:19">
      <c r="A130" s="97" t="s">
        <v>291</v>
      </c>
      <c r="B130" s="98">
        <v>562813000000</v>
      </c>
      <c r="C130" s="97">
        <v>378335.35700000002</v>
      </c>
      <c r="D130" s="97" t="s">
        <v>679</v>
      </c>
      <c r="E130" s="97">
        <v>67915.092000000004</v>
      </c>
      <c r="F130" s="97">
        <v>36859.928999999996</v>
      </c>
      <c r="G130" s="97">
        <v>40229.091999999997</v>
      </c>
      <c r="H130" s="97">
        <v>0</v>
      </c>
      <c r="I130" s="97">
        <v>10346.126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222985.11799999999</v>
      </c>
      <c r="R130" s="97">
        <v>0</v>
      </c>
      <c r="S130" s="97">
        <v>0</v>
      </c>
    </row>
    <row r="131" spans="1:19">
      <c r="A131" s="97" t="s">
        <v>480</v>
      </c>
      <c r="B131" s="98">
        <v>561382000000</v>
      </c>
      <c r="C131" s="97">
        <v>391949.39</v>
      </c>
      <c r="D131" s="97" t="s">
        <v>555</v>
      </c>
      <c r="E131" s="97">
        <v>101872.63800000001</v>
      </c>
      <c r="F131" s="97">
        <v>41401.919999999998</v>
      </c>
      <c r="G131" s="97">
        <v>40229.091999999997</v>
      </c>
      <c r="H131" s="97">
        <v>0</v>
      </c>
      <c r="I131" s="97">
        <v>14667.781999999999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193777.95699999999</v>
      </c>
      <c r="R131" s="97">
        <v>0</v>
      </c>
      <c r="S131" s="97">
        <v>0</v>
      </c>
    </row>
    <row r="132" spans="1:19">
      <c r="A132" s="97" t="s">
        <v>481</v>
      </c>
      <c r="B132" s="98">
        <v>599770000000</v>
      </c>
      <c r="C132" s="97">
        <v>410684.27</v>
      </c>
      <c r="D132" s="97" t="s">
        <v>680</v>
      </c>
      <c r="E132" s="97">
        <v>67915.092000000004</v>
      </c>
      <c r="F132" s="97">
        <v>36859.928999999996</v>
      </c>
      <c r="G132" s="97">
        <v>40229.091999999997</v>
      </c>
      <c r="H132" s="97">
        <v>0</v>
      </c>
      <c r="I132" s="97">
        <v>38061.447999999997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227618.709</v>
      </c>
      <c r="R132" s="97">
        <v>0</v>
      </c>
      <c r="S132" s="97">
        <v>0</v>
      </c>
    </row>
    <row r="133" spans="1:19">
      <c r="A133" s="97" t="s">
        <v>482</v>
      </c>
      <c r="B133" s="98">
        <v>618852000000</v>
      </c>
      <c r="C133" s="97">
        <v>405473.78</v>
      </c>
      <c r="D133" s="97" t="s">
        <v>681</v>
      </c>
      <c r="E133" s="97">
        <v>67915.092000000004</v>
      </c>
      <c r="F133" s="97">
        <v>36859.928999999996</v>
      </c>
      <c r="G133" s="97">
        <v>40229.091999999997</v>
      </c>
      <c r="H133" s="97">
        <v>0</v>
      </c>
      <c r="I133" s="97">
        <v>33653.317000000003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226816.35</v>
      </c>
      <c r="R133" s="97">
        <v>0</v>
      </c>
      <c r="S133" s="97">
        <v>0</v>
      </c>
    </row>
    <row r="134" spans="1:19">
      <c r="A134" s="97" t="s">
        <v>483</v>
      </c>
      <c r="B134" s="98">
        <v>570443000000</v>
      </c>
      <c r="C134" s="97">
        <v>425284.44900000002</v>
      </c>
      <c r="D134" s="97" t="s">
        <v>629</v>
      </c>
      <c r="E134" s="97">
        <v>101872.63800000001</v>
      </c>
      <c r="F134" s="97">
        <v>41401.919999999998</v>
      </c>
      <c r="G134" s="97">
        <v>40229.091999999997</v>
      </c>
      <c r="H134" s="97">
        <v>0</v>
      </c>
      <c r="I134" s="97">
        <v>81728.346999999994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160052.45199999999</v>
      </c>
      <c r="R134" s="97">
        <v>0</v>
      </c>
      <c r="S134" s="97">
        <v>0</v>
      </c>
    </row>
    <row r="135" spans="1:19">
      <c r="A135" s="97" t="s">
        <v>484</v>
      </c>
      <c r="B135" s="98">
        <v>557789000000</v>
      </c>
      <c r="C135" s="97">
        <v>365397.20500000002</v>
      </c>
      <c r="D135" s="97" t="s">
        <v>630</v>
      </c>
      <c r="E135" s="97">
        <v>101872.63800000001</v>
      </c>
      <c r="F135" s="97">
        <v>41401.919999999998</v>
      </c>
      <c r="G135" s="97">
        <v>40229.091999999997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181893.554</v>
      </c>
      <c r="R135" s="97">
        <v>0</v>
      </c>
      <c r="S135" s="97">
        <v>0</v>
      </c>
    </row>
    <row r="136" spans="1:19">
      <c r="A136" s="97" t="s">
        <v>485</v>
      </c>
      <c r="B136" s="98">
        <v>520396000000</v>
      </c>
      <c r="C136" s="97">
        <v>366602.57799999998</v>
      </c>
      <c r="D136" s="97" t="s">
        <v>631</v>
      </c>
      <c r="E136" s="97">
        <v>101872.63800000001</v>
      </c>
      <c r="F136" s="97">
        <v>41401.919999999998</v>
      </c>
      <c r="G136" s="97">
        <v>40229.091999999997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183098.92800000001</v>
      </c>
      <c r="R136" s="97">
        <v>0</v>
      </c>
      <c r="S136" s="97">
        <v>0</v>
      </c>
    </row>
    <row r="137" spans="1:19">
      <c r="A137" s="97" t="s">
        <v>486</v>
      </c>
      <c r="B137" s="98">
        <v>533553000000</v>
      </c>
      <c r="C137" s="97">
        <v>353629.64899999998</v>
      </c>
      <c r="D137" s="97" t="s">
        <v>556</v>
      </c>
      <c r="E137" s="97">
        <v>101872.63800000001</v>
      </c>
      <c r="F137" s="97">
        <v>41401.919999999998</v>
      </c>
      <c r="G137" s="97">
        <v>40229.091999999997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170125.99900000001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6592690000000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477893000000</v>
      </c>
      <c r="C140" s="97">
        <v>350370.641</v>
      </c>
      <c r="D140" s="97"/>
      <c r="E140" s="97">
        <v>67915.092000000004</v>
      </c>
      <c r="F140" s="97">
        <v>36859.928999999996</v>
      </c>
      <c r="G140" s="97">
        <v>40229.091999999997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160052.45199999999</v>
      </c>
      <c r="R140" s="97">
        <v>0</v>
      </c>
      <c r="S140" s="97">
        <v>0</v>
      </c>
    </row>
    <row r="141" spans="1:19">
      <c r="A141" s="97" t="s">
        <v>489</v>
      </c>
      <c r="B141" s="98">
        <v>618852000000</v>
      </c>
      <c r="C141" s="97">
        <v>425284.44900000002</v>
      </c>
      <c r="D141" s="97"/>
      <c r="E141" s="97">
        <v>101872.63800000001</v>
      </c>
      <c r="F141" s="97">
        <v>41401.919999999998</v>
      </c>
      <c r="G141" s="97">
        <v>40229.091999999997</v>
      </c>
      <c r="H141" s="97">
        <v>0</v>
      </c>
      <c r="I141" s="97">
        <v>81728.346999999994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227618.709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130311.75</v>
      </c>
      <c r="C144" s="97">
        <v>29531.62</v>
      </c>
      <c r="D144" s="97">
        <v>0</v>
      </c>
      <c r="E144" s="97">
        <v>159843.37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31.17</v>
      </c>
      <c r="C145" s="97">
        <v>7.06</v>
      </c>
      <c r="D145" s="97">
        <v>0</v>
      </c>
      <c r="E145" s="97">
        <v>38.229999999999997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31.17</v>
      </c>
      <c r="C146" s="97">
        <v>7.06</v>
      </c>
      <c r="D146" s="97">
        <v>0</v>
      </c>
      <c r="E146" s="97">
        <v>38.229999999999997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11507.64</v>
      </c>
      <c r="C2" s="97">
        <v>2752.5</v>
      </c>
      <c r="D2" s="97">
        <v>2752.5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11507.64</v>
      </c>
      <c r="C3" s="97">
        <v>2752.5</v>
      </c>
      <c r="D3" s="97">
        <v>2752.5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30276.95</v>
      </c>
      <c r="C4" s="97">
        <v>7241.91</v>
      </c>
      <c r="D4" s="97">
        <v>7241.91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30276.95</v>
      </c>
      <c r="C5" s="97">
        <v>7241.91</v>
      </c>
      <c r="D5" s="97">
        <v>7241.91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4068.95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191.22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77.150000000000006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1322.76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22.52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3327.57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7217.04</v>
      </c>
      <c r="C28" s="97">
        <v>4290.6000000000004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0.88600000000000001</v>
      </c>
      <c r="E42" s="97">
        <v>1.0209999999999999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0.88600000000000001</v>
      </c>
      <c r="E43" s="97">
        <v>1.0209999999999999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0.4</v>
      </c>
      <c r="E45" s="97">
        <v>0.433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0.88600000000000001</v>
      </c>
      <c r="E46" s="97">
        <v>1.0209999999999999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0.4</v>
      </c>
      <c r="E48" s="97">
        <v>0.433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0.88600000000000001</v>
      </c>
      <c r="E49" s="97">
        <v>1.0209999999999999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0.88600000000000001</v>
      </c>
      <c r="E50" s="97">
        <v>1.0209999999999999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0.4</v>
      </c>
      <c r="E52" s="97">
        <v>0.433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0.88600000000000001</v>
      </c>
      <c r="E53" s="97">
        <v>1.0209999999999999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0.88600000000000001</v>
      </c>
      <c r="E54" s="97">
        <v>1.0209999999999999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0.4</v>
      </c>
      <c r="E56" s="97">
        <v>0.433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0.88600000000000001</v>
      </c>
      <c r="E57" s="97">
        <v>1.0209999999999999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0.88600000000000001</v>
      </c>
      <c r="E58" s="97">
        <v>1.0209999999999999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0.4</v>
      </c>
      <c r="E60" s="97">
        <v>0.433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0.88600000000000001</v>
      </c>
      <c r="E61" s="97">
        <v>1.0209999999999999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0.4</v>
      </c>
      <c r="E63" s="97">
        <v>0.433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3.5249999999999999</v>
      </c>
      <c r="F66" s="97">
        <v>0.40699999999999997</v>
      </c>
      <c r="G66" s="97">
        <v>0.316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3.52</v>
      </c>
      <c r="F67" s="97">
        <v>0.40699999999999997</v>
      </c>
      <c r="G67" s="97">
        <v>0.316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3.52</v>
      </c>
      <c r="F69" s="97">
        <v>0.40699999999999997</v>
      </c>
      <c r="G69" s="97">
        <v>0.316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25753.97</v>
      </c>
      <c r="D75" s="97">
        <v>17825.57</v>
      </c>
      <c r="E75" s="97">
        <v>7928.4</v>
      </c>
      <c r="F75" s="97">
        <v>0.69</v>
      </c>
      <c r="G75" s="97">
        <v>3.33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144497.07</v>
      </c>
      <c r="D76" s="97">
        <v>97692.04</v>
      </c>
      <c r="E76" s="97">
        <v>46805.02</v>
      </c>
      <c r="F76" s="97">
        <v>0.68</v>
      </c>
      <c r="G76" s="97">
        <v>3.31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53537.03</v>
      </c>
      <c r="D77" s="97">
        <v>36195.49</v>
      </c>
      <c r="E77" s="97">
        <v>17341.54</v>
      </c>
      <c r="F77" s="97">
        <v>0.68</v>
      </c>
      <c r="G77" s="97">
        <v>3.1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407827.34</v>
      </c>
      <c r="D78" s="97">
        <v>275725.21999999997</v>
      </c>
      <c r="E78" s="97">
        <v>132102.12</v>
      </c>
      <c r="F78" s="97">
        <v>0.68</v>
      </c>
      <c r="G78" s="97">
        <v>3.09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144450.43</v>
      </c>
      <c r="D79" s="97">
        <v>97660.51</v>
      </c>
      <c r="E79" s="97">
        <v>46789.919999999998</v>
      </c>
      <c r="F79" s="97">
        <v>0.68</v>
      </c>
      <c r="G79" s="97">
        <v>3.31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37456.89</v>
      </c>
      <c r="D80" s="97">
        <v>29080.95</v>
      </c>
      <c r="E80" s="97">
        <v>8375.94</v>
      </c>
      <c r="F80" s="97">
        <v>0.78</v>
      </c>
      <c r="G80" s="97">
        <v>3.5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27507.77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155314.12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154577.79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541063.32999999996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185478.47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63745.9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1.1100000000000001</v>
      </c>
      <c r="F94" s="97">
        <v>1258.92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5.82</v>
      </c>
      <c r="F95" s="97">
        <v>10916.19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2.16</v>
      </c>
      <c r="F96" s="97">
        <v>2357.79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16.420000000000002</v>
      </c>
      <c r="F97" s="97">
        <v>27646.19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5.82</v>
      </c>
      <c r="F98" s="97">
        <v>10912.67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2.13</v>
      </c>
      <c r="F99" s="97">
        <v>2324.73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235381.03709999999</v>
      </c>
      <c r="C108" s="97">
        <v>385.81439999999998</v>
      </c>
      <c r="D108" s="97">
        <v>1033.0188000000001</v>
      </c>
      <c r="E108" s="97">
        <v>0</v>
      </c>
      <c r="F108" s="97">
        <v>3.2000000000000002E-3</v>
      </c>
      <c r="G108" s="97">
        <v>237757.13339999999</v>
      </c>
      <c r="H108" s="97">
        <v>97925.891199999998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206852.3645</v>
      </c>
      <c r="C109" s="97">
        <v>343.44310000000002</v>
      </c>
      <c r="D109" s="97">
        <v>934.13279999999997</v>
      </c>
      <c r="E109" s="97">
        <v>0</v>
      </c>
      <c r="F109" s="97">
        <v>2.8999999999999998E-3</v>
      </c>
      <c r="G109" s="97">
        <v>215004.8792</v>
      </c>
      <c r="H109" s="97">
        <v>86476.818499999994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221980.65700000001</v>
      </c>
      <c r="C110" s="97">
        <v>376.15370000000001</v>
      </c>
      <c r="D110" s="97">
        <v>1047.9670000000001</v>
      </c>
      <c r="E110" s="97">
        <v>0</v>
      </c>
      <c r="F110" s="97">
        <v>3.2000000000000002E-3</v>
      </c>
      <c r="G110" s="97">
        <v>241217.48329999999</v>
      </c>
      <c r="H110" s="97">
        <v>93527.295800000007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203412.5246</v>
      </c>
      <c r="C111" s="97">
        <v>355.43650000000002</v>
      </c>
      <c r="D111" s="97">
        <v>1024.7336</v>
      </c>
      <c r="E111" s="97">
        <v>0</v>
      </c>
      <c r="F111" s="97">
        <v>3.0999999999999999E-3</v>
      </c>
      <c r="G111" s="97">
        <v>235885.8708</v>
      </c>
      <c r="H111" s="97">
        <v>86731.513399999996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215200.7562</v>
      </c>
      <c r="C112" s="97">
        <v>385.85129999999998</v>
      </c>
      <c r="D112" s="97">
        <v>1142.9662000000001</v>
      </c>
      <c r="E112" s="97">
        <v>0</v>
      </c>
      <c r="F112" s="97">
        <v>3.5000000000000001E-3</v>
      </c>
      <c r="G112" s="97">
        <v>263115.97509999998</v>
      </c>
      <c r="H112" s="97">
        <v>92696.364199999996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231367.0987</v>
      </c>
      <c r="C113" s="97">
        <v>419.52890000000002</v>
      </c>
      <c r="D113" s="97">
        <v>1256.9529</v>
      </c>
      <c r="E113" s="97">
        <v>0</v>
      </c>
      <c r="F113" s="97">
        <v>3.8E-3</v>
      </c>
      <c r="G113" s="97">
        <v>289362.49739999999</v>
      </c>
      <c r="H113" s="97">
        <v>100108.47629999999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253147.83199999999</v>
      </c>
      <c r="C114" s="97">
        <v>459.85610000000003</v>
      </c>
      <c r="D114" s="97">
        <v>1380.2755</v>
      </c>
      <c r="E114" s="97">
        <v>0</v>
      </c>
      <c r="F114" s="97">
        <v>4.1999999999999997E-3</v>
      </c>
      <c r="G114" s="97">
        <v>317753.61619999999</v>
      </c>
      <c r="H114" s="97">
        <v>109612.26549999999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247933.12330000001</v>
      </c>
      <c r="C115" s="97">
        <v>450.21159999999998</v>
      </c>
      <c r="D115" s="97">
        <v>1350.8133</v>
      </c>
      <c r="E115" s="97">
        <v>0</v>
      </c>
      <c r="F115" s="97">
        <v>4.1000000000000003E-3</v>
      </c>
      <c r="G115" s="97">
        <v>310970.88880000002</v>
      </c>
      <c r="H115" s="97">
        <v>107337.8959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220170.0287</v>
      </c>
      <c r="C116" s="97">
        <v>398.15039999999999</v>
      </c>
      <c r="D116" s="97">
        <v>1189.6767</v>
      </c>
      <c r="E116" s="97">
        <v>0</v>
      </c>
      <c r="F116" s="97">
        <v>3.5999999999999999E-3</v>
      </c>
      <c r="G116" s="97">
        <v>273873.48420000001</v>
      </c>
      <c r="H116" s="97">
        <v>95160.899600000004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211900.22459999999</v>
      </c>
      <c r="C117" s="97">
        <v>374.8929</v>
      </c>
      <c r="D117" s="97">
        <v>1095.2193</v>
      </c>
      <c r="E117" s="97">
        <v>0</v>
      </c>
      <c r="F117" s="97">
        <v>3.3E-3</v>
      </c>
      <c r="G117" s="97">
        <v>252117.6869</v>
      </c>
      <c r="H117" s="97">
        <v>90792.743400000007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211334.14259999999</v>
      </c>
      <c r="C118" s="97">
        <v>361.92469999999997</v>
      </c>
      <c r="D118" s="97">
        <v>1020.5565</v>
      </c>
      <c r="E118" s="97">
        <v>0</v>
      </c>
      <c r="F118" s="97">
        <v>3.0999999999999999E-3</v>
      </c>
      <c r="G118" s="97">
        <v>234913.97229999999</v>
      </c>
      <c r="H118" s="97">
        <v>89406.052899999995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230922.3542</v>
      </c>
      <c r="C119" s="97">
        <v>382.12279999999998</v>
      </c>
      <c r="D119" s="97">
        <v>1035.1319000000001</v>
      </c>
      <c r="E119" s="97">
        <v>0</v>
      </c>
      <c r="F119" s="97">
        <v>3.2000000000000002E-3</v>
      </c>
      <c r="G119" s="97">
        <v>238249.3242</v>
      </c>
      <c r="H119" s="97">
        <v>96416.7307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2689600</v>
      </c>
      <c r="C121" s="97">
        <v>4693.3863000000001</v>
      </c>
      <c r="D121" s="97">
        <v>13511.4445</v>
      </c>
      <c r="E121" s="97">
        <v>0</v>
      </c>
      <c r="F121" s="97">
        <v>4.1200000000000001E-2</v>
      </c>
      <c r="G121" s="98">
        <v>3110220</v>
      </c>
      <c r="H121" s="98">
        <v>1146190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203412.5246</v>
      </c>
      <c r="C122" s="97">
        <v>343.44310000000002</v>
      </c>
      <c r="D122" s="97">
        <v>934.13279999999997</v>
      </c>
      <c r="E122" s="97">
        <v>0</v>
      </c>
      <c r="F122" s="97">
        <v>2.8999999999999998E-3</v>
      </c>
      <c r="G122" s="97">
        <v>215004.8792</v>
      </c>
      <c r="H122" s="97">
        <v>86476.818499999994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253147.83199999999</v>
      </c>
      <c r="C123" s="97">
        <v>459.85610000000003</v>
      </c>
      <c r="D123" s="97">
        <v>1380.2755</v>
      </c>
      <c r="E123" s="97">
        <v>0</v>
      </c>
      <c r="F123" s="97">
        <v>4.1999999999999997E-3</v>
      </c>
      <c r="G123" s="97">
        <v>317753.61619999999</v>
      </c>
      <c r="H123" s="97">
        <v>109612.26549999999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551698000000</v>
      </c>
      <c r="C126" s="97">
        <v>360946.42</v>
      </c>
      <c r="D126" s="97" t="s">
        <v>632</v>
      </c>
      <c r="E126" s="97">
        <v>101872.63800000001</v>
      </c>
      <c r="F126" s="97">
        <v>41401.919999999998</v>
      </c>
      <c r="G126" s="97">
        <v>55547.402000000002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162124.46</v>
      </c>
      <c r="R126" s="97">
        <v>0</v>
      </c>
      <c r="S126" s="97">
        <v>0</v>
      </c>
    </row>
    <row r="127" spans="1:19">
      <c r="A127" s="97" t="s">
        <v>477</v>
      </c>
      <c r="B127" s="98">
        <v>498903000000</v>
      </c>
      <c r="C127" s="97">
        <v>362562.38400000002</v>
      </c>
      <c r="D127" s="97" t="s">
        <v>557</v>
      </c>
      <c r="E127" s="97">
        <v>101872.63800000001</v>
      </c>
      <c r="F127" s="97">
        <v>41401.919999999998</v>
      </c>
      <c r="G127" s="97">
        <v>55547.402000000002</v>
      </c>
      <c r="H127" s="97">
        <v>0</v>
      </c>
      <c r="I127" s="97">
        <v>334.911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163405.51300000001</v>
      </c>
      <c r="R127" s="97">
        <v>0</v>
      </c>
      <c r="S127" s="97">
        <v>0</v>
      </c>
    </row>
    <row r="128" spans="1:19">
      <c r="A128" s="97" t="s">
        <v>478</v>
      </c>
      <c r="B128" s="98">
        <v>559727000000</v>
      </c>
      <c r="C128" s="97">
        <v>375377.05800000002</v>
      </c>
      <c r="D128" s="97" t="s">
        <v>682</v>
      </c>
      <c r="E128" s="97">
        <v>67915.092000000004</v>
      </c>
      <c r="F128" s="97">
        <v>36859.928999999996</v>
      </c>
      <c r="G128" s="97">
        <v>55547.402000000002</v>
      </c>
      <c r="H128" s="97">
        <v>0</v>
      </c>
      <c r="I128" s="97">
        <v>2231.8829999999998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212822.75200000001</v>
      </c>
      <c r="R128" s="97">
        <v>0</v>
      </c>
      <c r="S128" s="97">
        <v>0</v>
      </c>
    </row>
    <row r="129" spans="1:19">
      <c r="A129" s="97" t="s">
        <v>479</v>
      </c>
      <c r="B129" s="98">
        <v>547355000000</v>
      </c>
      <c r="C129" s="97">
        <v>389697.66100000002</v>
      </c>
      <c r="D129" s="97" t="s">
        <v>558</v>
      </c>
      <c r="E129" s="97">
        <v>101872.63800000001</v>
      </c>
      <c r="F129" s="97">
        <v>41401.919999999998</v>
      </c>
      <c r="G129" s="97">
        <v>55547.402000000002</v>
      </c>
      <c r="H129" s="97">
        <v>0</v>
      </c>
      <c r="I129" s="97">
        <v>2463.125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188412.576</v>
      </c>
      <c r="R129" s="97">
        <v>0</v>
      </c>
      <c r="S129" s="97">
        <v>0</v>
      </c>
    </row>
    <row r="130" spans="1:19">
      <c r="A130" s="97" t="s">
        <v>291</v>
      </c>
      <c r="B130" s="98">
        <v>610541000000</v>
      </c>
      <c r="C130" s="97">
        <v>439939.24</v>
      </c>
      <c r="D130" s="97" t="s">
        <v>656</v>
      </c>
      <c r="E130" s="97">
        <v>67915.092000000004</v>
      </c>
      <c r="F130" s="97">
        <v>36859.928999999996</v>
      </c>
      <c r="G130" s="97">
        <v>55547.402000000002</v>
      </c>
      <c r="H130" s="97">
        <v>0</v>
      </c>
      <c r="I130" s="97">
        <v>41798.305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237818.51199999999</v>
      </c>
      <c r="R130" s="97">
        <v>0</v>
      </c>
      <c r="S130" s="97">
        <v>0</v>
      </c>
    </row>
    <row r="131" spans="1:19">
      <c r="A131" s="97" t="s">
        <v>480</v>
      </c>
      <c r="B131" s="98">
        <v>671444000000</v>
      </c>
      <c r="C131" s="97">
        <v>504090.73599999998</v>
      </c>
      <c r="D131" s="97" t="s">
        <v>683</v>
      </c>
      <c r="E131" s="97">
        <v>101872.63800000001</v>
      </c>
      <c r="F131" s="97">
        <v>41401.919999999998</v>
      </c>
      <c r="G131" s="97">
        <v>55547.402000000002</v>
      </c>
      <c r="H131" s="97">
        <v>0</v>
      </c>
      <c r="I131" s="97">
        <v>114273.136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190995.641</v>
      </c>
      <c r="R131" s="97">
        <v>0</v>
      </c>
      <c r="S131" s="97">
        <v>0</v>
      </c>
    </row>
    <row r="132" spans="1:19">
      <c r="A132" s="97" t="s">
        <v>481</v>
      </c>
      <c r="B132" s="98">
        <v>737323000000</v>
      </c>
      <c r="C132" s="97">
        <v>531979.46</v>
      </c>
      <c r="D132" s="97" t="s">
        <v>684</v>
      </c>
      <c r="E132" s="97">
        <v>101872.63800000001</v>
      </c>
      <c r="F132" s="97">
        <v>41401.919999999998</v>
      </c>
      <c r="G132" s="97">
        <v>55547.402000000002</v>
      </c>
      <c r="H132" s="97">
        <v>0</v>
      </c>
      <c r="I132" s="97">
        <v>112935.667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220221.834</v>
      </c>
      <c r="R132" s="97">
        <v>0</v>
      </c>
      <c r="S132" s="97">
        <v>0</v>
      </c>
    </row>
    <row r="133" spans="1:19">
      <c r="A133" s="97" t="s">
        <v>482</v>
      </c>
      <c r="B133" s="98">
        <v>721585000000</v>
      </c>
      <c r="C133" s="97">
        <v>508883.59700000001</v>
      </c>
      <c r="D133" s="97" t="s">
        <v>685</v>
      </c>
      <c r="E133" s="97">
        <v>67915.092000000004</v>
      </c>
      <c r="F133" s="97">
        <v>36859.928999999996</v>
      </c>
      <c r="G133" s="97">
        <v>55547.402000000002</v>
      </c>
      <c r="H133" s="97">
        <v>0</v>
      </c>
      <c r="I133" s="97">
        <v>104377.863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244183.31099999999</v>
      </c>
      <c r="R133" s="97">
        <v>0</v>
      </c>
      <c r="S133" s="97">
        <v>0</v>
      </c>
    </row>
    <row r="134" spans="1:19">
      <c r="A134" s="97" t="s">
        <v>483</v>
      </c>
      <c r="B134" s="98">
        <v>635503000000</v>
      </c>
      <c r="C134" s="97">
        <v>467167.22100000002</v>
      </c>
      <c r="D134" s="97" t="s">
        <v>559</v>
      </c>
      <c r="E134" s="97">
        <v>101872.63800000001</v>
      </c>
      <c r="F134" s="97">
        <v>41401.919999999998</v>
      </c>
      <c r="G134" s="97">
        <v>55547.402000000002</v>
      </c>
      <c r="H134" s="97">
        <v>0</v>
      </c>
      <c r="I134" s="97">
        <v>55430.207000000002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212915.05499999999</v>
      </c>
      <c r="R134" s="97">
        <v>0</v>
      </c>
      <c r="S134" s="97">
        <v>0</v>
      </c>
    </row>
    <row r="135" spans="1:19">
      <c r="A135" s="97" t="s">
        <v>484</v>
      </c>
      <c r="B135" s="98">
        <v>585020000000</v>
      </c>
      <c r="C135" s="97">
        <v>405760.54499999998</v>
      </c>
      <c r="D135" s="97" t="s">
        <v>686</v>
      </c>
      <c r="E135" s="97">
        <v>101872.63800000001</v>
      </c>
      <c r="F135" s="97">
        <v>41401.919999999998</v>
      </c>
      <c r="G135" s="97">
        <v>55547.402000000002</v>
      </c>
      <c r="H135" s="97">
        <v>0</v>
      </c>
      <c r="I135" s="97">
        <v>11053.084000000001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195885.50099999999</v>
      </c>
      <c r="R135" s="97">
        <v>0</v>
      </c>
      <c r="S135" s="97">
        <v>0</v>
      </c>
    </row>
    <row r="136" spans="1:19">
      <c r="A136" s="97" t="s">
        <v>485</v>
      </c>
      <c r="B136" s="98">
        <v>545100000000</v>
      </c>
      <c r="C136" s="97">
        <v>405016.23800000001</v>
      </c>
      <c r="D136" s="97" t="s">
        <v>633</v>
      </c>
      <c r="E136" s="97">
        <v>101872.63800000001</v>
      </c>
      <c r="F136" s="97">
        <v>41401.919999999998</v>
      </c>
      <c r="G136" s="97">
        <v>55547.402000000002</v>
      </c>
      <c r="H136" s="97">
        <v>0</v>
      </c>
      <c r="I136" s="97">
        <v>10043.563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196150.715</v>
      </c>
      <c r="R136" s="97">
        <v>0</v>
      </c>
      <c r="S136" s="97">
        <v>0</v>
      </c>
    </row>
    <row r="137" spans="1:19">
      <c r="A137" s="97" t="s">
        <v>486</v>
      </c>
      <c r="B137" s="98">
        <v>552840000000</v>
      </c>
      <c r="C137" s="97">
        <v>365003.98</v>
      </c>
      <c r="D137" s="97" t="s">
        <v>634</v>
      </c>
      <c r="E137" s="97">
        <v>101872.63800000001</v>
      </c>
      <c r="F137" s="97">
        <v>41401.919999999998</v>
      </c>
      <c r="G137" s="97">
        <v>55547.402000000002</v>
      </c>
      <c r="H137" s="97">
        <v>0</v>
      </c>
      <c r="I137" s="97">
        <v>258.04000000000002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165923.97899999999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7217040000000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498903000000</v>
      </c>
      <c r="C140" s="97">
        <v>360946.42</v>
      </c>
      <c r="D140" s="97"/>
      <c r="E140" s="97">
        <v>67915.092000000004</v>
      </c>
      <c r="F140" s="97">
        <v>36859.928999999996</v>
      </c>
      <c r="G140" s="97">
        <v>55547.402000000002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162124.46</v>
      </c>
      <c r="R140" s="97">
        <v>0</v>
      </c>
      <c r="S140" s="97">
        <v>0</v>
      </c>
    </row>
    <row r="141" spans="1:19">
      <c r="A141" s="97" t="s">
        <v>489</v>
      </c>
      <c r="B141" s="98">
        <v>737323000000</v>
      </c>
      <c r="C141" s="97">
        <v>531979.46</v>
      </c>
      <c r="D141" s="97"/>
      <c r="E141" s="97">
        <v>101872.63800000001</v>
      </c>
      <c r="F141" s="97">
        <v>41401.919999999998</v>
      </c>
      <c r="G141" s="97">
        <v>55547.402000000002</v>
      </c>
      <c r="H141" s="97">
        <v>0</v>
      </c>
      <c r="I141" s="97">
        <v>114273.136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244183.31099999999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192402.25</v>
      </c>
      <c r="C144" s="97">
        <v>35978.519999999997</v>
      </c>
      <c r="D144" s="97">
        <v>0</v>
      </c>
      <c r="E144" s="97">
        <v>228380.77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46.02</v>
      </c>
      <c r="C145" s="97">
        <v>8.61</v>
      </c>
      <c r="D145" s="97">
        <v>0</v>
      </c>
      <c r="E145" s="97">
        <v>54.63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46.02</v>
      </c>
      <c r="C146" s="97">
        <v>8.61</v>
      </c>
      <c r="D146" s="97">
        <v>0</v>
      </c>
      <c r="E146" s="97">
        <v>54.63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10429.44</v>
      </c>
      <c r="C2" s="97">
        <v>2494.61</v>
      </c>
      <c r="D2" s="97">
        <v>2494.61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10429.44</v>
      </c>
      <c r="C3" s="97">
        <v>2494.61</v>
      </c>
      <c r="D3" s="97">
        <v>2494.61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26885.15</v>
      </c>
      <c r="C4" s="97">
        <v>6430.63</v>
      </c>
      <c r="D4" s="97">
        <v>6430.63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26885.15</v>
      </c>
      <c r="C5" s="97">
        <v>6430.63</v>
      </c>
      <c r="D5" s="97">
        <v>6430.63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3246.4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120.77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77.17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1407.5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22.45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3057.69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6961.46</v>
      </c>
      <c r="C28" s="97">
        <v>3467.98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0.91400000000000003</v>
      </c>
      <c r="E42" s="97">
        <v>1.0589999999999999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0.91400000000000003</v>
      </c>
      <c r="E43" s="97">
        <v>1.0589999999999999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0.42199999999999999</v>
      </c>
      <c r="E45" s="97">
        <v>0.45900000000000002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0.91400000000000003</v>
      </c>
      <c r="E46" s="97">
        <v>1.0589999999999999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0.42199999999999999</v>
      </c>
      <c r="E48" s="97">
        <v>0.45900000000000002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0.91400000000000003</v>
      </c>
      <c r="E49" s="97">
        <v>1.0589999999999999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0.91400000000000003</v>
      </c>
      <c r="E50" s="97">
        <v>1.0589999999999999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0.42199999999999999</v>
      </c>
      <c r="E52" s="97">
        <v>0.45900000000000002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0.91400000000000003</v>
      </c>
      <c r="E53" s="97">
        <v>1.0589999999999999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0.91400000000000003</v>
      </c>
      <c r="E54" s="97">
        <v>1.0589999999999999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0.42199999999999999</v>
      </c>
      <c r="E56" s="97">
        <v>0.45900000000000002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0.91400000000000003</v>
      </c>
      <c r="E57" s="97">
        <v>1.0589999999999999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0.91400000000000003</v>
      </c>
      <c r="E58" s="97">
        <v>1.0589999999999999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0.42199999999999999</v>
      </c>
      <c r="E60" s="97">
        <v>0.45900000000000002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0.91400000000000003</v>
      </c>
      <c r="E61" s="97">
        <v>1.0589999999999999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0.42199999999999999</v>
      </c>
      <c r="E63" s="97">
        <v>0.45900000000000002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3.5249999999999999</v>
      </c>
      <c r="F66" s="97">
        <v>0.40699999999999997</v>
      </c>
      <c r="G66" s="97">
        <v>0.316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3.52</v>
      </c>
      <c r="F67" s="97">
        <v>0.40699999999999997</v>
      </c>
      <c r="G67" s="97">
        <v>0.316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3.52</v>
      </c>
      <c r="F69" s="97">
        <v>0.40699999999999997</v>
      </c>
      <c r="G69" s="97">
        <v>0.316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18992.04</v>
      </c>
      <c r="D75" s="97">
        <v>15168.1</v>
      </c>
      <c r="E75" s="97">
        <v>3823.95</v>
      </c>
      <c r="F75" s="97">
        <v>0.8</v>
      </c>
      <c r="G75" s="97">
        <v>3.61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109765.4</v>
      </c>
      <c r="D76" s="97">
        <v>84118.96</v>
      </c>
      <c r="E76" s="97">
        <v>25646.44</v>
      </c>
      <c r="F76" s="97">
        <v>0.77</v>
      </c>
      <c r="G76" s="97">
        <v>3.71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55690.6</v>
      </c>
      <c r="D77" s="97">
        <v>38595.769999999997</v>
      </c>
      <c r="E77" s="97">
        <v>17094.830000000002</v>
      </c>
      <c r="F77" s="97">
        <v>0.69</v>
      </c>
      <c r="G77" s="97">
        <v>3.13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404905.86</v>
      </c>
      <c r="D78" s="97">
        <v>281489.03000000003</v>
      </c>
      <c r="E78" s="97">
        <v>123416.83</v>
      </c>
      <c r="F78" s="97">
        <v>0.7</v>
      </c>
      <c r="G78" s="97">
        <v>3.15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100709.08</v>
      </c>
      <c r="D79" s="97">
        <v>80431.83</v>
      </c>
      <c r="E79" s="97">
        <v>20277.240000000002</v>
      </c>
      <c r="F79" s="97">
        <v>0.8</v>
      </c>
      <c r="G79" s="97">
        <v>3.89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40113.629999999997</v>
      </c>
      <c r="D80" s="97">
        <v>32036.959999999999</v>
      </c>
      <c r="E80" s="97">
        <v>8076.67</v>
      </c>
      <c r="F80" s="97">
        <v>0.8</v>
      </c>
      <c r="G80" s="97">
        <v>3.35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23806.73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133857.56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139582.67000000001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469137.6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158755.51999999999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58585.61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1.1499999999999999</v>
      </c>
      <c r="F94" s="97">
        <v>1307.01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6.05</v>
      </c>
      <c r="F95" s="97">
        <v>11346.59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2.4</v>
      </c>
      <c r="F96" s="97">
        <v>2622.32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17.579999999999998</v>
      </c>
      <c r="F97" s="97">
        <v>29588.720000000001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6.08</v>
      </c>
      <c r="F98" s="97">
        <v>11413.21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2.42</v>
      </c>
      <c r="F99" s="97">
        <v>2650.15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179708.49100000001</v>
      </c>
      <c r="C108" s="97">
        <v>287.94839999999999</v>
      </c>
      <c r="D108" s="97">
        <v>676.38660000000004</v>
      </c>
      <c r="E108" s="97">
        <v>0</v>
      </c>
      <c r="F108" s="97">
        <v>2.7000000000000001E-3</v>
      </c>
      <c r="G108" s="97">
        <v>703165.00470000005</v>
      </c>
      <c r="H108" s="97">
        <v>74441.455600000001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158821.18549999999</v>
      </c>
      <c r="C109" s="97">
        <v>256.93119999999999</v>
      </c>
      <c r="D109" s="97">
        <v>611.03510000000006</v>
      </c>
      <c r="E109" s="97">
        <v>0</v>
      </c>
      <c r="F109" s="97">
        <v>2.3999999999999998E-3</v>
      </c>
      <c r="G109" s="97">
        <v>635245.06229999999</v>
      </c>
      <c r="H109" s="97">
        <v>66029.594899999996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171367.0601</v>
      </c>
      <c r="C110" s="97">
        <v>281.8818</v>
      </c>
      <c r="D110" s="97">
        <v>684.49649999999997</v>
      </c>
      <c r="E110" s="97">
        <v>0</v>
      </c>
      <c r="F110" s="97">
        <v>2.7000000000000001E-3</v>
      </c>
      <c r="G110" s="97">
        <v>711652.10699999996</v>
      </c>
      <c r="H110" s="97">
        <v>71702.091199999995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157128.0282</v>
      </c>
      <c r="C111" s="97">
        <v>264.47179999999997</v>
      </c>
      <c r="D111" s="97">
        <v>660.16030000000001</v>
      </c>
      <c r="E111" s="97">
        <v>0</v>
      </c>
      <c r="F111" s="97">
        <v>2.5999999999999999E-3</v>
      </c>
      <c r="G111" s="97">
        <v>686394.03650000005</v>
      </c>
      <c r="H111" s="97">
        <v>66334.003400000001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163108.0043</v>
      </c>
      <c r="C112" s="97">
        <v>279.19290000000001</v>
      </c>
      <c r="D112" s="97">
        <v>710.48450000000003</v>
      </c>
      <c r="E112" s="97">
        <v>0</v>
      </c>
      <c r="F112" s="97">
        <v>2.8E-3</v>
      </c>
      <c r="G112" s="97">
        <v>738750.16729999997</v>
      </c>
      <c r="H112" s="97">
        <v>69315.231799999994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164290.5711</v>
      </c>
      <c r="C113" s="97">
        <v>285.18830000000003</v>
      </c>
      <c r="D113" s="97">
        <v>737.12950000000001</v>
      </c>
      <c r="E113" s="97">
        <v>0</v>
      </c>
      <c r="F113" s="97">
        <v>2.8999999999999998E-3</v>
      </c>
      <c r="G113" s="97">
        <v>766481.72199999995</v>
      </c>
      <c r="H113" s="97">
        <v>70207.310400000002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182200.2384</v>
      </c>
      <c r="C114" s="97">
        <v>318.4787</v>
      </c>
      <c r="D114" s="97">
        <v>829.40049999999997</v>
      </c>
      <c r="E114" s="97">
        <v>0</v>
      </c>
      <c r="F114" s="97">
        <v>3.2000000000000002E-3</v>
      </c>
      <c r="G114" s="97">
        <v>862441.04410000006</v>
      </c>
      <c r="H114" s="97">
        <v>78076.689299999998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179520.93119999999</v>
      </c>
      <c r="C115" s="97">
        <v>313.38010000000003</v>
      </c>
      <c r="D115" s="97">
        <v>814.95650000000001</v>
      </c>
      <c r="E115" s="97">
        <v>0</v>
      </c>
      <c r="F115" s="97">
        <v>3.2000000000000002E-3</v>
      </c>
      <c r="G115" s="97">
        <v>847419.04689999996</v>
      </c>
      <c r="H115" s="97">
        <v>76887.820300000007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158597.06630000001</v>
      </c>
      <c r="C116" s="97">
        <v>273.99360000000001</v>
      </c>
      <c r="D116" s="97">
        <v>704.48599999999999</v>
      </c>
      <c r="E116" s="97">
        <v>0</v>
      </c>
      <c r="F116" s="97">
        <v>2.8E-3</v>
      </c>
      <c r="G116" s="97">
        <v>732529.86910000001</v>
      </c>
      <c r="H116" s="97">
        <v>67645.630099999995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161397.6397</v>
      </c>
      <c r="C117" s="97">
        <v>273.40609999999998</v>
      </c>
      <c r="D117" s="97">
        <v>687.55859999999996</v>
      </c>
      <c r="E117" s="97">
        <v>0</v>
      </c>
      <c r="F117" s="97">
        <v>2.7000000000000001E-3</v>
      </c>
      <c r="G117" s="97">
        <v>714893.18200000003</v>
      </c>
      <c r="H117" s="97">
        <v>68307.924599999998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164985.37340000001</v>
      </c>
      <c r="C118" s="97">
        <v>270.65129999999999</v>
      </c>
      <c r="D118" s="97">
        <v>655.0376</v>
      </c>
      <c r="E118" s="97">
        <v>0</v>
      </c>
      <c r="F118" s="97">
        <v>2.5999999999999999E-3</v>
      </c>
      <c r="G118" s="97">
        <v>681019.16090000002</v>
      </c>
      <c r="H118" s="97">
        <v>68959.997199999998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180166.22279999999</v>
      </c>
      <c r="C119" s="97">
        <v>287.93079999999998</v>
      </c>
      <c r="D119" s="97">
        <v>674.04449999999997</v>
      </c>
      <c r="E119" s="97">
        <v>0</v>
      </c>
      <c r="F119" s="97">
        <v>2.7000000000000001E-3</v>
      </c>
      <c r="G119" s="97">
        <v>700724.35290000006</v>
      </c>
      <c r="H119" s="97">
        <v>74557.395900000003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2021290</v>
      </c>
      <c r="C121" s="97">
        <v>3393.4551000000001</v>
      </c>
      <c r="D121" s="97">
        <v>8445.1761000000006</v>
      </c>
      <c r="E121" s="97">
        <v>0</v>
      </c>
      <c r="F121" s="97">
        <v>3.3300000000000003E-2</v>
      </c>
      <c r="G121" s="98">
        <v>8780710</v>
      </c>
      <c r="H121" s="97">
        <v>852465.1446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157128.0282</v>
      </c>
      <c r="C122" s="97">
        <v>256.93119999999999</v>
      </c>
      <c r="D122" s="97">
        <v>611.03510000000006</v>
      </c>
      <c r="E122" s="97">
        <v>0</v>
      </c>
      <c r="F122" s="97">
        <v>2.3999999999999998E-3</v>
      </c>
      <c r="G122" s="97">
        <v>635245.06229999999</v>
      </c>
      <c r="H122" s="97">
        <v>66029.594899999996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182200.2384</v>
      </c>
      <c r="C123" s="97">
        <v>318.4787</v>
      </c>
      <c r="D123" s="97">
        <v>829.40049999999997</v>
      </c>
      <c r="E123" s="97">
        <v>0</v>
      </c>
      <c r="F123" s="97">
        <v>3.2000000000000002E-3</v>
      </c>
      <c r="G123" s="97">
        <v>862441.04410000006</v>
      </c>
      <c r="H123" s="97">
        <v>78076.689299999998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557478000000</v>
      </c>
      <c r="C126" s="97">
        <v>365629.951</v>
      </c>
      <c r="D126" s="97" t="s">
        <v>560</v>
      </c>
      <c r="E126" s="97">
        <v>101872.63800000001</v>
      </c>
      <c r="F126" s="97">
        <v>41401.919999999998</v>
      </c>
      <c r="G126" s="97">
        <v>59058.902999999998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163296.49</v>
      </c>
      <c r="R126" s="97">
        <v>0</v>
      </c>
      <c r="S126" s="97">
        <v>0</v>
      </c>
    </row>
    <row r="127" spans="1:19">
      <c r="A127" s="97" t="s">
        <v>477</v>
      </c>
      <c r="B127" s="98">
        <v>503630000000</v>
      </c>
      <c r="C127" s="97">
        <v>361674.74599999998</v>
      </c>
      <c r="D127" s="97" t="s">
        <v>561</v>
      </c>
      <c r="E127" s="97">
        <v>101872.63800000001</v>
      </c>
      <c r="F127" s="97">
        <v>41401.919999999998</v>
      </c>
      <c r="G127" s="97">
        <v>59058.902999999998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159341.285</v>
      </c>
      <c r="R127" s="97">
        <v>0</v>
      </c>
      <c r="S127" s="97">
        <v>0</v>
      </c>
    </row>
    <row r="128" spans="1:19">
      <c r="A128" s="97" t="s">
        <v>478</v>
      </c>
      <c r="B128" s="98">
        <v>564206000000</v>
      </c>
      <c r="C128" s="97">
        <v>369307.81099999999</v>
      </c>
      <c r="D128" s="97" t="s">
        <v>635</v>
      </c>
      <c r="E128" s="97">
        <v>101872.63800000001</v>
      </c>
      <c r="F128" s="97">
        <v>41401.919999999998</v>
      </c>
      <c r="G128" s="97">
        <v>59058.902999999998</v>
      </c>
      <c r="H128" s="97">
        <v>0</v>
      </c>
      <c r="I128" s="97">
        <v>797.69899999999996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166176.65100000001</v>
      </c>
      <c r="R128" s="97">
        <v>0</v>
      </c>
      <c r="S128" s="97">
        <v>0</v>
      </c>
    </row>
    <row r="129" spans="1:19">
      <c r="A129" s="97" t="s">
        <v>479</v>
      </c>
      <c r="B129" s="98">
        <v>544181000000</v>
      </c>
      <c r="C129" s="97">
        <v>387469.49800000002</v>
      </c>
      <c r="D129" s="97" t="s">
        <v>562</v>
      </c>
      <c r="E129" s="97">
        <v>101872.63800000001</v>
      </c>
      <c r="F129" s="97">
        <v>41401.919999999998</v>
      </c>
      <c r="G129" s="97">
        <v>59058.902999999998</v>
      </c>
      <c r="H129" s="97">
        <v>0</v>
      </c>
      <c r="I129" s="97">
        <v>8988.6990000000005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176147.33799999999</v>
      </c>
      <c r="R129" s="97">
        <v>0</v>
      </c>
      <c r="S129" s="97">
        <v>0</v>
      </c>
    </row>
    <row r="130" spans="1:19">
      <c r="A130" s="97" t="s">
        <v>291</v>
      </c>
      <c r="B130" s="98">
        <v>585690000000</v>
      </c>
      <c r="C130" s="97">
        <v>410668.52</v>
      </c>
      <c r="D130" s="97" t="s">
        <v>591</v>
      </c>
      <c r="E130" s="97">
        <v>101872.63800000001</v>
      </c>
      <c r="F130" s="97">
        <v>41401.919999999998</v>
      </c>
      <c r="G130" s="97">
        <v>59058.902999999998</v>
      </c>
      <c r="H130" s="97">
        <v>0</v>
      </c>
      <c r="I130" s="97">
        <v>17067.037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191268.022</v>
      </c>
      <c r="R130" s="97">
        <v>0</v>
      </c>
      <c r="S130" s="97">
        <v>0</v>
      </c>
    </row>
    <row r="131" spans="1:19">
      <c r="A131" s="97" t="s">
        <v>480</v>
      </c>
      <c r="B131" s="98">
        <v>607676000000</v>
      </c>
      <c r="C131" s="97">
        <v>439046.185</v>
      </c>
      <c r="D131" s="97" t="s">
        <v>555</v>
      </c>
      <c r="E131" s="97">
        <v>101872.63800000001</v>
      </c>
      <c r="F131" s="97">
        <v>41401.919999999998</v>
      </c>
      <c r="G131" s="97">
        <v>59058.902999999998</v>
      </c>
      <c r="H131" s="97">
        <v>0</v>
      </c>
      <c r="I131" s="97">
        <v>38816.421000000002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197896.304</v>
      </c>
      <c r="R131" s="97">
        <v>0</v>
      </c>
      <c r="S131" s="97">
        <v>0</v>
      </c>
    </row>
    <row r="132" spans="1:19">
      <c r="A132" s="97" t="s">
        <v>481</v>
      </c>
      <c r="B132" s="98">
        <v>683754000000</v>
      </c>
      <c r="C132" s="97">
        <v>465552.641</v>
      </c>
      <c r="D132" s="97" t="s">
        <v>563</v>
      </c>
      <c r="E132" s="97">
        <v>101872.63800000001</v>
      </c>
      <c r="F132" s="97">
        <v>41401.919999999998</v>
      </c>
      <c r="G132" s="97">
        <v>59058.902999999998</v>
      </c>
      <c r="H132" s="97">
        <v>0</v>
      </c>
      <c r="I132" s="97">
        <v>56346.266000000003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206872.91399999999</v>
      </c>
      <c r="R132" s="97">
        <v>0</v>
      </c>
      <c r="S132" s="97">
        <v>0</v>
      </c>
    </row>
    <row r="133" spans="1:19">
      <c r="A133" s="97" t="s">
        <v>482</v>
      </c>
      <c r="B133" s="98">
        <v>671844000000</v>
      </c>
      <c r="C133" s="97">
        <v>465430.63799999998</v>
      </c>
      <c r="D133" s="97" t="s">
        <v>564</v>
      </c>
      <c r="E133" s="97">
        <v>101872.63800000001</v>
      </c>
      <c r="F133" s="97">
        <v>41401.919999999998</v>
      </c>
      <c r="G133" s="97">
        <v>59058.902999999998</v>
      </c>
      <c r="H133" s="97">
        <v>0</v>
      </c>
      <c r="I133" s="97">
        <v>56527.631000000001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206569.546</v>
      </c>
      <c r="R133" s="97">
        <v>0</v>
      </c>
      <c r="S133" s="97">
        <v>0</v>
      </c>
    </row>
    <row r="134" spans="1:19">
      <c r="A134" s="97" t="s">
        <v>483</v>
      </c>
      <c r="B134" s="98">
        <v>580759000000</v>
      </c>
      <c r="C134" s="97">
        <v>421082.57299999997</v>
      </c>
      <c r="D134" s="97" t="s">
        <v>533</v>
      </c>
      <c r="E134" s="97">
        <v>101872.63800000001</v>
      </c>
      <c r="F134" s="97">
        <v>41401.919999999998</v>
      </c>
      <c r="G134" s="97">
        <v>59058.902999999998</v>
      </c>
      <c r="H134" s="97">
        <v>0</v>
      </c>
      <c r="I134" s="97">
        <v>22591.493999999999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196157.61799999999</v>
      </c>
      <c r="R134" s="97">
        <v>0</v>
      </c>
      <c r="S134" s="97">
        <v>0</v>
      </c>
    </row>
    <row r="135" spans="1:19">
      <c r="A135" s="97" t="s">
        <v>484</v>
      </c>
      <c r="B135" s="98">
        <v>566776000000</v>
      </c>
      <c r="C135" s="97">
        <v>389407.31599999999</v>
      </c>
      <c r="D135" s="97" t="s">
        <v>534</v>
      </c>
      <c r="E135" s="97">
        <v>101872.63800000001</v>
      </c>
      <c r="F135" s="97">
        <v>41401.919999999998</v>
      </c>
      <c r="G135" s="97">
        <v>59058.902999999998</v>
      </c>
      <c r="H135" s="97">
        <v>0</v>
      </c>
      <c r="I135" s="97">
        <v>11121.75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175952.10500000001</v>
      </c>
      <c r="R135" s="97">
        <v>0</v>
      </c>
      <c r="S135" s="97">
        <v>0</v>
      </c>
    </row>
    <row r="136" spans="1:19">
      <c r="A136" s="97" t="s">
        <v>485</v>
      </c>
      <c r="B136" s="98">
        <v>539920000000</v>
      </c>
      <c r="C136" s="97">
        <v>364793.34700000001</v>
      </c>
      <c r="D136" s="97" t="s">
        <v>582</v>
      </c>
      <c r="E136" s="97">
        <v>101872.63800000001</v>
      </c>
      <c r="F136" s="97">
        <v>41401.919999999998</v>
      </c>
      <c r="G136" s="97">
        <v>59058.902999999998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162459.886</v>
      </c>
      <c r="R136" s="97">
        <v>0</v>
      </c>
      <c r="S136" s="97">
        <v>0</v>
      </c>
    </row>
    <row r="137" spans="1:19">
      <c r="A137" s="97" t="s">
        <v>486</v>
      </c>
      <c r="B137" s="98">
        <v>555543000000</v>
      </c>
      <c r="C137" s="97">
        <v>359834.69300000003</v>
      </c>
      <c r="D137" s="97" t="s">
        <v>565</v>
      </c>
      <c r="E137" s="97">
        <v>101872.63800000001</v>
      </c>
      <c r="F137" s="97">
        <v>41401.919999999998</v>
      </c>
      <c r="G137" s="97">
        <v>59058.902999999998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157501.23300000001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6961460000000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503630000000</v>
      </c>
      <c r="C140" s="97">
        <v>359834.69300000003</v>
      </c>
      <c r="D140" s="97"/>
      <c r="E140" s="97">
        <v>101872.63800000001</v>
      </c>
      <c r="F140" s="97">
        <v>41401.919999999998</v>
      </c>
      <c r="G140" s="97">
        <v>59058.902999999998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157501.23300000001</v>
      </c>
      <c r="R140" s="97">
        <v>0</v>
      </c>
      <c r="S140" s="97">
        <v>0</v>
      </c>
    </row>
    <row r="141" spans="1:19">
      <c r="A141" s="97" t="s">
        <v>489</v>
      </c>
      <c r="B141" s="98">
        <v>683754000000</v>
      </c>
      <c r="C141" s="97">
        <v>465552.641</v>
      </c>
      <c r="D141" s="97"/>
      <c r="E141" s="97">
        <v>101872.63800000001</v>
      </c>
      <c r="F141" s="97">
        <v>41401.919999999998</v>
      </c>
      <c r="G141" s="97">
        <v>59058.902999999998</v>
      </c>
      <c r="H141" s="97">
        <v>0</v>
      </c>
      <c r="I141" s="97">
        <v>56527.631000000001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206872.91399999999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71601.19</v>
      </c>
      <c r="C144" s="97">
        <v>24130.18</v>
      </c>
      <c r="D144" s="97">
        <v>0</v>
      </c>
      <c r="E144" s="97">
        <v>95731.37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17.13</v>
      </c>
      <c r="C145" s="97">
        <v>5.77</v>
      </c>
      <c r="D145" s="97">
        <v>0</v>
      </c>
      <c r="E145" s="97">
        <v>22.9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17.13</v>
      </c>
      <c r="C146" s="97">
        <v>5.77</v>
      </c>
      <c r="D146" s="97">
        <v>0</v>
      </c>
      <c r="E146" s="97">
        <v>22.9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12500.47</v>
      </c>
      <c r="C2" s="97">
        <v>2989.97</v>
      </c>
      <c r="D2" s="97">
        <v>2989.97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12500.47</v>
      </c>
      <c r="C3" s="97">
        <v>2989.97</v>
      </c>
      <c r="D3" s="97">
        <v>2989.97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30663.62</v>
      </c>
      <c r="C4" s="97">
        <v>7334.4</v>
      </c>
      <c r="D4" s="97">
        <v>7334.4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30663.62</v>
      </c>
      <c r="C5" s="97">
        <v>7334.4</v>
      </c>
      <c r="D5" s="97">
        <v>7334.4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5022.63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156.05000000000001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77.209999999999994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1465.76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23.65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3257.7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7255.06</v>
      </c>
      <c r="C28" s="97">
        <v>5245.41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0.82299999999999995</v>
      </c>
      <c r="E42" s="97">
        <v>0.93899999999999995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0.82299999999999995</v>
      </c>
      <c r="E43" s="97">
        <v>0.93899999999999995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0.33500000000000002</v>
      </c>
      <c r="E45" s="97">
        <v>0.35699999999999998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0.82299999999999995</v>
      </c>
      <c r="E46" s="97">
        <v>0.93899999999999995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0.33500000000000002</v>
      </c>
      <c r="E48" s="97">
        <v>0.35699999999999998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0.82299999999999995</v>
      </c>
      <c r="E49" s="97">
        <v>0.93899999999999995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0.82299999999999995</v>
      </c>
      <c r="E50" s="97">
        <v>0.93899999999999995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0.33500000000000002</v>
      </c>
      <c r="E52" s="97">
        <v>0.35699999999999998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0.82299999999999995</v>
      </c>
      <c r="E53" s="97">
        <v>0.93899999999999995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0.82299999999999995</v>
      </c>
      <c r="E54" s="97">
        <v>0.93899999999999995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0.33500000000000002</v>
      </c>
      <c r="E56" s="97">
        <v>0.35699999999999998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0.82299999999999995</v>
      </c>
      <c r="E57" s="97">
        <v>0.93899999999999995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0.82299999999999995</v>
      </c>
      <c r="E58" s="97">
        <v>0.93899999999999995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0.33500000000000002</v>
      </c>
      <c r="E60" s="97">
        <v>0.35699999999999998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0.82299999999999995</v>
      </c>
      <c r="E61" s="97">
        <v>0.93899999999999995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0.33500000000000002</v>
      </c>
      <c r="E63" s="97">
        <v>0.35699999999999998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3.5249999999999999</v>
      </c>
      <c r="F66" s="97">
        <v>0.40699999999999997</v>
      </c>
      <c r="G66" s="97">
        <v>0.316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3.52</v>
      </c>
      <c r="F67" s="97">
        <v>0.40699999999999997</v>
      </c>
      <c r="G67" s="97">
        <v>0.316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3.52</v>
      </c>
      <c r="F69" s="97">
        <v>0.40699999999999997</v>
      </c>
      <c r="G69" s="97">
        <v>0.316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28399.54</v>
      </c>
      <c r="D75" s="97">
        <v>19709.580000000002</v>
      </c>
      <c r="E75" s="97">
        <v>8689.9599999999991</v>
      </c>
      <c r="F75" s="97">
        <v>0.69</v>
      </c>
      <c r="G75" s="97">
        <v>3.34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160499.44</v>
      </c>
      <c r="D76" s="97">
        <v>108510.98</v>
      </c>
      <c r="E76" s="97">
        <v>51988.46</v>
      </c>
      <c r="F76" s="97">
        <v>0.68</v>
      </c>
      <c r="G76" s="97">
        <v>3.31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54548</v>
      </c>
      <c r="D77" s="97">
        <v>36878.99</v>
      </c>
      <c r="E77" s="97">
        <v>17669.009999999998</v>
      </c>
      <c r="F77" s="97">
        <v>0.68</v>
      </c>
      <c r="G77" s="97">
        <v>3.1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446525.89</v>
      </c>
      <c r="D78" s="97">
        <v>301888.65999999997</v>
      </c>
      <c r="E78" s="97">
        <v>144637.23000000001</v>
      </c>
      <c r="F78" s="97">
        <v>0.68</v>
      </c>
      <c r="G78" s="97">
        <v>3.09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160037.88</v>
      </c>
      <c r="D79" s="97">
        <v>108198.93</v>
      </c>
      <c r="E79" s="97">
        <v>51838.96</v>
      </c>
      <c r="F79" s="97">
        <v>0.68</v>
      </c>
      <c r="G79" s="97">
        <v>3.31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41142.559999999998</v>
      </c>
      <c r="D80" s="97">
        <v>32103.21</v>
      </c>
      <c r="E80" s="97">
        <v>9039.35</v>
      </c>
      <c r="F80" s="97">
        <v>0.78</v>
      </c>
      <c r="G80" s="97">
        <v>3.31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30363.84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171645.93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170207.7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593802.1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204183.06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70569.78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1.23</v>
      </c>
      <c r="F94" s="97">
        <v>1398.14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6.46</v>
      </c>
      <c r="F95" s="97">
        <v>12125.11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2.2000000000000002</v>
      </c>
      <c r="F96" s="97">
        <v>2402.31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17.98</v>
      </c>
      <c r="F97" s="97">
        <v>30269.53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6.44</v>
      </c>
      <c r="F98" s="97">
        <v>12090.24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2.36</v>
      </c>
      <c r="F99" s="97">
        <v>2582.36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185920.24960000001</v>
      </c>
      <c r="C108" s="97">
        <v>282.04809999999998</v>
      </c>
      <c r="D108" s="97">
        <v>369.73899999999998</v>
      </c>
      <c r="E108" s="97">
        <v>0</v>
      </c>
      <c r="F108" s="97">
        <v>2.8E-3</v>
      </c>
      <c r="G108" s="97">
        <v>242835.18479999999</v>
      </c>
      <c r="H108" s="97">
        <v>75176.075500000006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158666.80249999999</v>
      </c>
      <c r="C109" s="97">
        <v>246.28380000000001</v>
      </c>
      <c r="D109" s="97">
        <v>333.71010000000001</v>
      </c>
      <c r="E109" s="97">
        <v>0</v>
      </c>
      <c r="F109" s="97">
        <v>2.5000000000000001E-3</v>
      </c>
      <c r="G109" s="97">
        <v>219203.2892</v>
      </c>
      <c r="H109" s="97">
        <v>64689.6492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158036.7311</v>
      </c>
      <c r="C110" s="97">
        <v>258.49040000000002</v>
      </c>
      <c r="D110" s="97">
        <v>375.31630000000001</v>
      </c>
      <c r="E110" s="97">
        <v>0</v>
      </c>
      <c r="F110" s="97">
        <v>2.8E-3</v>
      </c>
      <c r="G110" s="97">
        <v>246602.14379999999</v>
      </c>
      <c r="H110" s="97">
        <v>65693.039999999994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138165.31950000001</v>
      </c>
      <c r="C111" s="97">
        <v>237.71850000000001</v>
      </c>
      <c r="D111" s="97">
        <v>366.32040000000001</v>
      </c>
      <c r="E111" s="97">
        <v>0</v>
      </c>
      <c r="F111" s="97">
        <v>2.7000000000000001E-3</v>
      </c>
      <c r="G111" s="97">
        <v>240745.88250000001</v>
      </c>
      <c r="H111" s="97">
        <v>58554.120900000002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143804.3517</v>
      </c>
      <c r="C112" s="97">
        <v>256.87200000000001</v>
      </c>
      <c r="D112" s="97">
        <v>412.04649999999998</v>
      </c>
      <c r="E112" s="97">
        <v>0</v>
      </c>
      <c r="F112" s="97">
        <v>3.0000000000000001E-3</v>
      </c>
      <c r="G112" s="97">
        <v>270836.36459999997</v>
      </c>
      <c r="H112" s="97">
        <v>61847.352899999998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149701.39509999999</v>
      </c>
      <c r="C113" s="97">
        <v>271.43310000000002</v>
      </c>
      <c r="D113" s="97">
        <v>442.0575</v>
      </c>
      <c r="E113" s="97">
        <v>0</v>
      </c>
      <c r="F113" s="97">
        <v>3.2000000000000002E-3</v>
      </c>
      <c r="G113" s="97">
        <v>290577.97930000001</v>
      </c>
      <c r="H113" s="97">
        <v>64768.5239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159539.45809999999</v>
      </c>
      <c r="C114" s="97">
        <v>289.83069999999998</v>
      </c>
      <c r="D114" s="97">
        <v>472.9307</v>
      </c>
      <c r="E114" s="97">
        <v>0</v>
      </c>
      <c r="F114" s="97">
        <v>3.3999999999999998E-3</v>
      </c>
      <c r="G114" s="97">
        <v>310873.97509999998</v>
      </c>
      <c r="H114" s="97">
        <v>69078.465100000001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160175.8792</v>
      </c>
      <c r="C115" s="97">
        <v>290.99759999999998</v>
      </c>
      <c r="D115" s="97">
        <v>474.85230000000001</v>
      </c>
      <c r="E115" s="97">
        <v>0</v>
      </c>
      <c r="F115" s="97">
        <v>3.5000000000000001E-3</v>
      </c>
      <c r="G115" s="97">
        <v>312137.14919999999</v>
      </c>
      <c r="H115" s="97">
        <v>69355.055200000003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139160.52830000001</v>
      </c>
      <c r="C116" s="97">
        <v>249.90940000000001</v>
      </c>
      <c r="D116" s="97">
        <v>403.07920000000001</v>
      </c>
      <c r="E116" s="97">
        <v>0</v>
      </c>
      <c r="F116" s="97">
        <v>2.8999999999999998E-3</v>
      </c>
      <c r="G116" s="97">
        <v>264947.36369999999</v>
      </c>
      <c r="H116" s="97">
        <v>59977.5072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142147.5527</v>
      </c>
      <c r="C117" s="97">
        <v>244.8323</v>
      </c>
      <c r="D117" s="97">
        <v>377.73250000000002</v>
      </c>
      <c r="E117" s="97">
        <v>0</v>
      </c>
      <c r="F117" s="97">
        <v>2.8E-3</v>
      </c>
      <c r="G117" s="97">
        <v>248246.9755</v>
      </c>
      <c r="H117" s="97">
        <v>60266.847500000003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151564.19620000001</v>
      </c>
      <c r="C118" s="97">
        <v>248.0992</v>
      </c>
      <c r="D118" s="97">
        <v>360.5813</v>
      </c>
      <c r="E118" s="97">
        <v>0</v>
      </c>
      <c r="F118" s="97">
        <v>2.7000000000000001E-3</v>
      </c>
      <c r="G118" s="97">
        <v>236921.4094</v>
      </c>
      <c r="H118" s="97">
        <v>63021.205999999998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176712.08009999999</v>
      </c>
      <c r="C119" s="97">
        <v>273.61610000000002</v>
      </c>
      <c r="D119" s="97">
        <v>369.45659999999998</v>
      </c>
      <c r="E119" s="97">
        <v>0</v>
      </c>
      <c r="F119" s="97">
        <v>2.8E-3</v>
      </c>
      <c r="G119" s="97">
        <v>242680.42389999999</v>
      </c>
      <c r="H119" s="97">
        <v>71982.068599999999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1863590</v>
      </c>
      <c r="C121" s="97">
        <v>3150.1311999999998</v>
      </c>
      <c r="D121" s="97">
        <v>4757.8221999999996</v>
      </c>
      <c r="E121" s="97">
        <v>0</v>
      </c>
      <c r="F121" s="97">
        <v>3.5200000000000002E-2</v>
      </c>
      <c r="G121" s="98">
        <v>3126610</v>
      </c>
      <c r="H121" s="97">
        <v>784409.91209999996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138165.31950000001</v>
      </c>
      <c r="C122" s="97">
        <v>237.71850000000001</v>
      </c>
      <c r="D122" s="97">
        <v>333.71010000000001</v>
      </c>
      <c r="E122" s="97">
        <v>0</v>
      </c>
      <c r="F122" s="97">
        <v>2.5000000000000001E-3</v>
      </c>
      <c r="G122" s="97">
        <v>219203.2892</v>
      </c>
      <c r="H122" s="97">
        <v>58554.120900000002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185920.24960000001</v>
      </c>
      <c r="C123" s="97">
        <v>290.99759999999998</v>
      </c>
      <c r="D123" s="97">
        <v>474.85230000000001</v>
      </c>
      <c r="E123" s="97">
        <v>0</v>
      </c>
      <c r="F123" s="97">
        <v>3.5000000000000001E-3</v>
      </c>
      <c r="G123" s="97">
        <v>312137.14919999999</v>
      </c>
      <c r="H123" s="97">
        <v>75176.075500000006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563481000000</v>
      </c>
      <c r="C126" s="97">
        <v>362764.22100000002</v>
      </c>
      <c r="D126" s="97" t="s">
        <v>566</v>
      </c>
      <c r="E126" s="97">
        <v>101872.63800000001</v>
      </c>
      <c r="F126" s="97">
        <v>41401.919999999998</v>
      </c>
      <c r="G126" s="97">
        <v>60998.605000000003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158491.05799999999</v>
      </c>
      <c r="R126" s="97">
        <v>0</v>
      </c>
      <c r="S126" s="97">
        <v>0</v>
      </c>
    </row>
    <row r="127" spans="1:19">
      <c r="A127" s="97" t="s">
        <v>477</v>
      </c>
      <c r="B127" s="98">
        <v>508645000000</v>
      </c>
      <c r="C127" s="97">
        <v>362468.64199999999</v>
      </c>
      <c r="D127" s="97" t="s">
        <v>552</v>
      </c>
      <c r="E127" s="97">
        <v>101872.63800000001</v>
      </c>
      <c r="F127" s="97">
        <v>41401.919999999998</v>
      </c>
      <c r="G127" s="97">
        <v>60998.605000000003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158195.478</v>
      </c>
      <c r="R127" s="97">
        <v>0</v>
      </c>
      <c r="S127" s="97">
        <v>0</v>
      </c>
    </row>
    <row r="128" spans="1:19">
      <c r="A128" s="97" t="s">
        <v>478</v>
      </c>
      <c r="B128" s="98">
        <v>572222000000</v>
      </c>
      <c r="C128" s="97">
        <v>372899.61</v>
      </c>
      <c r="D128" s="97" t="s">
        <v>636</v>
      </c>
      <c r="E128" s="97">
        <v>101872.63800000001</v>
      </c>
      <c r="F128" s="97">
        <v>41401.919999999998</v>
      </c>
      <c r="G128" s="97">
        <v>60998.605000000003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168626.44699999999</v>
      </c>
      <c r="R128" s="97">
        <v>0</v>
      </c>
      <c r="S128" s="97">
        <v>0</v>
      </c>
    </row>
    <row r="129" spans="1:19">
      <c r="A129" s="97" t="s">
        <v>479</v>
      </c>
      <c r="B129" s="98">
        <v>558633000000</v>
      </c>
      <c r="C129" s="97">
        <v>383637.67599999998</v>
      </c>
      <c r="D129" s="97" t="s">
        <v>687</v>
      </c>
      <c r="E129" s="97">
        <v>56595.91</v>
      </c>
      <c r="F129" s="97">
        <v>32317.937999999998</v>
      </c>
      <c r="G129" s="97">
        <v>60998.605000000003</v>
      </c>
      <c r="H129" s="97">
        <v>0</v>
      </c>
      <c r="I129" s="97">
        <v>7109.2669999999998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226615.95600000001</v>
      </c>
      <c r="R129" s="97">
        <v>0</v>
      </c>
      <c r="S129" s="97">
        <v>0</v>
      </c>
    </row>
    <row r="130" spans="1:19">
      <c r="A130" s="97" t="s">
        <v>291</v>
      </c>
      <c r="B130" s="98">
        <v>628455000000</v>
      </c>
      <c r="C130" s="97">
        <v>486685.15899999999</v>
      </c>
      <c r="D130" s="97" t="s">
        <v>637</v>
      </c>
      <c r="E130" s="97">
        <v>101872.63800000001</v>
      </c>
      <c r="F130" s="97">
        <v>41401.919999999998</v>
      </c>
      <c r="G130" s="97">
        <v>60998.605000000003</v>
      </c>
      <c r="H130" s="97">
        <v>0</v>
      </c>
      <c r="I130" s="97">
        <v>106574.17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175837.826</v>
      </c>
      <c r="R130" s="97">
        <v>0</v>
      </c>
      <c r="S130" s="97">
        <v>0</v>
      </c>
    </row>
    <row r="131" spans="1:19">
      <c r="A131" s="97" t="s">
        <v>480</v>
      </c>
      <c r="B131" s="98">
        <v>674264000000</v>
      </c>
      <c r="C131" s="97">
        <v>504239.96899999998</v>
      </c>
      <c r="D131" s="97" t="s">
        <v>688</v>
      </c>
      <c r="E131" s="97">
        <v>67915.092000000004</v>
      </c>
      <c r="F131" s="97">
        <v>36859.928999999996</v>
      </c>
      <c r="G131" s="97">
        <v>60998.605000000003</v>
      </c>
      <c r="H131" s="97">
        <v>0</v>
      </c>
      <c r="I131" s="97">
        <v>95895.551999999996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242570.791</v>
      </c>
      <c r="R131" s="97">
        <v>0</v>
      </c>
      <c r="S131" s="97">
        <v>0</v>
      </c>
    </row>
    <row r="132" spans="1:19">
      <c r="A132" s="97" t="s">
        <v>481</v>
      </c>
      <c r="B132" s="98">
        <v>721360000000</v>
      </c>
      <c r="C132" s="97">
        <v>506076.505</v>
      </c>
      <c r="D132" s="97" t="s">
        <v>689</v>
      </c>
      <c r="E132" s="97">
        <v>67915.092000000004</v>
      </c>
      <c r="F132" s="97">
        <v>36859.928999999996</v>
      </c>
      <c r="G132" s="97">
        <v>60998.605000000003</v>
      </c>
      <c r="H132" s="97">
        <v>0</v>
      </c>
      <c r="I132" s="97">
        <v>95981.421000000002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244321.45699999999</v>
      </c>
      <c r="R132" s="97">
        <v>0</v>
      </c>
      <c r="S132" s="97">
        <v>0</v>
      </c>
    </row>
    <row r="133" spans="1:19">
      <c r="A133" s="97" t="s">
        <v>482</v>
      </c>
      <c r="B133" s="98">
        <v>724291000000</v>
      </c>
      <c r="C133" s="97">
        <v>503581.04</v>
      </c>
      <c r="D133" s="97" t="s">
        <v>690</v>
      </c>
      <c r="E133" s="97">
        <v>67915.092000000004</v>
      </c>
      <c r="F133" s="97">
        <v>36859.928999999996</v>
      </c>
      <c r="G133" s="97">
        <v>60998.605000000003</v>
      </c>
      <c r="H133" s="97">
        <v>0</v>
      </c>
      <c r="I133" s="97">
        <v>95100.448999999993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242706.965</v>
      </c>
      <c r="R133" s="97">
        <v>0</v>
      </c>
      <c r="S133" s="97">
        <v>0</v>
      </c>
    </row>
    <row r="134" spans="1:19">
      <c r="A134" s="97" t="s">
        <v>483</v>
      </c>
      <c r="B134" s="98">
        <v>614790000000</v>
      </c>
      <c r="C134" s="97">
        <v>431954.81199999998</v>
      </c>
      <c r="D134" s="97" t="s">
        <v>691</v>
      </c>
      <c r="E134" s="97">
        <v>67915.092000000004</v>
      </c>
      <c r="F134" s="97">
        <v>36859.928999999996</v>
      </c>
      <c r="G134" s="97">
        <v>60998.605000000003</v>
      </c>
      <c r="H134" s="97">
        <v>0</v>
      </c>
      <c r="I134" s="97">
        <v>35935.275000000001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230245.91</v>
      </c>
      <c r="R134" s="97">
        <v>0</v>
      </c>
      <c r="S134" s="97">
        <v>0</v>
      </c>
    </row>
    <row r="135" spans="1:19">
      <c r="A135" s="97" t="s">
        <v>484</v>
      </c>
      <c r="B135" s="98">
        <v>576038000000</v>
      </c>
      <c r="C135" s="97">
        <v>389872.65</v>
      </c>
      <c r="D135" s="97" t="s">
        <v>567</v>
      </c>
      <c r="E135" s="97">
        <v>101872.63800000001</v>
      </c>
      <c r="F135" s="97">
        <v>41401.919999999998</v>
      </c>
      <c r="G135" s="97">
        <v>60998.605000000003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185599.486</v>
      </c>
      <c r="R135" s="97">
        <v>0</v>
      </c>
      <c r="S135" s="97">
        <v>0</v>
      </c>
    </row>
    <row r="136" spans="1:19">
      <c r="A136" s="97" t="s">
        <v>485</v>
      </c>
      <c r="B136" s="98">
        <v>549758000000</v>
      </c>
      <c r="C136" s="97">
        <v>373150.375</v>
      </c>
      <c r="D136" s="97" t="s">
        <v>631</v>
      </c>
      <c r="E136" s="97">
        <v>101872.63800000001</v>
      </c>
      <c r="F136" s="97">
        <v>41401.919999999998</v>
      </c>
      <c r="G136" s="97">
        <v>60998.605000000003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168877.21100000001</v>
      </c>
      <c r="R136" s="97">
        <v>0</v>
      </c>
      <c r="S136" s="97">
        <v>0</v>
      </c>
    </row>
    <row r="137" spans="1:19">
      <c r="A137" s="97" t="s">
        <v>486</v>
      </c>
      <c r="B137" s="98">
        <v>563122000000</v>
      </c>
      <c r="C137" s="97">
        <v>366330.74599999998</v>
      </c>
      <c r="D137" s="97" t="s">
        <v>568</v>
      </c>
      <c r="E137" s="97">
        <v>101872.63800000001</v>
      </c>
      <c r="F137" s="97">
        <v>41401.919999999998</v>
      </c>
      <c r="G137" s="97">
        <v>60998.605000000003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162057.58300000001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7255060000000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508645000000</v>
      </c>
      <c r="C140" s="97">
        <v>362468.64199999999</v>
      </c>
      <c r="D140" s="97"/>
      <c r="E140" s="97">
        <v>56595.91</v>
      </c>
      <c r="F140" s="97">
        <v>32317.937999999998</v>
      </c>
      <c r="G140" s="97">
        <v>60998.605000000003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158195.478</v>
      </c>
      <c r="R140" s="97">
        <v>0</v>
      </c>
      <c r="S140" s="97">
        <v>0</v>
      </c>
    </row>
    <row r="141" spans="1:19">
      <c r="A141" s="97" t="s">
        <v>489</v>
      </c>
      <c r="B141" s="98">
        <v>724291000000</v>
      </c>
      <c r="C141" s="97">
        <v>506076.505</v>
      </c>
      <c r="D141" s="97"/>
      <c r="E141" s="97">
        <v>101872.63800000001</v>
      </c>
      <c r="F141" s="97">
        <v>41401.919999999998</v>
      </c>
      <c r="G141" s="97">
        <v>60998.605000000003</v>
      </c>
      <c r="H141" s="97">
        <v>0</v>
      </c>
      <c r="I141" s="97">
        <v>106574.17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244321.45699999999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111499.62</v>
      </c>
      <c r="C144" s="97">
        <v>41267.279999999999</v>
      </c>
      <c r="D144" s="97">
        <v>0</v>
      </c>
      <c r="E144" s="97">
        <v>152766.9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26.67</v>
      </c>
      <c r="C145" s="97">
        <v>9.8699999999999992</v>
      </c>
      <c r="D145" s="97">
        <v>0</v>
      </c>
      <c r="E145" s="97">
        <v>36.54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26.67</v>
      </c>
      <c r="C146" s="97">
        <v>9.8699999999999992</v>
      </c>
      <c r="D146" s="97">
        <v>0</v>
      </c>
      <c r="E146" s="97">
        <v>36.54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11539.64</v>
      </c>
      <c r="C2" s="97">
        <v>2760.16</v>
      </c>
      <c r="D2" s="97">
        <v>2760.16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11539.64</v>
      </c>
      <c r="C3" s="97">
        <v>2760.16</v>
      </c>
      <c r="D3" s="97">
        <v>2760.16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29262.33</v>
      </c>
      <c r="C4" s="97">
        <v>6999.23</v>
      </c>
      <c r="D4" s="97">
        <v>6999.23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29262.33</v>
      </c>
      <c r="C5" s="97">
        <v>6999.23</v>
      </c>
      <c r="D5" s="97">
        <v>6999.23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4327.97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62.91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77.12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1592.16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23.85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2958.17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6988.69</v>
      </c>
      <c r="C28" s="97">
        <v>4550.95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0.82299999999999995</v>
      </c>
      <c r="E42" s="97">
        <v>0.93899999999999995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0.82299999999999995</v>
      </c>
      <c r="E43" s="97">
        <v>0.93899999999999995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0.33500000000000002</v>
      </c>
      <c r="E45" s="97">
        <v>0.35699999999999998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0.82299999999999995</v>
      </c>
      <c r="E46" s="97">
        <v>0.93899999999999995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0.33500000000000002</v>
      </c>
      <c r="E48" s="97">
        <v>0.35699999999999998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0.82299999999999995</v>
      </c>
      <c r="E49" s="97">
        <v>0.93899999999999995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0.82299999999999995</v>
      </c>
      <c r="E50" s="97">
        <v>0.93899999999999995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0.33500000000000002</v>
      </c>
      <c r="E52" s="97">
        <v>0.35699999999999998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0.82299999999999995</v>
      </c>
      <c r="E53" s="97">
        <v>0.93899999999999995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0.82299999999999995</v>
      </c>
      <c r="E54" s="97">
        <v>0.93899999999999995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0.33500000000000002</v>
      </c>
      <c r="E56" s="97">
        <v>0.35699999999999998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0.82299999999999995</v>
      </c>
      <c r="E57" s="97">
        <v>0.93899999999999995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0.82299999999999995</v>
      </c>
      <c r="E58" s="97">
        <v>0.93899999999999995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0.33500000000000002</v>
      </c>
      <c r="E60" s="97">
        <v>0.35699999999999998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0.82299999999999995</v>
      </c>
      <c r="E61" s="97">
        <v>0.93899999999999995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0.33500000000000002</v>
      </c>
      <c r="E63" s="97">
        <v>0.35699999999999998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3.5249999999999999</v>
      </c>
      <c r="F66" s="97">
        <v>0.40699999999999997</v>
      </c>
      <c r="G66" s="97">
        <v>0.316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3.52</v>
      </c>
      <c r="F67" s="97">
        <v>0.40699999999999997</v>
      </c>
      <c r="G67" s="97">
        <v>0.316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3.52</v>
      </c>
      <c r="F69" s="97">
        <v>0.40699999999999997</v>
      </c>
      <c r="G69" s="97">
        <v>0.316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21834.59</v>
      </c>
      <c r="D75" s="97">
        <v>17438.310000000001</v>
      </c>
      <c r="E75" s="97">
        <v>4396.28</v>
      </c>
      <c r="F75" s="97">
        <v>0.8</v>
      </c>
      <c r="G75" s="97">
        <v>3.6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115114.87</v>
      </c>
      <c r="D76" s="97">
        <v>91937.1</v>
      </c>
      <c r="E76" s="97">
        <v>23177.77</v>
      </c>
      <c r="F76" s="97">
        <v>0.8</v>
      </c>
      <c r="G76" s="97">
        <v>3.89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39226.76</v>
      </c>
      <c r="D77" s="97">
        <v>31328.65</v>
      </c>
      <c r="E77" s="97">
        <v>7898.1</v>
      </c>
      <c r="F77" s="97">
        <v>0.8</v>
      </c>
      <c r="G77" s="97">
        <v>3.56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323355.57</v>
      </c>
      <c r="D78" s="97">
        <v>258249.63</v>
      </c>
      <c r="E78" s="97">
        <v>65105.94</v>
      </c>
      <c r="F78" s="97">
        <v>0.8</v>
      </c>
      <c r="G78" s="97">
        <v>3.52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115080.63</v>
      </c>
      <c r="D79" s="97">
        <v>91909.75</v>
      </c>
      <c r="E79" s="97">
        <v>23170.880000000001</v>
      </c>
      <c r="F79" s="97">
        <v>0.8</v>
      </c>
      <c r="G79" s="97">
        <v>3.89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42040.23</v>
      </c>
      <c r="D80" s="97">
        <v>33575.65</v>
      </c>
      <c r="E80" s="97">
        <v>8464.58</v>
      </c>
      <c r="F80" s="97">
        <v>0.8</v>
      </c>
      <c r="G80" s="97">
        <v>3.35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29052.73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163938.32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167318.47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566364.27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194166.09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67094.48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1.32</v>
      </c>
      <c r="F94" s="97">
        <v>1502.63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6.95</v>
      </c>
      <c r="F95" s="97">
        <v>13045.8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2.37</v>
      </c>
      <c r="F96" s="97">
        <v>2591.5500000000002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19.53</v>
      </c>
      <c r="F97" s="97">
        <v>32882.629999999997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6.95</v>
      </c>
      <c r="F98" s="97">
        <v>13041.92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2.54</v>
      </c>
      <c r="F99" s="97">
        <v>2777.43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181844.6477</v>
      </c>
      <c r="C108" s="97">
        <v>282.74549999999999</v>
      </c>
      <c r="D108" s="97">
        <v>426.43200000000002</v>
      </c>
      <c r="E108" s="97">
        <v>0</v>
      </c>
      <c r="F108" s="97">
        <v>3.0999999999999999E-3</v>
      </c>
      <c r="G108" s="98">
        <v>10110800</v>
      </c>
      <c r="H108" s="97">
        <v>74312.494900000005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158722.59669999999</v>
      </c>
      <c r="C109" s="97">
        <v>250.75399999999999</v>
      </c>
      <c r="D109" s="97">
        <v>386.5326</v>
      </c>
      <c r="E109" s="97">
        <v>0</v>
      </c>
      <c r="F109" s="97">
        <v>2.8E-3</v>
      </c>
      <c r="G109" s="98">
        <v>9165480</v>
      </c>
      <c r="H109" s="97">
        <v>65246.2762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161482.8094</v>
      </c>
      <c r="C110" s="97">
        <v>264.66399999999999</v>
      </c>
      <c r="D110" s="97">
        <v>427.78969999999998</v>
      </c>
      <c r="E110" s="97">
        <v>0</v>
      </c>
      <c r="F110" s="97">
        <v>3.0000000000000001E-3</v>
      </c>
      <c r="G110" s="98">
        <v>10145500</v>
      </c>
      <c r="H110" s="97">
        <v>67303.996299999999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148252.08549999999</v>
      </c>
      <c r="C111" s="97">
        <v>247.518</v>
      </c>
      <c r="D111" s="97">
        <v>409.15379999999999</v>
      </c>
      <c r="E111" s="97">
        <v>0</v>
      </c>
      <c r="F111" s="97">
        <v>2.8999999999999998E-3</v>
      </c>
      <c r="G111" s="98">
        <v>9704290</v>
      </c>
      <c r="H111" s="97">
        <v>62228.322099999998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148178.22450000001</v>
      </c>
      <c r="C112" s="97">
        <v>253.6705</v>
      </c>
      <c r="D112" s="97">
        <v>431.64659999999998</v>
      </c>
      <c r="E112" s="97">
        <v>0</v>
      </c>
      <c r="F112" s="97">
        <v>3.0000000000000001E-3</v>
      </c>
      <c r="G112" s="98">
        <v>10238800</v>
      </c>
      <c r="H112" s="97">
        <v>62803.967199999999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147949.3707</v>
      </c>
      <c r="C113" s="97">
        <v>258.07369999999997</v>
      </c>
      <c r="D113" s="97">
        <v>448.32089999999999</v>
      </c>
      <c r="E113" s="97">
        <v>0</v>
      </c>
      <c r="F113" s="97">
        <v>3.0999999999999999E-3</v>
      </c>
      <c r="G113" s="98">
        <v>10635000</v>
      </c>
      <c r="H113" s="97">
        <v>63170.468999999997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155453.39749999999</v>
      </c>
      <c r="C114" s="97">
        <v>273.90820000000002</v>
      </c>
      <c r="D114" s="97">
        <v>480.98669999999998</v>
      </c>
      <c r="E114" s="97">
        <v>0</v>
      </c>
      <c r="F114" s="97">
        <v>3.3E-3</v>
      </c>
      <c r="G114" s="98">
        <v>11410300</v>
      </c>
      <c r="H114" s="97">
        <v>66639.819300000003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156301.69279999999</v>
      </c>
      <c r="C115" s="97">
        <v>274.86790000000002</v>
      </c>
      <c r="D115" s="97">
        <v>481.67680000000001</v>
      </c>
      <c r="E115" s="97">
        <v>0</v>
      </c>
      <c r="F115" s="97">
        <v>3.3E-3</v>
      </c>
      <c r="G115" s="98">
        <v>11426600</v>
      </c>
      <c r="H115" s="97">
        <v>66951.758700000006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144376.83730000001</v>
      </c>
      <c r="C116" s="97">
        <v>250.40020000000001</v>
      </c>
      <c r="D116" s="97">
        <v>432.28089999999997</v>
      </c>
      <c r="E116" s="97">
        <v>0</v>
      </c>
      <c r="F116" s="97">
        <v>3.0000000000000001E-3</v>
      </c>
      <c r="G116" s="98">
        <v>10254300</v>
      </c>
      <c r="H116" s="97">
        <v>61505.718500000003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150355.79810000001</v>
      </c>
      <c r="C117" s="97">
        <v>253.4358</v>
      </c>
      <c r="D117" s="97">
        <v>423.65929999999997</v>
      </c>
      <c r="E117" s="97">
        <v>0</v>
      </c>
      <c r="F117" s="97">
        <v>3.0000000000000001E-3</v>
      </c>
      <c r="G117" s="98">
        <v>10048700</v>
      </c>
      <c r="H117" s="97">
        <v>63343.8753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157121.36929999999</v>
      </c>
      <c r="C118" s="97">
        <v>256.07229999999998</v>
      </c>
      <c r="D118" s="97">
        <v>411.0154</v>
      </c>
      <c r="E118" s="97">
        <v>0</v>
      </c>
      <c r="F118" s="97">
        <v>2.8999999999999998E-3</v>
      </c>
      <c r="G118" s="98">
        <v>9747450</v>
      </c>
      <c r="H118" s="97">
        <v>65346.674800000001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177095.60399999999</v>
      </c>
      <c r="C119" s="97">
        <v>278.1103</v>
      </c>
      <c r="D119" s="97">
        <v>425.23719999999997</v>
      </c>
      <c r="E119" s="97">
        <v>0</v>
      </c>
      <c r="F119" s="97">
        <v>3.0000000000000001E-3</v>
      </c>
      <c r="G119" s="98">
        <v>10082900</v>
      </c>
      <c r="H119" s="97">
        <v>72637.485100000005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1887130</v>
      </c>
      <c r="C121" s="97">
        <v>3144.2204000000002</v>
      </c>
      <c r="D121" s="97">
        <v>5184.7318999999998</v>
      </c>
      <c r="E121" s="97">
        <v>0</v>
      </c>
      <c r="F121" s="97">
        <v>3.6400000000000002E-2</v>
      </c>
      <c r="G121" s="98">
        <v>122970000</v>
      </c>
      <c r="H121" s="97">
        <v>791490.85750000004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144376.83730000001</v>
      </c>
      <c r="C122" s="97">
        <v>247.518</v>
      </c>
      <c r="D122" s="97">
        <v>386.5326</v>
      </c>
      <c r="E122" s="97">
        <v>0</v>
      </c>
      <c r="F122" s="97">
        <v>2.8E-3</v>
      </c>
      <c r="G122" s="98">
        <v>9165480</v>
      </c>
      <c r="H122" s="97">
        <v>61505.718500000003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181844.6477</v>
      </c>
      <c r="C123" s="97">
        <v>282.74549999999999</v>
      </c>
      <c r="D123" s="97">
        <v>481.67680000000001</v>
      </c>
      <c r="E123" s="97">
        <v>0</v>
      </c>
      <c r="F123" s="97">
        <v>3.3E-3</v>
      </c>
      <c r="G123" s="98">
        <v>11426600</v>
      </c>
      <c r="H123" s="97">
        <v>74312.494900000005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574618000000</v>
      </c>
      <c r="C126" s="97">
        <v>368385.15600000002</v>
      </c>
      <c r="D126" s="97" t="s">
        <v>560</v>
      </c>
      <c r="E126" s="97">
        <v>101872.63800000001</v>
      </c>
      <c r="F126" s="97">
        <v>41401.919999999998</v>
      </c>
      <c r="G126" s="97">
        <v>65972.88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159137.71799999999</v>
      </c>
      <c r="R126" s="97">
        <v>0</v>
      </c>
      <c r="S126" s="97">
        <v>0</v>
      </c>
    </row>
    <row r="127" spans="1:19">
      <c r="A127" s="97" t="s">
        <v>477</v>
      </c>
      <c r="B127" s="98">
        <v>520896000000</v>
      </c>
      <c r="C127" s="97">
        <v>373351.78499999997</v>
      </c>
      <c r="D127" s="97" t="s">
        <v>638</v>
      </c>
      <c r="E127" s="97">
        <v>101872.63800000001</v>
      </c>
      <c r="F127" s="97">
        <v>41401.919999999998</v>
      </c>
      <c r="G127" s="97">
        <v>65972.88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164104.34700000001</v>
      </c>
      <c r="R127" s="97">
        <v>0</v>
      </c>
      <c r="S127" s="97">
        <v>0</v>
      </c>
    </row>
    <row r="128" spans="1:19">
      <c r="A128" s="97" t="s">
        <v>478</v>
      </c>
      <c r="B128" s="98">
        <v>576593000000</v>
      </c>
      <c r="C128" s="97">
        <v>370371.93900000001</v>
      </c>
      <c r="D128" s="97" t="s">
        <v>639</v>
      </c>
      <c r="E128" s="97">
        <v>101872.63800000001</v>
      </c>
      <c r="F128" s="97">
        <v>41401.919999999998</v>
      </c>
      <c r="G128" s="97">
        <v>65972.88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161124.5</v>
      </c>
      <c r="R128" s="97">
        <v>0</v>
      </c>
      <c r="S128" s="97">
        <v>0</v>
      </c>
    </row>
    <row r="129" spans="1:19">
      <c r="A129" s="97" t="s">
        <v>479</v>
      </c>
      <c r="B129" s="98">
        <v>551518000000</v>
      </c>
      <c r="C129" s="97">
        <v>376566.93099999998</v>
      </c>
      <c r="D129" s="97" t="s">
        <v>569</v>
      </c>
      <c r="E129" s="97">
        <v>101872.63800000001</v>
      </c>
      <c r="F129" s="97">
        <v>41401.919999999998</v>
      </c>
      <c r="G129" s="97">
        <v>65972.88</v>
      </c>
      <c r="H129" s="97">
        <v>0</v>
      </c>
      <c r="I129" s="97">
        <v>0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167319.49299999999</v>
      </c>
      <c r="R129" s="97">
        <v>0</v>
      </c>
      <c r="S129" s="97">
        <v>0</v>
      </c>
    </row>
    <row r="130" spans="1:19">
      <c r="A130" s="97" t="s">
        <v>291</v>
      </c>
      <c r="B130" s="98">
        <v>581894000000</v>
      </c>
      <c r="C130" s="97">
        <v>389896.32699999999</v>
      </c>
      <c r="D130" s="97" t="s">
        <v>692</v>
      </c>
      <c r="E130" s="97">
        <v>67915.092000000004</v>
      </c>
      <c r="F130" s="97">
        <v>36859.928999999996</v>
      </c>
      <c r="G130" s="97">
        <v>65972.88</v>
      </c>
      <c r="H130" s="97">
        <v>0</v>
      </c>
      <c r="I130" s="97">
        <v>14066.353999999999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205082.07199999999</v>
      </c>
      <c r="R130" s="97">
        <v>0</v>
      </c>
      <c r="S130" s="97">
        <v>0</v>
      </c>
    </row>
    <row r="131" spans="1:19">
      <c r="A131" s="97" t="s">
        <v>480</v>
      </c>
      <c r="B131" s="98">
        <v>604414000000</v>
      </c>
      <c r="C131" s="97">
        <v>444321.95</v>
      </c>
      <c r="D131" s="97" t="s">
        <v>592</v>
      </c>
      <c r="E131" s="97">
        <v>101872.63800000001</v>
      </c>
      <c r="F131" s="97">
        <v>41401.919999999998</v>
      </c>
      <c r="G131" s="97">
        <v>65972.88</v>
      </c>
      <c r="H131" s="97">
        <v>0</v>
      </c>
      <c r="I131" s="97">
        <v>31767.391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203307.12100000001</v>
      </c>
      <c r="R131" s="97">
        <v>0</v>
      </c>
      <c r="S131" s="97">
        <v>0</v>
      </c>
    </row>
    <row r="132" spans="1:19">
      <c r="A132" s="97" t="s">
        <v>481</v>
      </c>
      <c r="B132" s="98">
        <v>648476000000</v>
      </c>
      <c r="C132" s="97">
        <v>445656.08500000002</v>
      </c>
      <c r="D132" s="97" t="s">
        <v>693</v>
      </c>
      <c r="E132" s="97">
        <v>67915.092000000004</v>
      </c>
      <c r="F132" s="97">
        <v>36859.928999999996</v>
      </c>
      <c r="G132" s="97">
        <v>65972.88</v>
      </c>
      <c r="H132" s="97">
        <v>0</v>
      </c>
      <c r="I132" s="97">
        <v>58074.006000000001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216834.17800000001</v>
      </c>
      <c r="R132" s="97">
        <v>0</v>
      </c>
      <c r="S132" s="97">
        <v>0</v>
      </c>
    </row>
    <row r="133" spans="1:19">
      <c r="A133" s="97" t="s">
        <v>482</v>
      </c>
      <c r="B133" s="98">
        <v>649402000000</v>
      </c>
      <c r="C133" s="97">
        <v>439312.70799999998</v>
      </c>
      <c r="D133" s="97" t="s">
        <v>694</v>
      </c>
      <c r="E133" s="97">
        <v>67915.092000000004</v>
      </c>
      <c r="F133" s="97">
        <v>36859.928999999996</v>
      </c>
      <c r="G133" s="97">
        <v>65972.88</v>
      </c>
      <c r="H133" s="97">
        <v>0</v>
      </c>
      <c r="I133" s="97">
        <v>45367.9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223196.90700000001</v>
      </c>
      <c r="R133" s="97">
        <v>0</v>
      </c>
      <c r="S133" s="97">
        <v>0</v>
      </c>
    </row>
    <row r="134" spans="1:19">
      <c r="A134" s="97" t="s">
        <v>483</v>
      </c>
      <c r="B134" s="98">
        <v>582777000000</v>
      </c>
      <c r="C134" s="97">
        <v>417742.99599999998</v>
      </c>
      <c r="D134" s="97" t="s">
        <v>537</v>
      </c>
      <c r="E134" s="97">
        <v>67915.092000000004</v>
      </c>
      <c r="F134" s="97">
        <v>36859.928999999996</v>
      </c>
      <c r="G134" s="97">
        <v>65972.88</v>
      </c>
      <c r="H134" s="97">
        <v>0</v>
      </c>
      <c r="I134" s="97">
        <v>32302.911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214692.18299999999</v>
      </c>
      <c r="R134" s="97">
        <v>0</v>
      </c>
      <c r="S134" s="97">
        <v>0</v>
      </c>
    </row>
    <row r="135" spans="1:19">
      <c r="A135" s="97" t="s">
        <v>484</v>
      </c>
      <c r="B135" s="98">
        <v>571093000000</v>
      </c>
      <c r="C135" s="97">
        <v>380550.98200000002</v>
      </c>
      <c r="D135" s="97" t="s">
        <v>695</v>
      </c>
      <c r="E135" s="97">
        <v>67915.092000000004</v>
      </c>
      <c r="F135" s="97">
        <v>36859.928999999996</v>
      </c>
      <c r="G135" s="97">
        <v>65972.88</v>
      </c>
      <c r="H135" s="97">
        <v>0</v>
      </c>
      <c r="I135" s="97">
        <v>8745.9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201057.18100000001</v>
      </c>
      <c r="R135" s="97">
        <v>0</v>
      </c>
      <c r="S135" s="97">
        <v>0</v>
      </c>
    </row>
    <row r="136" spans="1:19">
      <c r="A136" s="97" t="s">
        <v>485</v>
      </c>
      <c r="B136" s="98">
        <v>553971000000</v>
      </c>
      <c r="C136" s="97">
        <v>369702.239</v>
      </c>
      <c r="D136" s="97" t="s">
        <v>570</v>
      </c>
      <c r="E136" s="97">
        <v>101872.63800000001</v>
      </c>
      <c r="F136" s="97">
        <v>41401.919999999998</v>
      </c>
      <c r="G136" s="97">
        <v>65972.88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160454.80100000001</v>
      </c>
      <c r="R136" s="97">
        <v>0</v>
      </c>
      <c r="S136" s="97">
        <v>0</v>
      </c>
    </row>
    <row r="137" spans="1:19">
      <c r="A137" s="97" t="s">
        <v>486</v>
      </c>
      <c r="B137" s="98">
        <v>573038000000</v>
      </c>
      <c r="C137" s="97">
        <v>366612.45600000001</v>
      </c>
      <c r="D137" s="97" t="s">
        <v>571</v>
      </c>
      <c r="E137" s="97">
        <v>101872.63800000001</v>
      </c>
      <c r="F137" s="97">
        <v>41401.919999999998</v>
      </c>
      <c r="G137" s="97">
        <v>65972.88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157365.01699999999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6988690000000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520896000000</v>
      </c>
      <c r="C140" s="97">
        <v>366612.45600000001</v>
      </c>
      <c r="D140" s="97"/>
      <c r="E140" s="97">
        <v>67915.092000000004</v>
      </c>
      <c r="F140" s="97">
        <v>36859.928999999996</v>
      </c>
      <c r="G140" s="97">
        <v>65972.88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157365.01699999999</v>
      </c>
      <c r="R140" s="97">
        <v>0</v>
      </c>
      <c r="S140" s="97">
        <v>0</v>
      </c>
    </row>
    <row r="141" spans="1:19">
      <c r="A141" s="97" t="s">
        <v>489</v>
      </c>
      <c r="B141" s="98">
        <v>649402000000</v>
      </c>
      <c r="C141" s="97">
        <v>445656.08500000002</v>
      </c>
      <c r="D141" s="97"/>
      <c r="E141" s="97">
        <v>101872.63800000001</v>
      </c>
      <c r="F141" s="97">
        <v>41401.919999999998</v>
      </c>
      <c r="G141" s="97">
        <v>65972.88</v>
      </c>
      <c r="H141" s="97">
        <v>0</v>
      </c>
      <c r="I141" s="97">
        <v>58074.006000000001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223196.90700000001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136160.49</v>
      </c>
      <c r="C144" s="97">
        <v>37373.339999999997</v>
      </c>
      <c r="D144" s="97">
        <v>0</v>
      </c>
      <c r="E144" s="97">
        <v>173533.83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32.57</v>
      </c>
      <c r="C145" s="97">
        <v>8.94</v>
      </c>
      <c r="D145" s="97">
        <v>0</v>
      </c>
      <c r="E145" s="97">
        <v>41.51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32.57</v>
      </c>
      <c r="C146" s="97">
        <v>8.94</v>
      </c>
      <c r="D146" s="97">
        <v>0</v>
      </c>
      <c r="E146" s="97">
        <v>41.51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13527.98</v>
      </c>
      <c r="C2" s="97">
        <v>3235.74</v>
      </c>
      <c r="D2" s="97">
        <v>3235.74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13527.98</v>
      </c>
      <c r="C3" s="97">
        <v>3235.74</v>
      </c>
      <c r="D3" s="97">
        <v>3235.74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31311.37</v>
      </c>
      <c r="C4" s="97">
        <v>7489.34</v>
      </c>
      <c r="D4" s="97">
        <v>7489.34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31311.37</v>
      </c>
      <c r="C5" s="97">
        <v>7489.34</v>
      </c>
      <c r="D5" s="97">
        <v>7489.34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6250.54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43.65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77.099999999999994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1611.48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25.51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3022.24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7052.8</v>
      </c>
      <c r="C28" s="97">
        <v>6475.18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0.77200000000000002</v>
      </c>
      <c r="E42" s="97">
        <v>0.873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0.77200000000000002</v>
      </c>
      <c r="E43" s="97">
        <v>0.873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0.34100000000000003</v>
      </c>
      <c r="E45" s="97">
        <v>0.36499999999999999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0.77200000000000002</v>
      </c>
      <c r="E46" s="97">
        <v>0.873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0.34100000000000003</v>
      </c>
      <c r="E48" s="97">
        <v>0.36499999999999999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0.77200000000000002</v>
      </c>
      <c r="E49" s="97">
        <v>0.873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0.77200000000000002</v>
      </c>
      <c r="E50" s="97">
        <v>0.873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0.34100000000000003</v>
      </c>
      <c r="E52" s="97">
        <v>0.36499999999999999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0.77200000000000002</v>
      </c>
      <c r="E53" s="97">
        <v>0.873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0.77200000000000002</v>
      </c>
      <c r="E54" s="97">
        <v>0.873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0.34100000000000003</v>
      </c>
      <c r="E56" s="97">
        <v>0.36499999999999999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0.77200000000000002</v>
      </c>
      <c r="E57" s="97">
        <v>0.873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0.77200000000000002</v>
      </c>
      <c r="E58" s="97">
        <v>0.873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0.34100000000000003</v>
      </c>
      <c r="E60" s="97">
        <v>0.36499999999999999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0.77200000000000002</v>
      </c>
      <c r="E61" s="97">
        <v>0.873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0.34100000000000003</v>
      </c>
      <c r="E63" s="97">
        <v>0.36499999999999999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3.5249999999999999</v>
      </c>
      <c r="F66" s="97">
        <v>0.40699999999999997</v>
      </c>
      <c r="G66" s="97">
        <v>0.316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3.52</v>
      </c>
      <c r="F67" s="97">
        <v>0.40699999999999997</v>
      </c>
      <c r="G67" s="97">
        <v>0.316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3.52</v>
      </c>
      <c r="F69" s="97">
        <v>0.40699999999999997</v>
      </c>
      <c r="G69" s="97">
        <v>0.316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28908.77</v>
      </c>
      <c r="D75" s="97">
        <v>20425.740000000002</v>
      </c>
      <c r="E75" s="97">
        <v>8483.0300000000007</v>
      </c>
      <c r="F75" s="97">
        <v>0.71</v>
      </c>
      <c r="G75" s="97">
        <v>3.36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171737.85</v>
      </c>
      <c r="D76" s="97">
        <v>116109.08</v>
      </c>
      <c r="E76" s="97">
        <v>55628.77</v>
      </c>
      <c r="F76" s="97">
        <v>0.68</v>
      </c>
      <c r="G76" s="97">
        <v>3.31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41149.64</v>
      </c>
      <c r="D77" s="97">
        <v>32041.74</v>
      </c>
      <c r="E77" s="97">
        <v>9107.89</v>
      </c>
      <c r="F77" s="97">
        <v>0.78</v>
      </c>
      <c r="G77" s="97">
        <v>3.31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477068.06</v>
      </c>
      <c r="D78" s="97">
        <v>322537.71000000002</v>
      </c>
      <c r="E78" s="97">
        <v>154530.35</v>
      </c>
      <c r="F78" s="97">
        <v>0.68</v>
      </c>
      <c r="G78" s="97">
        <v>3.09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171415.51</v>
      </c>
      <c r="D79" s="97">
        <v>115891.15</v>
      </c>
      <c r="E79" s="97">
        <v>55524.36</v>
      </c>
      <c r="F79" s="97">
        <v>0.68</v>
      </c>
      <c r="G79" s="97">
        <v>3.31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41771.230000000003</v>
      </c>
      <c r="D80" s="97">
        <v>33360.81</v>
      </c>
      <c r="E80" s="97">
        <v>8410.42</v>
      </c>
      <c r="F80" s="97">
        <v>0.8</v>
      </c>
      <c r="G80" s="97">
        <v>3.35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31701.09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179682.14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186437.29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620288.66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213731.16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73763.8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1.31</v>
      </c>
      <c r="F94" s="97">
        <v>1491.11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6.92</v>
      </c>
      <c r="F95" s="97">
        <v>12974.13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2.35</v>
      </c>
      <c r="F96" s="97">
        <v>2570.77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19.21</v>
      </c>
      <c r="F97" s="97">
        <v>32339.95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6.9</v>
      </c>
      <c r="F98" s="97">
        <v>12949.77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2.52</v>
      </c>
      <c r="F99" s="97">
        <v>2759.66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189366.9785</v>
      </c>
      <c r="C108" s="97">
        <v>287.0729</v>
      </c>
      <c r="D108" s="97">
        <v>375.92899999999997</v>
      </c>
      <c r="E108" s="97">
        <v>0</v>
      </c>
      <c r="F108" s="97">
        <v>2.8999999999999998E-3</v>
      </c>
      <c r="G108" s="97">
        <v>246899.51500000001</v>
      </c>
      <c r="H108" s="97">
        <v>76550.240399999995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166420.49679999999</v>
      </c>
      <c r="C109" s="97">
        <v>255.25190000000001</v>
      </c>
      <c r="D109" s="97">
        <v>340.03019999999998</v>
      </c>
      <c r="E109" s="97">
        <v>0</v>
      </c>
      <c r="F109" s="97">
        <v>2.5999999999999999E-3</v>
      </c>
      <c r="G109" s="97">
        <v>223338.6827</v>
      </c>
      <c r="H109" s="97">
        <v>67557.697799999994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170311.65890000001</v>
      </c>
      <c r="C110" s="97">
        <v>270.81799999999998</v>
      </c>
      <c r="D110" s="97">
        <v>379.23320000000001</v>
      </c>
      <c r="E110" s="97">
        <v>0</v>
      </c>
      <c r="F110" s="97">
        <v>2.8999999999999998E-3</v>
      </c>
      <c r="G110" s="97">
        <v>249139.79680000001</v>
      </c>
      <c r="H110" s="97">
        <v>70054.737099999998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146980.71720000001</v>
      </c>
      <c r="C111" s="97">
        <v>245.02709999999999</v>
      </c>
      <c r="D111" s="97">
        <v>364.10419999999999</v>
      </c>
      <c r="E111" s="97">
        <v>0</v>
      </c>
      <c r="F111" s="97">
        <v>2.7000000000000001E-3</v>
      </c>
      <c r="G111" s="97">
        <v>239256.69440000001</v>
      </c>
      <c r="H111" s="97">
        <v>61538.893700000001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141753.5661</v>
      </c>
      <c r="C112" s="97">
        <v>245.8329</v>
      </c>
      <c r="D112" s="97">
        <v>382.15320000000003</v>
      </c>
      <c r="E112" s="97">
        <v>0</v>
      </c>
      <c r="F112" s="97">
        <v>2.8E-3</v>
      </c>
      <c r="G112" s="97">
        <v>251159.28039999999</v>
      </c>
      <c r="H112" s="97">
        <v>60260.315499999997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138079.87210000001</v>
      </c>
      <c r="C113" s="97">
        <v>247.32919999999999</v>
      </c>
      <c r="D113" s="97">
        <v>397.86660000000001</v>
      </c>
      <c r="E113" s="97">
        <v>0</v>
      </c>
      <c r="F113" s="97">
        <v>2.8999999999999998E-3</v>
      </c>
      <c r="G113" s="97">
        <v>261518.6623</v>
      </c>
      <c r="H113" s="97">
        <v>59450.618199999997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151448.53899999999</v>
      </c>
      <c r="C114" s="97">
        <v>273.97570000000002</v>
      </c>
      <c r="D114" s="97">
        <v>445.18079999999998</v>
      </c>
      <c r="E114" s="97">
        <v>0</v>
      </c>
      <c r="F114" s="97">
        <v>3.2000000000000002E-3</v>
      </c>
      <c r="G114" s="97">
        <v>292628.67469999997</v>
      </c>
      <c r="H114" s="97">
        <v>65464.662900000003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149474.38870000001</v>
      </c>
      <c r="C115" s="97">
        <v>268.85469999999998</v>
      </c>
      <c r="D115" s="97">
        <v>434.33190000000002</v>
      </c>
      <c r="E115" s="97">
        <v>0</v>
      </c>
      <c r="F115" s="97">
        <v>3.2000000000000002E-3</v>
      </c>
      <c r="G115" s="97">
        <v>285491.61859999999</v>
      </c>
      <c r="H115" s="97">
        <v>64463.197800000002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139160.9872</v>
      </c>
      <c r="C116" s="97">
        <v>244.7578</v>
      </c>
      <c r="D116" s="97">
        <v>386.30329999999998</v>
      </c>
      <c r="E116" s="97">
        <v>0</v>
      </c>
      <c r="F116" s="97">
        <v>2.8E-3</v>
      </c>
      <c r="G116" s="97">
        <v>253900.81109999999</v>
      </c>
      <c r="H116" s="97">
        <v>59485.199200000003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146997.54</v>
      </c>
      <c r="C117" s="97">
        <v>249.3596</v>
      </c>
      <c r="D117" s="97">
        <v>378.16160000000002</v>
      </c>
      <c r="E117" s="97">
        <v>0</v>
      </c>
      <c r="F117" s="97">
        <v>2.8E-3</v>
      </c>
      <c r="G117" s="97">
        <v>248513.14679999999</v>
      </c>
      <c r="H117" s="97">
        <v>61957.378599999996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159454.94339999999</v>
      </c>
      <c r="C118" s="97">
        <v>257.03469999999999</v>
      </c>
      <c r="D118" s="97">
        <v>366.39109999999999</v>
      </c>
      <c r="E118" s="97">
        <v>0</v>
      </c>
      <c r="F118" s="97">
        <v>2.7000000000000001E-3</v>
      </c>
      <c r="G118" s="97">
        <v>240720.31289999999</v>
      </c>
      <c r="H118" s="97">
        <v>65921.689799999993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183881.1636</v>
      </c>
      <c r="C119" s="97">
        <v>282.08190000000002</v>
      </c>
      <c r="D119" s="97">
        <v>375.86630000000002</v>
      </c>
      <c r="E119" s="97">
        <v>0</v>
      </c>
      <c r="F119" s="97">
        <v>2.8999999999999998E-3</v>
      </c>
      <c r="G119" s="97">
        <v>246876.7654</v>
      </c>
      <c r="H119" s="97">
        <v>74650.490300000005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1883330</v>
      </c>
      <c r="C121" s="97">
        <v>3127.3964000000001</v>
      </c>
      <c r="D121" s="97">
        <v>4625.5514999999996</v>
      </c>
      <c r="E121" s="97">
        <v>0</v>
      </c>
      <c r="F121" s="97">
        <v>3.44E-2</v>
      </c>
      <c r="G121" s="98">
        <v>3039440</v>
      </c>
      <c r="H121" s="97">
        <v>787355.12120000005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138079.87210000001</v>
      </c>
      <c r="C122" s="97">
        <v>244.7578</v>
      </c>
      <c r="D122" s="97">
        <v>340.03019999999998</v>
      </c>
      <c r="E122" s="97">
        <v>0</v>
      </c>
      <c r="F122" s="97">
        <v>2.5999999999999999E-3</v>
      </c>
      <c r="G122" s="97">
        <v>223338.6827</v>
      </c>
      <c r="H122" s="97">
        <v>59450.618199999997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189366.9785</v>
      </c>
      <c r="C123" s="97">
        <v>287.0729</v>
      </c>
      <c r="D123" s="97">
        <v>445.18079999999998</v>
      </c>
      <c r="E123" s="97">
        <v>0</v>
      </c>
      <c r="F123" s="97">
        <v>3.2000000000000002E-3</v>
      </c>
      <c r="G123" s="97">
        <v>292628.67469999997</v>
      </c>
      <c r="H123" s="97">
        <v>76550.240399999995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572912000000</v>
      </c>
      <c r="C126" s="97">
        <v>363800.54</v>
      </c>
      <c r="D126" s="97" t="s">
        <v>572</v>
      </c>
      <c r="E126" s="97">
        <v>101872.63800000001</v>
      </c>
      <c r="F126" s="97">
        <v>41401.919999999998</v>
      </c>
      <c r="G126" s="97">
        <v>65216.303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155309.679</v>
      </c>
      <c r="R126" s="97">
        <v>0</v>
      </c>
      <c r="S126" s="97">
        <v>0</v>
      </c>
    </row>
    <row r="127" spans="1:19">
      <c r="A127" s="97" t="s">
        <v>477</v>
      </c>
      <c r="B127" s="98">
        <v>518241000000</v>
      </c>
      <c r="C127" s="97">
        <v>368827.62800000003</v>
      </c>
      <c r="D127" s="97" t="s">
        <v>552</v>
      </c>
      <c r="E127" s="97">
        <v>101872.63800000001</v>
      </c>
      <c r="F127" s="97">
        <v>41401.919999999998</v>
      </c>
      <c r="G127" s="97">
        <v>65216.303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160336.766</v>
      </c>
      <c r="R127" s="97">
        <v>0</v>
      </c>
      <c r="S127" s="97">
        <v>0</v>
      </c>
    </row>
    <row r="128" spans="1:19">
      <c r="A128" s="97" t="s">
        <v>478</v>
      </c>
      <c r="B128" s="98">
        <v>578110000000</v>
      </c>
      <c r="C128" s="97">
        <v>370145.625</v>
      </c>
      <c r="D128" s="97" t="s">
        <v>553</v>
      </c>
      <c r="E128" s="97">
        <v>101872.63800000001</v>
      </c>
      <c r="F128" s="97">
        <v>41401.919999999998</v>
      </c>
      <c r="G128" s="97">
        <v>65216.303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161654.764</v>
      </c>
      <c r="R128" s="97">
        <v>0</v>
      </c>
      <c r="S128" s="97">
        <v>0</v>
      </c>
    </row>
    <row r="129" spans="1:19">
      <c r="A129" s="97" t="s">
        <v>479</v>
      </c>
      <c r="B129" s="98">
        <v>555177000000</v>
      </c>
      <c r="C129" s="97">
        <v>376830.29399999999</v>
      </c>
      <c r="D129" s="97" t="s">
        <v>573</v>
      </c>
      <c r="E129" s="97">
        <v>101872.63800000001</v>
      </c>
      <c r="F129" s="97">
        <v>41401.919999999998</v>
      </c>
      <c r="G129" s="97">
        <v>65216.303</v>
      </c>
      <c r="H129" s="97">
        <v>0</v>
      </c>
      <c r="I129" s="97">
        <v>0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168339.43299999999</v>
      </c>
      <c r="R129" s="97">
        <v>0</v>
      </c>
      <c r="S129" s="97">
        <v>0</v>
      </c>
    </row>
    <row r="130" spans="1:19">
      <c r="A130" s="97" t="s">
        <v>291</v>
      </c>
      <c r="B130" s="98">
        <v>582796000000</v>
      </c>
      <c r="C130" s="97">
        <v>387590.22200000001</v>
      </c>
      <c r="D130" s="97" t="s">
        <v>640</v>
      </c>
      <c r="E130" s="97">
        <v>101872.63800000001</v>
      </c>
      <c r="F130" s="97">
        <v>41401.919999999998</v>
      </c>
      <c r="G130" s="97">
        <v>65216.303</v>
      </c>
      <c r="H130" s="97">
        <v>0</v>
      </c>
      <c r="I130" s="97">
        <v>86.233999999999995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179013.12700000001</v>
      </c>
      <c r="R130" s="97">
        <v>0</v>
      </c>
      <c r="S130" s="97">
        <v>0</v>
      </c>
    </row>
    <row r="131" spans="1:19">
      <c r="A131" s="97" t="s">
        <v>480</v>
      </c>
      <c r="B131" s="98">
        <v>606834000000</v>
      </c>
      <c r="C131" s="97">
        <v>453157.34700000001</v>
      </c>
      <c r="D131" s="97" t="s">
        <v>696</v>
      </c>
      <c r="E131" s="97">
        <v>67915.092000000004</v>
      </c>
      <c r="F131" s="97">
        <v>36859.928999999996</v>
      </c>
      <c r="G131" s="97">
        <v>65216.303</v>
      </c>
      <c r="H131" s="97">
        <v>0</v>
      </c>
      <c r="I131" s="97">
        <v>45981.440000000002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237184.58300000001</v>
      </c>
      <c r="R131" s="97">
        <v>0</v>
      </c>
      <c r="S131" s="97">
        <v>0</v>
      </c>
    </row>
    <row r="132" spans="1:19">
      <c r="A132" s="97" t="s">
        <v>481</v>
      </c>
      <c r="B132" s="98">
        <v>679023000000</v>
      </c>
      <c r="C132" s="97">
        <v>489777.80300000001</v>
      </c>
      <c r="D132" s="97" t="s">
        <v>641</v>
      </c>
      <c r="E132" s="97">
        <v>101872.63800000001</v>
      </c>
      <c r="F132" s="97">
        <v>41401.919999999998</v>
      </c>
      <c r="G132" s="97">
        <v>65216.303</v>
      </c>
      <c r="H132" s="97">
        <v>0</v>
      </c>
      <c r="I132" s="97">
        <v>69107.756999999998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212179.185</v>
      </c>
      <c r="R132" s="97">
        <v>0</v>
      </c>
      <c r="S132" s="97">
        <v>0</v>
      </c>
    </row>
    <row r="133" spans="1:19">
      <c r="A133" s="97" t="s">
        <v>482</v>
      </c>
      <c r="B133" s="98">
        <v>662462000000</v>
      </c>
      <c r="C133" s="97">
        <v>466909.90500000003</v>
      </c>
      <c r="D133" s="97" t="s">
        <v>642</v>
      </c>
      <c r="E133" s="97">
        <v>101872.63800000001</v>
      </c>
      <c r="F133" s="97">
        <v>41401.919999999998</v>
      </c>
      <c r="G133" s="97">
        <v>65216.303</v>
      </c>
      <c r="H133" s="97">
        <v>0</v>
      </c>
      <c r="I133" s="97">
        <v>51144.368999999999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207274.674</v>
      </c>
      <c r="R133" s="97">
        <v>0</v>
      </c>
      <c r="S133" s="97">
        <v>0</v>
      </c>
    </row>
    <row r="134" spans="1:19">
      <c r="A134" s="97" t="s">
        <v>483</v>
      </c>
      <c r="B134" s="98">
        <v>589158000000</v>
      </c>
      <c r="C134" s="97">
        <v>406459.64600000001</v>
      </c>
      <c r="D134" s="97" t="s">
        <v>660</v>
      </c>
      <c r="E134" s="97">
        <v>67915.092000000004</v>
      </c>
      <c r="F134" s="97">
        <v>36859.928999999996</v>
      </c>
      <c r="G134" s="97">
        <v>65216.303</v>
      </c>
      <c r="H134" s="97">
        <v>0</v>
      </c>
      <c r="I134" s="97">
        <v>7982.3869999999997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228485.935</v>
      </c>
      <c r="R134" s="97">
        <v>0</v>
      </c>
      <c r="S134" s="97">
        <v>0</v>
      </c>
    </row>
    <row r="135" spans="1:19">
      <c r="A135" s="97" t="s">
        <v>484</v>
      </c>
      <c r="B135" s="98">
        <v>576656000000</v>
      </c>
      <c r="C135" s="97">
        <v>384734.03100000002</v>
      </c>
      <c r="D135" s="97" t="s">
        <v>593</v>
      </c>
      <c r="E135" s="97">
        <v>101872.63800000001</v>
      </c>
      <c r="F135" s="97">
        <v>41401.919999999998</v>
      </c>
      <c r="G135" s="97">
        <v>65216.303</v>
      </c>
      <c r="H135" s="97">
        <v>0</v>
      </c>
      <c r="I135" s="97">
        <v>78.94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176164.23</v>
      </c>
      <c r="R135" s="97">
        <v>0</v>
      </c>
      <c r="S135" s="97">
        <v>0</v>
      </c>
    </row>
    <row r="136" spans="1:19">
      <c r="A136" s="97" t="s">
        <v>485</v>
      </c>
      <c r="B136" s="98">
        <v>558573000000</v>
      </c>
      <c r="C136" s="97">
        <v>386348.52299999999</v>
      </c>
      <c r="D136" s="97" t="s">
        <v>574</v>
      </c>
      <c r="E136" s="97">
        <v>101872.63800000001</v>
      </c>
      <c r="F136" s="97">
        <v>41401.919999999998</v>
      </c>
      <c r="G136" s="97">
        <v>65216.303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177857.66200000001</v>
      </c>
      <c r="R136" s="97">
        <v>0</v>
      </c>
      <c r="S136" s="97">
        <v>0</v>
      </c>
    </row>
    <row r="137" spans="1:19">
      <c r="A137" s="97" t="s">
        <v>486</v>
      </c>
      <c r="B137" s="98">
        <v>572859000000</v>
      </c>
      <c r="C137" s="97">
        <v>367579.63799999998</v>
      </c>
      <c r="D137" s="97" t="s">
        <v>568</v>
      </c>
      <c r="E137" s="97">
        <v>101872.63800000001</v>
      </c>
      <c r="F137" s="97">
        <v>41401.919999999998</v>
      </c>
      <c r="G137" s="97">
        <v>65216.303</v>
      </c>
      <c r="H137" s="97">
        <v>0</v>
      </c>
      <c r="I137" s="97">
        <v>0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159088.777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7052800000000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518241000000</v>
      </c>
      <c r="C140" s="97">
        <v>363800.54</v>
      </c>
      <c r="D140" s="97"/>
      <c r="E140" s="97">
        <v>67915.092000000004</v>
      </c>
      <c r="F140" s="97">
        <v>36859.928999999996</v>
      </c>
      <c r="G140" s="97">
        <v>65216.303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155309.679</v>
      </c>
      <c r="R140" s="97">
        <v>0</v>
      </c>
      <c r="S140" s="97">
        <v>0</v>
      </c>
    </row>
    <row r="141" spans="1:19">
      <c r="A141" s="97" t="s">
        <v>489</v>
      </c>
      <c r="B141" s="98">
        <v>679023000000</v>
      </c>
      <c r="C141" s="97">
        <v>489777.80300000001</v>
      </c>
      <c r="D141" s="97"/>
      <c r="E141" s="97">
        <v>101872.63800000001</v>
      </c>
      <c r="F141" s="97">
        <v>41401.919999999998</v>
      </c>
      <c r="G141" s="97">
        <v>65216.303</v>
      </c>
      <c r="H141" s="97">
        <v>0</v>
      </c>
      <c r="I141" s="97">
        <v>69107.756999999998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237184.58300000001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107491.75</v>
      </c>
      <c r="C144" s="97">
        <v>50958.59</v>
      </c>
      <c r="D144" s="97">
        <v>0</v>
      </c>
      <c r="E144" s="97">
        <v>158450.32999999999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25.71</v>
      </c>
      <c r="C145" s="97">
        <v>12.19</v>
      </c>
      <c r="D145" s="97">
        <v>0</v>
      </c>
      <c r="E145" s="97">
        <v>37.9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25.71</v>
      </c>
      <c r="C146" s="97">
        <v>12.19</v>
      </c>
      <c r="D146" s="97">
        <v>0</v>
      </c>
      <c r="E146" s="97">
        <v>37.9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17224.38</v>
      </c>
      <c r="C2" s="97">
        <v>4119.88</v>
      </c>
      <c r="D2" s="97">
        <v>4119.88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17224.38</v>
      </c>
      <c r="C3" s="97">
        <v>4119.88</v>
      </c>
      <c r="D3" s="97">
        <v>4119.88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36933.64</v>
      </c>
      <c r="C4" s="97">
        <v>8834.1200000000008</v>
      </c>
      <c r="D4" s="97">
        <v>8834.1200000000008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36933.64</v>
      </c>
      <c r="C5" s="97">
        <v>8834.1200000000008</v>
      </c>
      <c r="D5" s="97">
        <v>8834.1200000000008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9689.17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12.96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76.64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2071.58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27.77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2848.8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7308.32</v>
      </c>
      <c r="C28" s="97">
        <v>9916.06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0.71</v>
      </c>
      <c r="E42" s="97">
        <v>0.79400000000000004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0.71</v>
      </c>
      <c r="E43" s="97">
        <v>0.79400000000000004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0.33500000000000002</v>
      </c>
      <c r="E45" s="97">
        <v>0.35699999999999998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0.71</v>
      </c>
      <c r="E46" s="97">
        <v>0.79400000000000004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0.33500000000000002</v>
      </c>
      <c r="E48" s="97">
        <v>0.35699999999999998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0.71</v>
      </c>
      <c r="E49" s="97">
        <v>0.79400000000000004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0.71</v>
      </c>
      <c r="E50" s="97">
        <v>0.79400000000000004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0.33500000000000002</v>
      </c>
      <c r="E52" s="97">
        <v>0.35699999999999998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0.71</v>
      </c>
      <c r="E53" s="97">
        <v>0.79400000000000004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0.71</v>
      </c>
      <c r="E54" s="97">
        <v>0.79400000000000004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0.33500000000000002</v>
      </c>
      <c r="E56" s="97">
        <v>0.35699999999999998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0.71</v>
      </c>
      <c r="E57" s="97">
        <v>0.79400000000000004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0.71</v>
      </c>
      <c r="E58" s="97">
        <v>0.79400000000000004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0.33500000000000002</v>
      </c>
      <c r="E60" s="97">
        <v>0.35699999999999998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0.71</v>
      </c>
      <c r="E61" s="97">
        <v>0.79400000000000004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0.33500000000000002</v>
      </c>
      <c r="E63" s="97">
        <v>0.35699999999999998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3.5249999999999999</v>
      </c>
      <c r="F66" s="97">
        <v>0.40699999999999997</v>
      </c>
      <c r="G66" s="97">
        <v>0.316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3.52</v>
      </c>
      <c r="F67" s="97">
        <v>0.40699999999999997</v>
      </c>
      <c r="G67" s="97">
        <v>0.316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3.52</v>
      </c>
      <c r="F69" s="97">
        <v>0.40699999999999997</v>
      </c>
      <c r="G69" s="97">
        <v>0.316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27501.83</v>
      </c>
      <c r="D75" s="97">
        <v>21964.48</v>
      </c>
      <c r="E75" s="97">
        <v>5537.35</v>
      </c>
      <c r="F75" s="97">
        <v>0.8</v>
      </c>
      <c r="G75" s="97">
        <v>3.6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146539.38</v>
      </c>
      <c r="D76" s="97">
        <v>117034.45</v>
      </c>
      <c r="E76" s="97">
        <v>29504.93</v>
      </c>
      <c r="F76" s="97">
        <v>0.8</v>
      </c>
      <c r="G76" s="97">
        <v>3.89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49624.91</v>
      </c>
      <c r="D77" s="97">
        <v>39633.199999999997</v>
      </c>
      <c r="E77" s="97">
        <v>9991.7199999999993</v>
      </c>
      <c r="F77" s="97">
        <v>0.8</v>
      </c>
      <c r="G77" s="97">
        <v>3.35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386939.6</v>
      </c>
      <c r="D78" s="97">
        <v>309031.34000000003</v>
      </c>
      <c r="E78" s="97">
        <v>77908.25</v>
      </c>
      <c r="F78" s="97">
        <v>0.8</v>
      </c>
      <c r="G78" s="97">
        <v>3.52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146007.07999999999</v>
      </c>
      <c r="D79" s="97">
        <v>116609.32</v>
      </c>
      <c r="E79" s="97">
        <v>29397.759999999998</v>
      </c>
      <c r="F79" s="97">
        <v>0.8</v>
      </c>
      <c r="G79" s="97">
        <v>3.89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53292.76</v>
      </c>
      <c r="D80" s="97">
        <v>42562.54</v>
      </c>
      <c r="E80" s="97">
        <v>10730.22</v>
      </c>
      <c r="F80" s="97">
        <v>0.8</v>
      </c>
      <c r="G80" s="97">
        <v>3.35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41691.980000000003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238017.21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294434.40999999997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798182.44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282482.62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97404.77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0.55000000000000004</v>
      </c>
      <c r="D94" s="97">
        <v>622</v>
      </c>
      <c r="E94" s="97">
        <v>1.66</v>
      </c>
      <c r="F94" s="97">
        <v>1892.64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0.59</v>
      </c>
      <c r="D95" s="97">
        <v>1109.6500000000001</v>
      </c>
      <c r="E95" s="97">
        <v>8.85</v>
      </c>
      <c r="F95" s="97">
        <v>16607.099999999999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3</v>
      </c>
      <c r="F96" s="97">
        <v>3278.52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23.38</v>
      </c>
      <c r="F97" s="97">
        <v>39348.61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0.59</v>
      </c>
      <c r="D98" s="97">
        <v>1109.6500000000001</v>
      </c>
      <c r="E98" s="97">
        <v>8.82</v>
      </c>
      <c r="F98" s="97">
        <v>16546.77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3.22</v>
      </c>
      <c r="F99" s="97">
        <v>3520.84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214321.6545</v>
      </c>
      <c r="C108" s="97">
        <v>235.9888</v>
      </c>
      <c r="D108" s="97">
        <v>867.50160000000005</v>
      </c>
      <c r="E108" s="97">
        <v>0</v>
      </c>
      <c r="F108" s="97">
        <v>3.0999999999999999E-3</v>
      </c>
      <c r="G108" s="97">
        <v>174016.50760000001</v>
      </c>
      <c r="H108" s="97">
        <v>80553.301999999996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188361.98970000001</v>
      </c>
      <c r="C109" s="97">
        <v>208.364</v>
      </c>
      <c r="D109" s="97">
        <v>782.49580000000003</v>
      </c>
      <c r="E109" s="97">
        <v>0</v>
      </c>
      <c r="F109" s="97">
        <v>2.8E-3</v>
      </c>
      <c r="G109" s="97">
        <v>156969.88260000001</v>
      </c>
      <c r="H109" s="97">
        <v>70943.9274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183836.6857</v>
      </c>
      <c r="C110" s="97">
        <v>208.54300000000001</v>
      </c>
      <c r="D110" s="97">
        <v>872.16869999999994</v>
      </c>
      <c r="E110" s="97">
        <v>0</v>
      </c>
      <c r="F110" s="97">
        <v>3.0999999999999999E-3</v>
      </c>
      <c r="G110" s="97">
        <v>174985.3927</v>
      </c>
      <c r="H110" s="97">
        <v>70037.407000000007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150215.2702</v>
      </c>
      <c r="C111" s="97">
        <v>175.86279999999999</v>
      </c>
      <c r="D111" s="97">
        <v>826.88160000000005</v>
      </c>
      <c r="E111" s="97">
        <v>0</v>
      </c>
      <c r="F111" s="97">
        <v>2.8999999999999998E-3</v>
      </c>
      <c r="G111" s="97">
        <v>165924.19769999999</v>
      </c>
      <c r="H111" s="97">
        <v>58068.6106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131581.3811</v>
      </c>
      <c r="C112" s="97">
        <v>160.07149999999999</v>
      </c>
      <c r="D112" s="97">
        <v>850.34059999999999</v>
      </c>
      <c r="E112" s="97">
        <v>0</v>
      </c>
      <c r="F112" s="97">
        <v>2.8999999999999998E-3</v>
      </c>
      <c r="G112" s="97">
        <v>170655.20989999999</v>
      </c>
      <c r="H112" s="97">
        <v>51792.357400000001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127304.21920000001</v>
      </c>
      <c r="C113" s="97">
        <v>157.37430000000001</v>
      </c>
      <c r="D113" s="97">
        <v>875.12929999999994</v>
      </c>
      <c r="E113" s="97">
        <v>0</v>
      </c>
      <c r="F113" s="97">
        <v>3.0000000000000001E-3</v>
      </c>
      <c r="G113" s="97">
        <v>175638.43840000001</v>
      </c>
      <c r="H113" s="97">
        <v>50494.453600000001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134164.3873</v>
      </c>
      <c r="C114" s="97">
        <v>166.52950000000001</v>
      </c>
      <c r="D114" s="97">
        <v>936.40099999999995</v>
      </c>
      <c r="E114" s="97">
        <v>0</v>
      </c>
      <c r="F114" s="97">
        <v>3.2000000000000002E-3</v>
      </c>
      <c r="G114" s="97">
        <v>187937.78</v>
      </c>
      <c r="H114" s="97">
        <v>53319.304900000003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133894.62669999999</v>
      </c>
      <c r="C115" s="97">
        <v>165.1276</v>
      </c>
      <c r="D115" s="97">
        <v>912.19539999999995</v>
      </c>
      <c r="E115" s="97">
        <v>0</v>
      </c>
      <c r="F115" s="97">
        <v>3.0999999999999999E-3</v>
      </c>
      <c r="G115" s="97">
        <v>183076.36139999999</v>
      </c>
      <c r="H115" s="97">
        <v>53047.900699999998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133989.7788</v>
      </c>
      <c r="C116" s="97">
        <v>161.89830000000001</v>
      </c>
      <c r="D116" s="97">
        <v>842.82709999999997</v>
      </c>
      <c r="E116" s="97">
        <v>0</v>
      </c>
      <c r="F116" s="97">
        <v>2.8999999999999998E-3</v>
      </c>
      <c r="G116" s="97">
        <v>169143.61970000001</v>
      </c>
      <c r="H116" s="97">
        <v>52570.588000000003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159578.3535</v>
      </c>
      <c r="C117" s="97">
        <v>186.1671</v>
      </c>
      <c r="D117" s="97">
        <v>864.66819999999996</v>
      </c>
      <c r="E117" s="97">
        <v>0</v>
      </c>
      <c r="F117" s="97">
        <v>3.0000000000000001E-3</v>
      </c>
      <c r="G117" s="97">
        <v>173503.97440000001</v>
      </c>
      <c r="H117" s="97">
        <v>61586.923900000002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186125.68160000001</v>
      </c>
      <c r="C118" s="97">
        <v>209.03110000000001</v>
      </c>
      <c r="D118" s="97">
        <v>838.91499999999996</v>
      </c>
      <c r="E118" s="97">
        <v>0</v>
      </c>
      <c r="F118" s="97">
        <v>3.0000000000000001E-3</v>
      </c>
      <c r="G118" s="97">
        <v>168304.0062</v>
      </c>
      <c r="H118" s="97">
        <v>70584.981799999994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204221.0006</v>
      </c>
      <c r="C119" s="97">
        <v>226.80160000000001</v>
      </c>
      <c r="D119" s="97">
        <v>867.09140000000002</v>
      </c>
      <c r="E119" s="97">
        <v>0</v>
      </c>
      <c r="F119" s="97">
        <v>3.0999999999999999E-3</v>
      </c>
      <c r="G119" s="97">
        <v>173944.56</v>
      </c>
      <c r="H119" s="97">
        <v>77054.655199999994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1947600</v>
      </c>
      <c r="C121" s="97">
        <v>2261.7595000000001</v>
      </c>
      <c r="D121" s="97">
        <v>10336.615599999999</v>
      </c>
      <c r="E121" s="97">
        <v>0</v>
      </c>
      <c r="F121" s="97">
        <v>3.5999999999999997E-2</v>
      </c>
      <c r="G121" s="98">
        <v>2074100</v>
      </c>
      <c r="H121" s="97">
        <v>750054.41249999998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127304.21920000001</v>
      </c>
      <c r="C122" s="97">
        <v>157.37430000000001</v>
      </c>
      <c r="D122" s="97">
        <v>782.49580000000003</v>
      </c>
      <c r="E122" s="97">
        <v>0</v>
      </c>
      <c r="F122" s="97">
        <v>2.8E-3</v>
      </c>
      <c r="G122" s="97">
        <v>156969.88260000001</v>
      </c>
      <c r="H122" s="97">
        <v>50494.453600000001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214321.6545</v>
      </c>
      <c r="C123" s="97">
        <v>235.9888</v>
      </c>
      <c r="D123" s="97">
        <v>936.40099999999995</v>
      </c>
      <c r="E123" s="97">
        <v>0</v>
      </c>
      <c r="F123" s="97">
        <v>3.2000000000000002E-3</v>
      </c>
      <c r="G123" s="97">
        <v>187937.78</v>
      </c>
      <c r="H123" s="97">
        <v>80553.301999999996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613166000000</v>
      </c>
      <c r="C126" s="97">
        <v>381734.91600000003</v>
      </c>
      <c r="D126" s="97" t="s">
        <v>575</v>
      </c>
      <c r="E126" s="97">
        <v>101872.63800000001</v>
      </c>
      <c r="F126" s="97">
        <v>41401.919999999998</v>
      </c>
      <c r="G126" s="97">
        <v>81325.388999999996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157134.96900000001</v>
      </c>
      <c r="R126" s="97">
        <v>0</v>
      </c>
      <c r="S126" s="97">
        <v>0</v>
      </c>
    </row>
    <row r="127" spans="1:19">
      <c r="A127" s="97" t="s">
        <v>477</v>
      </c>
      <c r="B127" s="98">
        <v>553100000000</v>
      </c>
      <c r="C127" s="97">
        <v>379757.57299999997</v>
      </c>
      <c r="D127" s="97" t="s">
        <v>576</v>
      </c>
      <c r="E127" s="97">
        <v>101872.63800000001</v>
      </c>
      <c r="F127" s="97">
        <v>41401.919999999998</v>
      </c>
      <c r="G127" s="97">
        <v>81325.388999999996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155157.62599999999</v>
      </c>
      <c r="R127" s="97">
        <v>0</v>
      </c>
      <c r="S127" s="97">
        <v>0</v>
      </c>
    </row>
    <row r="128" spans="1:19">
      <c r="A128" s="97" t="s">
        <v>478</v>
      </c>
      <c r="B128" s="98">
        <v>616580000000</v>
      </c>
      <c r="C128" s="97">
        <v>383022.11800000002</v>
      </c>
      <c r="D128" s="97" t="s">
        <v>577</v>
      </c>
      <c r="E128" s="97">
        <v>101872.63800000001</v>
      </c>
      <c r="F128" s="97">
        <v>41401.919999999998</v>
      </c>
      <c r="G128" s="97">
        <v>81325.388999999996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158422.171</v>
      </c>
      <c r="R128" s="97">
        <v>0</v>
      </c>
      <c r="S128" s="97">
        <v>0</v>
      </c>
    </row>
    <row r="129" spans="1:19">
      <c r="A129" s="97" t="s">
        <v>479</v>
      </c>
      <c r="B129" s="98">
        <v>584652000000</v>
      </c>
      <c r="C129" s="97">
        <v>382292.13699999999</v>
      </c>
      <c r="D129" s="97" t="s">
        <v>573</v>
      </c>
      <c r="E129" s="97">
        <v>101872.63800000001</v>
      </c>
      <c r="F129" s="97">
        <v>41401.919999999998</v>
      </c>
      <c r="G129" s="97">
        <v>81325.388999999996</v>
      </c>
      <c r="H129" s="97">
        <v>0</v>
      </c>
      <c r="I129" s="97">
        <v>0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157692.19099999999</v>
      </c>
      <c r="R129" s="97">
        <v>0</v>
      </c>
      <c r="S129" s="97">
        <v>0</v>
      </c>
    </row>
    <row r="130" spans="1:19">
      <c r="A130" s="97" t="s">
        <v>291</v>
      </c>
      <c r="B130" s="98">
        <v>601322000000</v>
      </c>
      <c r="C130" s="97">
        <v>400236.049</v>
      </c>
      <c r="D130" s="97" t="s">
        <v>594</v>
      </c>
      <c r="E130" s="97">
        <v>101872.63800000001</v>
      </c>
      <c r="F130" s="97">
        <v>41401.919999999998</v>
      </c>
      <c r="G130" s="97">
        <v>81325.388999999996</v>
      </c>
      <c r="H130" s="97">
        <v>0</v>
      </c>
      <c r="I130" s="97">
        <v>95.787999999999997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175540.31400000001</v>
      </c>
      <c r="R130" s="97">
        <v>0</v>
      </c>
      <c r="S130" s="97">
        <v>0</v>
      </c>
    </row>
    <row r="131" spans="1:19">
      <c r="A131" s="97" t="s">
        <v>480</v>
      </c>
      <c r="B131" s="98">
        <v>618881000000</v>
      </c>
      <c r="C131" s="97">
        <v>428427.19699999999</v>
      </c>
      <c r="D131" s="97" t="s">
        <v>697</v>
      </c>
      <c r="E131" s="97">
        <v>67915.092000000004</v>
      </c>
      <c r="F131" s="97">
        <v>36859.928999999996</v>
      </c>
      <c r="G131" s="97">
        <v>81325.388999999996</v>
      </c>
      <c r="H131" s="97">
        <v>0</v>
      </c>
      <c r="I131" s="97">
        <v>22138.164000000001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220188.62299999999</v>
      </c>
      <c r="R131" s="97">
        <v>0</v>
      </c>
      <c r="S131" s="97">
        <v>0</v>
      </c>
    </row>
    <row r="132" spans="1:19">
      <c r="A132" s="97" t="s">
        <v>481</v>
      </c>
      <c r="B132" s="98">
        <v>662219000000</v>
      </c>
      <c r="C132" s="97">
        <v>432375.424</v>
      </c>
      <c r="D132" s="97" t="s">
        <v>693</v>
      </c>
      <c r="E132" s="97">
        <v>67915.092000000004</v>
      </c>
      <c r="F132" s="97">
        <v>36859.928999999996</v>
      </c>
      <c r="G132" s="97">
        <v>81325.388999999996</v>
      </c>
      <c r="H132" s="97">
        <v>0</v>
      </c>
      <c r="I132" s="97">
        <v>32819.841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213455.17300000001</v>
      </c>
      <c r="R132" s="97">
        <v>0</v>
      </c>
      <c r="S132" s="97">
        <v>0</v>
      </c>
    </row>
    <row r="133" spans="1:19">
      <c r="A133" s="97" t="s">
        <v>482</v>
      </c>
      <c r="B133" s="98">
        <v>645089000000</v>
      </c>
      <c r="C133" s="97">
        <v>428432.05499999999</v>
      </c>
      <c r="D133" s="97" t="s">
        <v>578</v>
      </c>
      <c r="E133" s="97">
        <v>67915.092000000004</v>
      </c>
      <c r="F133" s="97">
        <v>36859.928999999996</v>
      </c>
      <c r="G133" s="97">
        <v>81325.388999999996</v>
      </c>
      <c r="H133" s="97">
        <v>0</v>
      </c>
      <c r="I133" s="97">
        <v>25452.68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216878.965</v>
      </c>
      <c r="R133" s="97">
        <v>0</v>
      </c>
      <c r="S133" s="97">
        <v>0</v>
      </c>
    </row>
    <row r="134" spans="1:19">
      <c r="A134" s="97" t="s">
        <v>483</v>
      </c>
      <c r="B134" s="98">
        <v>595996000000</v>
      </c>
      <c r="C134" s="97">
        <v>393027.61800000002</v>
      </c>
      <c r="D134" s="97" t="s">
        <v>643</v>
      </c>
      <c r="E134" s="97">
        <v>101872.63800000001</v>
      </c>
      <c r="F134" s="97">
        <v>41401.919999999998</v>
      </c>
      <c r="G134" s="97">
        <v>81325.388999999996</v>
      </c>
      <c r="H134" s="97">
        <v>0</v>
      </c>
      <c r="I134" s="97">
        <v>0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168427.67199999999</v>
      </c>
      <c r="R134" s="97">
        <v>0</v>
      </c>
      <c r="S134" s="97">
        <v>0</v>
      </c>
    </row>
    <row r="135" spans="1:19">
      <c r="A135" s="97" t="s">
        <v>484</v>
      </c>
      <c r="B135" s="98">
        <v>611360000000</v>
      </c>
      <c r="C135" s="97">
        <v>389162.478</v>
      </c>
      <c r="D135" s="97" t="s">
        <v>579</v>
      </c>
      <c r="E135" s="97">
        <v>101872.63800000001</v>
      </c>
      <c r="F135" s="97">
        <v>41401.919999999998</v>
      </c>
      <c r="G135" s="97">
        <v>81325.388999999996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164562.53099999999</v>
      </c>
      <c r="R135" s="97">
        <v>0</v>
      </c>
      <c r="S135" s="97">
        <v>0</v>
      </c>
    </row>
    <row r="136" spans="1:19">
      <c r="A136" s="97" t="s">
        <v>485</v>
      </c>
      <c r="B136" s="98">
        <v>593037000000</v>
      </c>
      <c r="C136" s="97">
        <v>380116.30900000001</v>
      </c>
      <c r="D136" s="97" t="s">
        <v>580</v>
      </c>
      <c r="E136" s="97">
        <v>101872.63800000001</v>
      </c>
      <c r="F136" s="97">
        <v>41401.919999999998</v>
      </c>
      <c r="G136" s="97">
        <v>81325.388999999996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155516.36300000001</v>
      </c>
      <c r="R136" s="97">
        <v>0</v>
      </c>
      <c r="S136" s="97">
        <v>0</v>
      </c>
    </row>
    <row r="137" spans="1:19">
      <c r="A137" s="97" t="s">
        <v>486</v>
      </c>
      <c r="B137" s="98">
        <v>612912000000</v>
      </c>
      <c r="C137" s="97">
        <v>385061.33100000001</v>
      </c>
      <c r="D137" s="97" t="s">
        <v>581</v>
      </c>
      <c r="E137" s="97">
        <v>101872.63800000001</v>
      </c>
      <c r="F137" s="97">
        <v>41401.919999999998</v>
      </c>
      <c r="G137" s="97">
        <v>81325.388999999996</v>
      </c>
      <c r="H137" s="97">
        <v>0</v>
      </c>
      <c r="I137" s="97">
        <v>0</v>
      </c>
      <c r="J137" s="97">
        <v>4916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155545.38399999999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7308320000000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553100000000</v>
      </c>
      <c r="C140" s="97">
        <v>379757.57299999997</v>
      </c>
      <c r="D140" s="97"/>
      <c r="E140" s="97">
        <v>67915.092000000004</v>
      </c>
      <c r="F140" s="97">
        <v>36859.928999999996</v>
      </c>
      <c r="G140" s="97">
        <v>81325.388999999996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155157.62599999999</v>
      </c>
      <c r="R140" s="97">
        <v>0</v>
      </c>
      <c r="S140" s="97">
        <v>0</v>
      </c>
    </row>
    <row r="141" spans="1:19">
      <c r="A141" s="97" t="s">
        <v>489</v>
      </c>
      <c r="B141" s="98">
        <v>662219000000</v>
      </c>
      <c r="C141" s="97">
        <v>432375.424</v>
      </c>
      <c r="D141" s="97"/>
      <c r="E141" s="97">
        <v>101872.63800000001</v>
      </c>
      <c r="F141" s="97">
        <v>41401.919999999998</v>
      </c>
      <c r="G141" s="97">
        <v>81325.388999999996</v>
      </c>
      <c r="H141" s="97">
        <v>0</v>
      </c>
      <c r="I141" s="97">
        <v>32819.841</v>
      </c>
      <c r="J141" s="97">
        <v>4916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220188.62299999999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179510.39999999999</v>
      </c>
      <c r="C144" s="97">
        <v>41013.089999999997</v>
      </c>
      <c r="D144" s="97">
        <v>0</v>
      </c>
      <c r="E144" s="97">
        <v>220523.48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42.94</v>
      </c>
      <c r="C145" s="97">
        <v>9.81</v>
      </c>
      <c r="D145" s="97">
        <v>0</v>
      </c>
      <c r="E145" s="97">
        <v>52.75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42.94</v>
      </c>
      <c r="C146" s="97">
        <v>9.81</v>
      </c>
      <c r="D146" s="97">
        <v>0</v>
      </c>
      <c r="E146" s="97">
        <v>52.75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RowHeight="12.75"/>
  <cols>
    <col min="1" max="1" width="30.1640625" style="8" customWidth="1"/>
    <col min="2" max="2" width="10.6640625" style="8" customWidth="1"/>
    <col min="3" max="3" width="7.1640625" style="8" customWidth="1"/>
    <col min="4" max="4" width="7.83203125" style="8" customWidth="1"/>
    <col min="5" max="5" width="10.5" style="8" customWidth="1"/>
    <col min="6" max="7" width="9.33203125" style="8"/>
    <col min="8" max="8" width="10.1640625" style="8" customWidth="1"/>
    <col min="9" max="11" width="9.33203125" style="8"/>
    <col min="12" max="13" width="11" style="8" customWidth="1"/>
    <col min="14" max="14" width="9.33203125" style="8"/>
    <col min="15" max="15" width="12.6640625" style="8" customWidth="1"/>
    <col min="16" max="16" width="12.5" style="8" customWidth="1"/>
    <col min="17" max="17" width="12.6640625" style="8" customWidth="1"/>
    <col min="18" max="18" width="9.33203125" style="8"/>
    <col min="19" max="19" width="12.6640625" style="8" customWidth="1"/>
    <col min="20" max="16384" width="9.33203125" style="8"/>
  </cols>
  <sheetData>
    <row r="1" spans="1:19" ht="20.25">
      <c r="A1" s="33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52.5">
      <c r="A2" s="18" t="s">
        <v>5</v>
      </c>
      <c r="B2" s="19" t="s">
        <v>3</v>
      </c>
      <c r="C2" s="19" t="s">
        <v>93</v>
      </c>
      <c r="D2" s="20" t="s">
        <v>319</v>
      </c>
      <c r="E2" s="20" t="s">
        <v>320</v>
      </c>
      <c r="F2" s="19" t="s">
        <v>321</v>
      </c>
      <c r="G2" s="19" t="s">
        <v>322</v>
      </c>
      <c r="H2" s="19" t="s">
        <v>323</v>
      </c>
      <c r="I2" s="21" t="s">
        <v>324</v>
      </c>
      <c r="J2" s="21" t="s">
        <v>7</v>
      </c>
      <c r="K2" s="21" t="s">
        <v>325</v>
      </c>
      <c r="L2" s="21" t="s">
        <v>326</v>
      </c>
      <c r="M2" s="21" t="s">
        <v>327</v>
      </c>
      <c r="N2" s="81" t="s">
        <v>328</v>
      </c>
      <c r="O2" s="21" t="s">
        <v>329</v>
      </c>
      <c r="P2" s="21" t="s">
        <v>330</v>
      </c>
      <c r="Q2" s="21" t="s">
        <v>331</v>
      </c>
      <c r="R2" s="21" t="s">
        <v>332</v>
      </c>
      <c r="S2" s="21" t="s">
        <v>55</v>
      </c>
    </row>
    <row r="3" spans="1:19">
      <c r="A3" s="9" t="s">
        <v>213</v>
      </c>
      <c r="B3" s="9" t="s">
        <v>4</v>
      </c>
      <c r="C3" s="9">
        <v>1</v>
      </c>
      <c r="D3" s="41">
        <v>88.84</v>
      </c>
      <c r="E3" s="10">
        <v>541.72</v>
      </c>
      <c r="F3" s="11">
        <v>6.0977037370553804</v>
      </c>
      <c r="G3" s="10">
        <v>115.08010691292189</v>
      </c>
      <c r="H3" s="10">
        <v>0</v>
      </c>
      <c r="I3" s="11">
        <v>18.580625981289309</v>
      </c>
      <c r="J3" s="11">
        <v>4.78132438</v>
      </c>
      <c r="K3" s="11">
        <v>21.364400186372549</v>
      </c>
      <c r="L3" s="11">
        <v>8.0729249999999997</v>
      </c>
      <c r="M3" s="11"/>
      <c r="N3" s="12"/>
      <c r="O3" s="11">
        <v>10</v>
      </c>
      <c r="P3" s="11"/>
      <c r="Q3" s="11">
        <v>47.813243800000002</v>
      </c>
      <c r="R3" s="11"/>
      <c r="S3" s="11">
        <v>1.5363542460560935</v>
      </c>
    </row>
    <row r="4" spans="1:19">
      <c r="A4" s="9" t="s">
        <v>217</v>
      </c>
      <c r="B4" s="9" t="s">
        <v>4</v>
      </c>
      <c r="C4" s="9">
        <v>1</v>
      </c>
      <c r="D4" s="41">
        <v>621.89</v>
      </c>
      <c r="E4" s="10">
        <v>3792.03</v>
      </c>
      <c r="F4" s="11">
        <v>6.0975896058788539</v>
      </c>
      <c r="G4" s="10">
        <v>477.2404433708972</v>
      </c>
      <c r="H4" s="10">
        <v>0</v>
      </c>
      <c r="I4" s="11">
        <v>27.870938971933967</v>
      </c>
      <c r="J4" s="11">
        <v>22.31320590333333</v>
      </c>
      <c r="K4" s="11">
        <v>11.908501703311009</v>
      </c>
      <c r="L4" s="11">
        <v>8.0729249999999997</v>
      </c>
      <c r="M4" s="11"/>
      <c r="N4" s="12"/>
      <c r="O4" s="11"/>
      <c r="P4" s="11">
        <v>0.75</v>
      </c>
      <c r="Q4" s="11">
        <v>466.41750000000002</v>
      </c>
      <c r="R4" s="11"/>
      <c r="S4" s="11">
        <v>1.1829970376787975</v>
      </c>
    </row>
    <row r="5" spans="1:19">
      <c r="A5" s="9" t="s">
        <v>215</v>
      </c>
      <c r="B5" s="9" t="s">
        <v>4</v>
      </c>
      <c r="C5" s="9">
        <v>1</v>
      </c>
      <c r="D5" s="41">
        <v>224.72000000000003</v>
      </c>
      <c r="E5" s="10">
        <v>1370.24</v>
      </c>
      <c r="F5" s="11">
        <v>6.0975436098255598</v>
      </c>
      <c r="G5" s="10">
        <v>138.43012860580274</v>
      </c>
      <c r="H5" s="10">
        <v>0</v>
      </c>
      <c r="I5" s="11">
        <v>11.612891238305819</v>
      </c>
      <c r="J5" s="11">
        <v>19.350908864000001</v>
      </c>
      <c r="K5" s="11">
        <v>29.948612159976463</v>
      </c>
      <c r="L5" s="11">
        <v>53.819499999999998</v>
      </c>
      <c r="M5" s="11">
        <v>26.909749999999999</v>
      </c>
      <c r="N5" s="12">
        <v>18.927</v>
      </c>
      <c r="O5" s="11"/>
      <c r="P5" s="11">
        <v>1.5</v>
      </c>
      <c r="Q5" s="11">
        <v>337.0800000000001</v>
      </c>
      <c r="R5" s="11">
        <v>1415.8410000000001</v>
      </c>
      <c r="S5" s="11">
        <v>1.0816723932965542</v>
      </c>
    </row>
    <row r="6" spans="1:19">
      <c r="A6" s="9" t="s">
        <v>218</v>
      </c>
      <c r="B6" s="9" t="s">
        <v>4</v>
      </c>
      <c r="C6" s="9">
        <v>1</v>
      </c>
      <c r="D6" s="41">
        <v>2324.94</v>
      </c>
      <c r="E6" s="10">
        <v>14176.6</v>
      </c>
      <c r="F6" s="11">
        <v>6.0976197235197471</v>
      </c>
      <c r="G6" s="10">
        <v>323.52030056020584</v>
      </c>
      <c r="H6" s="10">
        <v>174.70016230176793</v>
      </c>
      <c r="I6" s="11">
        <v>11.612891238305819</v>
      </c>
      <c r="J6" s="11">
        <v>200.203373328</v>
      </c>
      <c r="K6" s="11">
        <v>29.948612159976463</v>
      </c>
      <c r="L6" s="11">
        <v>5.3819499999999998</v>
      </c>
      <c r="M6" s="11"/>
      <c r="N6" s="12"/>
      <c r="O6" s="11"/>
      <c r="P6" s="11">
        <v>1.5</v>
      </c>
      <c r="Q6" s="11">
        <v>3487.41</v>
      </c>
      <c r="R6" s="11"/>
      <c r="S6" s="11">
        <v>0.76247843716351804</v>
      </c>
    </row>
    <row r="7" spans="1:19">
      <c r="A7" s="9" t="s">
        <v>216</v>
      </c>
      <c r="B7" s="9" t="s">
        <v>4</v>
      </c>
      <c r="C7" s="9">
        <v>1</v>
      </c>
      <c r="D7" s="41">
        <v>711.36</v>
      </c>
      <c r="E7" s="10">
        <v>4337.6099999999997</v>
      </c>
      <c r="F7" s="11">
        <v>6.0976298920377863</v>
      </c>
      <c r="G7" s="10">
        <v>366.18034019268106</v>
      </c>
      <c r="H7" s="10">
        <v>0</v>
      </c>
      <c r="I7" s="11">
        <v>11.612891238305819</v>
      </c>
      <c r="J7" s="11">
        <v>61.256063232000002</v>
      </c>
      <c r="K7" s="11">
        <v>29.948612159976463</v>
      </c>
      <c r="L7" s="11">
        <v>5.3819499999999998</v>
      </c>
      <c r="M7" s="11"/>
      <c r="N7" s="12"/>
      <c r="O7" s="11"/>
      <c r="P7" s="11">
        <v>1.5</v>
      </c>
      <c r="Q7" s="11">
        <v>1067.0400000000002</v>
      </c>
      <c r="R7" s="11"/>
      <c r="S7" s="11">
        <v>1.0138862215362128</v>
      </c>
    </row>
    <row r="8" spans="1:19">
      <c r="A8" s="9" t="s">
        <v>214</v>
      </c>
      <c r="B8" s="9" t="s">
        <v>4</v>
      </c>
      <c r="C8" s="9">
        <v>1</v>
      </c>
      <c r="D8" s="41">
        <v>209.04</v>
      </c>
      <c r="E8" s="10">
        <v>1274.6500000000001</v>
      </c>
      <c r="F8" s="11">
        <v>6.0976368159203984</v>
      </c>
      <c r="G8" s="10">
        <v>189.13017570768957</v>
      </c>
      <c r="H8" s="10">
        <v>0</v>
      </c>
      <c r="I8" s="11">
        <v>11.612891238305819</v>
      </c>
      <c r="J8" s="11">
        <v>18.000685247999996</v>
      </c>
      <c r="K8" s="11">
        <v>29.948612159976463</v>
      </c>
      <c r="L8" s="11">
        <v>53.819499999999998</v>
      </c>
      <c r="M8" s="11">
        <v>26.909749999999999</v>
      </c>
      <c r="N8" s="12">
        <v>18.927</v>
      </c>
      <c r="O8" s="11"/>
      <c r="P8" s="11">
        <v>1.5</v>
      </c>
      <c r="Q8" s="11">
        <v>313.56</v>
      </c>
      <c r="R8" s="11">
        <v>353.96025000000003</v>
      </c>
      <c r="S8" s="11">
        <v>1.2749230150810791</v>
      </c>
    </row>
    <row r="9" spans="1:19">
      <c r="A9" s="35" t="s">
        <v>162</v>
      </c>
      <c r="B9" s="36"/>
      <c r="C9" s="36"/>
      <c r="D9" s="42">
        <f>SUMIF($B3:$B8,"yes",D3:D8)</f>
        <v>4180.7900000000009</v>
      </c>
      <c r="E9" s="42">
        <f>SUMIF($B3:$B8,"yes",E3:E8)</f>
        <v>25492.850000000002</v>
      </c>
      <c r="F9" s="36"/>
      <c r="G9" s="42">
        <f>SUMIF($B3:$B8,"yes",G3:G8)</f>
        <v>1609.5814953501986</v>
      </c>
      <c r="H9" s="42">
        <f>SUMIF($B3:$B8,"yes",H3:H8)</f>
        <v>174.70016230176793</v>
      </c>
      <c r="I9" s="36"/>
      <c r="J9" s="42">
        <f>SUMIF($B3:$B8,"yes",J3:J8)</f>
        <v>325.90556095533327</v>
      </c>
      <c r="Q9" s="42">
        <f>SUMIF($B3:$B8,"yes",Q3:Q8)</f>
        <v>5719.3207438000009</v>
      </c>
      <c r="R9" s="42">
        <f>SUMIF($B3:$B8,"yes",R3:R8)</f>
        <v>1769.8012500000002</v>
      </c>
    </row>
    <row r="10" spans="1:19">
      <c r="G10" s="32"/>
    </row>
    <row r="11" spans="1:19">
      <c r="A11" s="35" t="s">
        <v>154</v>
      </c>
      <c r="I11" s="8">
        <v>1</v>
      </c>
      <c r="K11" s="8">
        <v>2</v>
      </c>
      <c r="L11" s="8">
        <v>4</v>
      </c>
      <c r="M11" s="8">
        <v>4</v>
      </c>
      <c r="N11" s="8">
        <v>4</v>
      </c>
      <c r="O11" s="8">
        <v>3</v>
      </c>
      <c r="P11" s="8">
        <v>3</v>
      </c>
      <c r="Q11" s="8">
        <v>3</v>
      </c>
      <c r="R11" s="8">
        <v>4</v>
      </c>
      <c r="S11" s="8">
        <v>4</v>
      </c>
    </row>
    <row r="13" spans="1:19">
      <c r="A13" s="35" t="s">
        <v>158</v>
      </c>
    </row>
    <row r="14" spans="1:19">
      <c r="A14" s="37" t="s">
        <v>163</v>
      </c>
    </row>
    <row r="15" spans="1:19">
      <c r="A15" s="37" t="s">
        <v>699</v>
      </c>
    </row>
    <row r="16" spans="1:19">
      <c r="A16" s="37" t="s">
        <v>192</v>
      </c>
    </row>
    <row r="17" spans="1:1">
      <c r="A17" s="37" t="s">
        <v>193</v>
      </c>
    </row>
    <row r="18" spans="1:1">
      <c r="A18" s="37"/>
    </row>
    <row r="19" spans="1:1">
      <c r="A19" s="37"/>
    </row>
    <row r="20" spans="1:1">
      <c r="A20" s="37"/>
    </row>
    <row r="21" spans="1:1">
      <c r="A21" s="37"/>
    </row>
    <row r="22" spans="1:1">
      <c r="A22" s="37"/>
    </row>
    <row r="23" spans="1:1">
      <c r="A23" s="37"/>
    </row>
    <row r="24" spans="1:1">
      <c r="A24" s="37"/>
    </row>
    <row r="25" spans="1:1">
      <c r="A25" s="37"/>
    </row>
    <row r="26" spans="1:1">
      <c r="A26" s="37"/>
    </row>
    <row r="27" spans="1:1">
      <c r="A27" s="37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  <row r="36" spans="1:1">
      <c r="A36" s="37"/>
    </row>
    <row r="37" spans="1:1">
      <c r="A37" s="37"/>
    </row>
    <row r="38" spans="1:1">
      <c r="A38" s="37"/>
    </row>
    <row r="39" spans="1:1">
      <c r="A39" s="37"/>
    </row>
    <row r="40" spans="1:1">
      <c r="A40" s="37"/>
    </row>
    <row r="41" spans="1:1">
      <c r="A41" s="37"/>
    </row>
    <row r="42" spans="1:1">
      <c r="A42" s="37"/>
    </row>
    <row r="43" spans="1:1">
      <c r="A43" s="37"/>
    </row>
    <row r="44" spans="1:1">
      <c r="A44" s="37"/>
    </row>
    <row r="45" spans="1:1">
      <c r="A45" s="37"/>
    </row>
    <row r="46" spans="1:1">
      <c r="A46" s="37"/>
    </row>
    <row r="47" spans="1:1">
      <c r="A47" s="37"/>
    </row>
    <row r="48" spans="1:1">
      <c r="A48" s="37"/>
    </row>
    <row r="49" spans="1:1">
      <c r="A49" s="37"/>
    </row>
    <row r="50" spans="1:1">
      <c r="A50" s="37"/>
    </row>
    <row r="51" spans="1:1">
      <c r="A51" s="37"/>
    </row>
    <row r="52" spans="1:1">
      <c r="A52" s="37"/>
    </row>
    <row r="53" spans="1:1">
      <c r="A53" s="37"/>
    </row>
    <row r="54" spans="1:1">
      <c r="A54" s="37"/>
    </row>
    <row r="55" spans="1:1">
      <c r="A55" s="37"/>
    </row>
    <row r="56" spans="1:1">
      <c r="A56" s="37"/>
    </row>
    <row r="57" spans="1:1">
      <c r="A57" s="37"/>
    </row>
    <row r="58" spans="1:1">
      <c r="A58" s="37"/>
    </row>
    <row r="59" spans="1:1">
      <c r="A59" s="37"/>
    </row>
    <row r="60" spans="1:1">
      <c r="A60" s="37"/>
    </row>
    <row r="61" spans="1:1">
      <c r="A61" s="37"/>
    </row>
    <row r="62" spans="1:1">
      <c r="A62" s="37"/>
    </row>
    <row r="63" spans="1:1">
      <c r="A63" s="37"/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1" sqref="P21"/>
    </sheetView>
  </sheetViews>
  <sheetFormatPr defaultRowHeight="10.5"/>
  <sheetData>
    <row r="2" spans="1:16" ht="15.75">
      <c r="A2" s="100" t="s">
        <v>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31"/>
      <c r="N2" s="31"/>
      <c r="O2" s="31"/>
      <c r="P2" s="3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33"/>
  <sheetViews>
    <sheetView workbookViewId="0">
      <pane ySplit="1" topLeftCell="A2" activePane="bottomLeft" state="frozen"/>
      <selection pane="bottomLeft"/>
    </sheetView>
  </sheetViews>
  <sheetFormatPr defaultColWidth="10.6640625" defaultRowHeight="12.75"/>
  <cols>
    <col min="1" max="1" width="30.6640625" style="47" customWidth="1"/>
    <col min="2" max="2" width="13.5" style="47" customWidth="1"/>
    <col min="3" max="3" width="14.33203125" style="47" customWidth="1"/>
    <col min="4" max="4" width="20.83203125" style="47" customWidth="1"/>
    <col min="5" max="28" width="5" style="47" customWidth="1"/>
    <col min="29" max="16384" width="10.6640625" style="47"/>
  </cols>
  <sheetData>
    <row r="1" spans="1:31" s="38" customFormat="1" ht="25.5">
      <c r="A1" s="38" t="s">
        <v>73</v>
      </c>
      <c r="B1" s="38" t="s">
        <v>116</v>
      </c>
      <c r="C1" s="38" t="s">
        <v>117</v>
      </c>
      <c r="D1" s="38" t="s">
        <v>118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  <c r="W1" s="38">
        <v>19</v>
      </c>
      <c r="X1" s="38">
        <v>20</v>
      </c>
      <c r="Y1" s="38">
        <v>21</v>
      </c>
      <c r="Z1" s="38">
        <v>22</v>
      </c>
      <c r="AA1" s="38">
        <v>23</v>
      </c>
      <c r="AB1" s="38">
        <v>24</v>
      </c>
      <c r="AC1" s="39" t="s">
        <v>159</v>
      </c>
      <c r="AD1" s="39" t="s">
        <v>160</v>
      </c>
      <c r="AE1" s="39" t="s">
        <v>161</v>
      </c>
    </row>
    <row r="2" spans="1:31">
      <c r="A2" s="48" t="s">
        <v>136</v>
      </c>
      <c r="B2" s="48" t="s">
        <v>124</v>
      </c>
      <c r="C2" s="48" t="s">
        <v>120</v>
      </c>
      <c r="D2" s="48" t="s">
        <v>137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0</v>
      </c>
      <c r="AB2" s="48">
        <v>0</v>
      </c>
      <c r="AC2" s="48">
        <v>16</v>
      </c>
      <c r="AD2" s="48">
        <v>112</v>
      </c>
      <c r="AE2" s="48">
        <v>5840</v>
      </c>
    </row>
    <row r="3" spans="1:31">
      <c r="A3" s="48"/>
      <c r="B3" s="48"/>
      <c r="C3" s="48"/>
      <c r="D3" s="48" t="s">
        <v>145</v>
      </c>
      <c r="E3" s="48">
        <v>0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1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0</v>
      </c>
      <c r="AB3" s="48">
        <v>0</v>
      </c>
      <c r="AC3" s="48">
        <v>16</v>
      </c>
      <c r="AD3" s="48"/>
      <c r="AE3" s="48"/>
    </row>
    <row r="4" spans="1:31">
      <c r="A4" s="48"/>
      <c r="B4" s="48"/>
      <c r="C4" s="48"/>
      <c r="D4" s="48" t="s">
        <v>146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1</v>
      </c>
      <c r="L4" s="48">
        <v>1</v>
      </c>
      <c r="M4" s="48">
        <v>1</v>
      </c>
      <c r="N4" s="48">
        <v>1</v>
      </c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8">
        <v>1</v>
      </c>
      <c r="V4" s="48">
        <v>1</v>
      </c>
      <c r="W4" s="48">
        <v>1</v>
      </c>
      <c r="X4" s="48">
        <v>1</v>
      </c>
      <c r="Y4" s="48">
        <v>1</v>
      </c>
      <c r="Z4" s="48">
        <v>1</v>
      </c>
      <c r="AA4" s="48">
        <v>0</v>
      </c>
      <c r="AB4" s="48">
        <v>0</v>
      </c>
      <c r="AC4" s="48">
        <v>16</v>
      </c>
      <c r="AD4" s="48"/>
      <c r="AE4" s="48"/>
    </row>
    <row r="5" spans="1:31">
      <c r="A5" s="48" t="s">
        <v>123</v>
      </c>
      <c r="B5" s="48" t="s">
        <v>119</v>
      </c>
      <c r="C5" s="48" t="s">
        <v>120</v>
      </c>
      <c r="D5" s="48" t="s">
        <v>121</v>
      </c>
      <c r="E5" s="48">
        <v>1</v>
      </c>
      <c r="F5" s="48">
        <v>1</v>
      </c>
      <c r="G5" s="48">
        <v>1</v>
      </c>
      <c r="H5" s="48">
        <v>1</v>
      </c>
      <c r="I5" s="48">
        <v>1</v>
      </c>
      <c r="J5" s="48">
        <v>1</v>
      </c>
      <c r="K5" s="48">
        <v>1</v>
      </c>
      <c r="L5" s="48">
        <v>1</v>
      </c>
      <c r="M5" s="48">
        <v>1</v>
      </c>
      <c r="N5" s="48">
        <v>1</v>
      </c>
      <c r="O5" s="48">
        <v>1</v>
      </c>
      <c r="P5" s="48">
        <v>1</v>
      </c>
      <c r="Q5" s="48">
        <v>1</v>
      </c>
      <c r="R5" s="48">
        <v>1</v>
      </c>
      <c r="S5" s="48">
        <v>1</v>
      </c>
      <c r="T5" s="48">
        <v>1</v>
      </c>
      <c r="U5" s="48">
        <v>1</v>
      </c>
      <c r="V5" s="48">
        <v>1</v>
      </c>
      <c r="W5" s="48">
        <v>1</v>
      </c>
      <c r="X5" s="48">
        <v>1</v>
      </c>
      <c r="Y5" s="48">
        <v>1</v>
      </c>
      <c r="Z5" s="48">
        <v>1</v>
      </c>
      <c r="AA5" s="48">
        <v>1</v>
      </c>
      <c r="AB5" s="48">
        <v>1</v>
      </c>
      <c r="AC5" s="48">
        <v>24</v>
      </c>
      <c r="AD5" s="48">
        <v>168</v>
      </c>
      <c r="AE5" s="48">
        <v>8760</v>
      </c>
    </row>
    <row r="6" spans="1:31">
      <c r="A6" s="48" t="s">
        <v>125</v>
      </c>
      <c r="B6" s="48" t="s">
        <v>119</v>
      </c>
      <c r="C6" s="48" t="s">
        <v>120</v>
      </c>
      <c r="D6" s="48" t="s">
        <v>121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</row>
    <row r="7" spans="1:31">
      <c r="A7" s="48" t="s">
        <v>138</v>
      </c>
      <c r="B7" s="48" t="s">
        <v>124</v>
      </c>
      <c r="C7" s="48" t="s">
        <v>120</v>
      </c>
      <c r="D7" s="48" t="s">
        <v>137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1</v>
      </c>
      <c r="L7" s="48">
        <v>1</v>
      </c>
      <c r="M7" s="48">
        <v>1</v>
      </c>
      <c r="N7" s="48">
        <v>1</v>
      </c>
      <c r="O7" s="48">
        <v>1</v>
      </c>
      <c r="P7" s="48">
        <v>1</v>
      </c>
      <c r="Q7" s="48">
        <v>1</v>
      </c>
      <c r="R7" s="48">
        <v>1</v>
      </c>
      <c r="S7" s="48">
        <v>1</v>
      </c>
      <c r="T7" s="48">
        <v>1</v>
      </c>
      <c r="U7" s="48">
        <v>1</v>
      </c>
      <c r="V7" s="48">
        <v>1</v>
      </c>
      <c r="W7" s="48">
        <v>1</v>
      </c>
      <c r="X7" s="48">
        <v>1</v>
      </c>
      <c r="Y7" s="48">
        <v>1</v>
      </c>
      <c r="Z7" s="48">
        <v>1</v>
      </c>
      <c r="AA7" s="48">
        <v>0</v>
      </c>
      <c r="AB7" s="48">
        <v>0</v>
      </c>
      <c r="AC7" s="48">
        <v>16</v>
      </c>
      <c r="AD7" s="48">
        <v>112</v>
      </c>
      <c r="AE7" s="48">
        <v>5840</v>
      </c>
    </row>
    <row r="8" spans="1:31">
      <c r="A8" s="48"/>
      <c r="B8" s="48"/>
      <c r="C8" s="48"/>
      <c r="D8" s="48" t="s">
        <v>145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1</v>
      </c>
      <c r="S8" s="48">
        <v>1</v>
      </c>
      <c r="T8" s="48">
        <v>1</v>
      </c>
      <c r="U8" s="48">
        <v>1</v>
      </c>
      <c r="V8" s="48">
        <v>1</v>
      </c>
      <c r="W8" s="48">
        <v>1</v>
      </c>
      <c r="X8" s="48">
        <v>1</v>
      </c>
      <c r="Y8" s="48">
        <v>1</v>
      </c>
      <c r="Z8" s="48">
        <v>1</v>
      </c>
      <c r="AA8" s="48">
        <v>0</v>
      </c>
      <c r="AB8" s="48">
        <v>0</v>
      </c>
      <c r="AC8" s="48">
        <v>16</v>
      </c>
      <c r="AD8" s="48"/>
      <c r="AE8" s="48"/>
    </row>
    <row r="9" spans="1:31">
      <c r="A9" s="48"/>
      <c r="B9" s="48"/>
      <c r="C9" s="48"/>
      <c r="D9" s="48" t="s">
        <v>146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1</v>
      </c>
      <c r="L9" s="48">
        <v>1</v>
      </c>
      <c r="M9" s="48">
        <v>1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8">
        <v>1</v>
      </c>
      <c r="X9" s="48">
        <v>1</v>
      </c>
      <c r="Y9" s="48">
        <v>1</v>
      </c>
      <c r="Z9" s="48">
        <v>1</v>
      </c>
      <c r="AA9" s="48">
        <v>0</v>
      </c>
      <c r="AB9" s="48">
        <v>0</v>
      </c>
      <c r="AC9" s="48">
        <v>16</v>
      </c>
      <c r="AD9" s="48"/>
      <c r="AE9" s="48"/>
    </row>
    <row r="10" spans="1:31">
      <c r="A10" s="48" t="s">
        <v>94</v>
      </c>
      <c r="B10" s="48" t="s">
        <v>119</v>
      </c>
      <c r="C10" s="48" t="s">
        <v>120</v>
      </c>
      <c r="D10" s="48" t="s">
        <v>141</v>
      </c>
      <c r="E10" s="48">
        <v>0.05</v>
      </c>
      <c r="F10" s="48">
        <v>0.05</v>
      </c>
      <c r="G10" s="48">
        <v>0.05</v>
      </c>
      <c r="H10" s="48">
        <v>0.05</v>
      </c>
      <c r="I10" s="48">
        <v>0.05</v>
      </c>
      <c r="J10" s="48">
        <v>0.05</v>
      </c>
      <c r="K10" s="48">
        <v>0.2</v>
      </c>
      <c r="L10" s="48">
        <v>0.2</v>
      </c>
      <c r="M10" s="48">
        <v>0.5</v>
      </c>
      <c r="N10" s="48">
        <v>0.9</v>
      </c>
      <c r="O10" s="48">
        <v>0.9</v>
      </c>
      <c r="P10" s="48">
        <v>0.9</v>
      </c>
      <c r="Q10" s="48">
        <v>0.9</v>
      </c>
      <c r="R10" s="48">
        <v>0.9</v>
      </c>
      <c r="S10" s="48">
        <v>0.9</v>
      </c>
      <c r="T10" s="48">
        <v>0.9</v>
      </c>
      <c r="U10" s="48">
        <v>0.9</v>
      </c>
      <c r="V10" s="48">
        <v>0.9</v>
      </c>
      <c r="W10" s="48">
        <v>0.6</v>
      </c>
      <c r="X10" s="48">
        <v>0.6</v>
      </c>
      <c r="Y10" s="48">
        <v>0.5</v>
      </c>
      <c r="Z10" s="48">
        <v>0.2</v>
      </c>
      <c r="AA10" s="48">
        <v>0.05</v>
      </c>
      <c r="AB10" s="48">
        <v>0.05</v>
      </c>
      <c r="AC10" s="48">
        <v>11.3</v>
      </c>
      <c r="AD10" s="48">
        <v>72.2</v>
      </c>
      <c r="AE10" s="48">
        <v>3764.71</v>
      </c>
    </row>
    <row r="11" spans="1:31">
      <c r="A11" s="48"/>
      <c r="B11" s="48"/>
      <c r="C11" s="48"/>
      <c r="D11" s="48" t="s">
        <v>148</v>
      </c>
      <c r="E11" s="48">
        <v>0.05</v>
      </c>
      <c r="F11" s="48">
        <v>0.05</v>
      </c>
      <c r="G11" s="48">
        <v>0.05</v>
      </c>
      <c r="H11" s="48">
        <v>0.05</v>
      </c>
      <c r="I11" s="48">
        <v>0.05</v>
      </c>
      <c r="J11" s="48">
        <v>0.05</v>
      </c>
      <c r="K11" s="48">
        <v>0.1</v>
      </c>
      <c r="L11" s="48">
        <v>0.1</v>
      </c>
      <c r="M11" s="48">
        <v>0.3</v>
      </c>
      <c r="N11" s="48">
        <v>0.6</v>
      </c>
      <c r="O11" s="48">
        <v>0.9</v>
      </c>
      <c r="P11" s="48">
        <v>0.9</v>
      </c>
      <c r="Q11" s="48">
        <v>0.9</v>
      </c>
      <c r="R11" s="48">
        <v>0.9</v>
      </c>
      <c r="S11" s="48">
        <v>0.9</v>
      </c>
      <c r="T11" s="48">
        <v>0.9</v>
      </c>
      <c r="U11" s="48">
        <v>0.9</v>
      </c>
      <c r="V11" s="48">
        <v>0.9</v>
      </c>
      <c r="W11" s="48">
        <v>0.5</v>
      </c>
      <c r="X11" s="48">
        <v>0.3</v>
      </c>
      <c r="Y11" s="48">
        <v>0.3</v>
      </c>
      <c r="Z11" s="48">
        <v>0.1</v>
      </c>
      <c r="AA11" s="48">
        <v>0.05</v>
      </c>
      <c r="AB11" s="48">
        <v>0.05</v>
      </c>
      <c r="AC11" s="48">
        <v>9.9</v>
      </c>
      <c r="AD11" s="48"/>
      <c r="AE11" s="48"/>
    </row>
    <row r="12" spans="1:31">
      <c r="A12" s="48"/>
      <c r="B12" s="48"/>
      <c r="C12" s="48"/>
      <c r="D12" s="48" t="s">
        <v>139</v>
      </c>
      <c r="E12" s="48">
        <v>1</v>
      </c>
      <c r="F12" s="48">
        <v>1</v>
      </c>
      <c r="G12" s="48">
        <v>1</v>
      </c>
      <c r="H12" s="48">
        <v>1</v>
      </c>
      <c r="I12" s="48">
        <v>1</v>
      </c>
      <c r="J12" s="48">
        <v>1</v>
      </c>
      <c r="K12" s="48">
        <v>1</v>
      </c>
      <c r="L12" s="48">
        <v>1</v>
      </c>
      <c r="M12" s="48">
        <v>1</v>
      </c>
      <c r="N12" s="48">
        <v>1</v>
      </c>
      <c r="O12" s="48">
        <v>1</v>
      </c>
      <c r="P12" s="48">
        <v>1</v>
      </c>
      <c r="Q12" s="48">
        <v>1</v>
      </c>
      <c r="R12" s="48">
        <v>1</v>
      </c>
      <c r="S12" s="48">
        <v>1</v>
      </c>
      <c r="T12" s="48">
        <v>1</v>
      </c>
      <c r="U12" s="48">
        <v>1</v>
      </c>
      <c r="V12" s="48">
        <v>1</v>
      </c>
      <c r="W12" s="48">
        <v>1</v>
      </c>
      <c r="X12" s="48">
        <v>1</v>
      </c>
      <c r="Y12" s="48">
        <v>1</v>
      </c>
      <c r="Z12" s="48">
        <v>1</v>
      </c>
      <c r="AA12" s="48">
        <v>1</v>
      </c>
      <c r="AB12" s="48">
        <v>1</v>
      </c>
      <c r="AC12" s="48">
        <v>24</v>
      </c>
      <c r="AD12" s="48"/>
      <c r="AE12" s="48"/>
    </row>
    <row r="13" spans="1:31">
      <c r="A13" s="48"/>
      <c r="B13" s="48"/>
      <c r="C13" s="48"/>
      <c r="D13" s="48" t="s">
        <v>140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/>
      <c r="AE13" s="48"/>
    </row>
    <row r="14" spans="1:31">
      <c r="A14" s="48"/>
      <c r="B14" s="48"/>
      <c r="C14" s="48"/>
      <c r="D14" s="48" t="s">
        <v>146</v>
      </c>
      <c r="E14" s="48">
        <v>0.05</v>
      </c>
      <c r="F14" s="48">
        <v>0.05</v>
      </c>
      <c r="G14" s="48">
        <v>0.05</v>
      </c>
      <c r="H14" s="48">
        <v>0.05</v>
      </c>
      <c r="I14" s="48">
        <v>0.05</v>
      </c>
      <c r="J14" s="48">
        <v>0.05</v>
      </c>
      <c r="K14" s="48">
        <v>0.1</v>
      </c>
      <c r="L14" s="48">
        <v>0.1</v>
      </c>
      <c r="M14" s="48">
        <v>0.1</v>
      </c>
      <c r="N14" s="48">
        <v>0.1</v>
      </c>
      <c r="O14" s="48">
        <v>0.4</v>
      </c>
      <c r="P14" s="48">
        <v>0.4</v>
      </c>
      <c r="Q14" s="48">
        <v>0.6</v>
      </c>
      <c r="R14" s="48">
        <v>0.6</v>
      </c>
      <c r="S14" s="48">
        <v>0.6</v>
      </c>
      <c r="T14" s="48">
        <v>0.6</v>
      </c>
      <c r="U14" s="48">
        <v>0.6</v>
      </c>
      <c r="V14" s="48">
        <v>0.4</v>
      </c>
      <c r="W14" s="48">
        <v>0.2</v>
      </c>
      <c r="X14" s="48">
        <v>0.2</v>
      </c>
      <c r="Y14" s="48">
        <v>0.2</v>
      </c>
      <c r="Z14" s="48">
        <v>0.2</v>
      </c>
      <c r="AA14" s="48">
        <v>0.05</v>
      </c>
      <c r="AB14" s="48">
        <v>0.05</v>
      </c>
      <c r="AC14" s="48">
        <v>5.8</v>
      </c>
      <c r="AD14" s="48"/>
      <c r="AE14" s="48"/>
    </row>
    <row r="15" spans="1:31">
      <c r="A15" s="48" t="s">
        <v>95</v>
      </c>
      <c r="B15" s="48" t="s">
        <v>119</v>
      </c>
      <c r="C15" s="48" t="s">
        <v>120</v>
      </c>
      <c r="D15" s="48" t="s">
        <v>141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0.1</v>
      </c>
      <c r="L15" s="48">
        <v>0.1</v>
      </c>
      <c r="M15" s="48">
        <v>0.2</v>
      </c>
      <c r="N15" s="48">
        <v>0.5</v>
      </c>
      <c r="O15" s="48">
        <v>0.5</v>
      </c>
      <c r="P15" s="48">
        <v>0.7</v>
      </c>
      <c r="Q15" s="48">
        <v>0.7</v>
      </c>
      <c r="R15" s="48">
        <v>0.7</v>
      </c>
      <c r="S15" s="48">
        <v>0.7</v>
      </c>
      <c r="T15" s="48">
        <v>0.8</v>
      </c>
      <c r="U15" s="48">
        <v>0.7</v>
      </c>
      <c r="V15" s="48">
        <v>0.5</v>
      </c>
      <c r="W15" s="48">
        <v>0.5</v>
      </c>
      <c r="X15" s="48">
        <v>0.3</v>
      </c>
      <c r="Y15" s="48">
        <v>0.3</v>
      </c>
      <c r="Z15" s="48">
        <v>0.3</v>
      </c>
      <c r="AA15" s="48">
        <v>0</v>
      </c>
      <c r="AB15" s="48">
        <v>0</v>
      </c>
      <c r="AC15" s="48">
        <v>7.6</v>
      </c>
      <c r="AD15" s="48">
        <v>49</v>
      </c>
      <c r="AE15" s="48">
        <v>2555</v>
      </c>
    </row>
    <row r="16" spans="1:31">
      <c r="A16" s="48"/>
      <c r="B16" s="48"/>
      <c r="C16" s="48"/>
      <c r="D16" s="48" t="s">
        <v>139</v>
      </c>
      <c r="E16" s="48">
        <v>1</v>
      </c>
      <c r="F16" s="48">
        <v>1</v>
      </c>
      <c r="G16" s="48">
        <v>1</v>
      </c>
      <c r="H16" s="48">
        <v>1</v>
      </c>
      <c r="I16" s="48">
        <v>1</v>
      </c>
      <c r="J16" s="48">
        <v>1</v>
      </c>
      <c r="K16" s="48">
        <v>1</v>
      </c>
      <c r="L16" s="48">
        <v>1</v>
      </c>
      <c r="M16" s="48">
        <v>1</v>
      </c>
      <c r="N16" s="48">
        <v>1</v>
      </c>
      <c r="O16" s="48">
        <v>1</v>
      </c>
      <c r="P16" s="48">
        <v>1</v>
      </c>
      <c r="Q16" s="48">
        <v>1</v>
      </c>
      <c r="R16" s="48">
        <v>1</v>
      </c>
      <c r="S16" s="48">
        <v>1</v>
      </c>
      <c r="T16" s="48">
        <v>1</v>
      </c>
      <c r="U16" s="48">
        <v>1</v>
      </c>
      <c r="V16" s="48">
        <v>1</v>
      </c>
      <c r="W16" s="48">
        <v>1</v>
      </c>
      <c r="X16" s="48">
        <v>1</v>
      </c>
      <c r="Y16" s="48">
        <v>1</v>
      </c>
      <c r="Z16" s="48">
        <v>1</v>
      </c>
      <c r="AA16" s="48">
        <v>1</v>
      </c>
      <c r="AB16" s="48">
        <v>1</v>
      </c>
      <c r="AC16" s="48">
        <v>24</v>
      </c>
      <c r="AD16" s="48"/>
      <c r="AE16" s="48"/>
    </row>
    <row r="17" spans="1:31">
      <c r="A17" s="48"/>
      <c r="B17" s="48"/>
      <c r="C17" s="48"/>
      <c r="D17" s="48" t="s">
        <v>148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0.1</v>
      </c>
      <c r="L17" s="48">
        <v>0.1</v>
      </c>
      <c r="M17" s="48">
        <v>0.2</v>
      </c>
      <c r="N17" s="48">
        <v>0.5</v>
      </c>
      <c r="O17" s="48">
        <v>0.6</v>
      </c>
      <c r="P17" s="48">
        <v>0.8</v>
      </c>
      <c r="Q17" s="48">
        <v>0.8</v>
      </c>
      <c r="R17" s="48">
        <v>0.8</v>
      </c>
      <c r="S17" s="48">
        <v>0.8</v>
      </c>
      <c r="T17" s="48">
        <v>0.8</v>
      </c>
      <c r="U17" s="48">
        <v>0.8</v>
      </c>
      <c r="V17" s="48">
        <v>0.6</v>
      </c>
      <c r="W17" s="48">
        <v>0.2</v>
      </c>
      <c r="X17" s="48">
        <v>0.2</v>
      </c>
      <c r="Y17" s="48">
        <v>0.2</v>
      </c>
      <c r="Z17" s="48">
        <v>0.1</v>
      </c>
      <c r="AA17" s="48">
        <v>0</v>
      </c>
      <c r="AB17" s="48">
        <v>0</v>
      </c>
      <c r="AC17" s="48">
        <v>7.6</v>
      </c>
      <c r="AD17" s="48"/>
      <c r="AE17" s="48"/>
    </row>
    <row r="18" spans="1:31">
      <c r="A18" s="48"/>
      <c r="B18" s="48"/>
      <c r="C18" s="48"/>
      <c r="D18" s="48" t="s">
        <v>140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/>
      <c r="AE18" s="48"/>
    </row>
    <row r="19" spans="1:31">
      <c r="A19" s="48"/>
      <c r="B19" s="48"/>
      <c r="C19" s="48"/>
      <c r="D19" s="48" t="s">
        <v>146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0.1</v>
      </c>
      <c r="L19" s="48">
        <v>0.1</v>
      </c>
      <c r="M19" s="48">
        <v>0.1</v>
      </c>
      <c r="N19" s="48">
        <v>0.1</v>
      </c>
      <c r="O19" s="48">
        <v>0.2</v>
      </c>
      <c r="P19" s="48">
        <v>0.2</v>
      </c>
      <c r="Q19" s="48">
        <v>0.4</v>
      </c>
      <c r="R19" s="48">
        <v>0.4</v>
      </c>
      <c r="S19" s="48">
        <v>0.4</v>
      </c>
      <c r="T19" s="48">
        <v>0.4</v>
      </c>
      <c r="U19" s="48">
        <v>0.4</v>
      </c>
      <c r="V19" s="48">
        <v>0.2</v>
      </c>
      <c r="W19" s="48">
        <v>0.1</v>
      </c>
      <c r="X19" s="48">
        <v>0.1</v>
      </c>
      <c r="Y19" s="48">
        <v>0.1</v>
      </c>
      <c r="Z19" s="48">
        <v>0.1</v>
      </c>
      <c r="AA19" s="48">
        <v>0</v>
      </c>
      <c r="AB19" s="48">
        <v>0</v>
      </c>
      <c r="AC19" s="48">
        <v>3.4</v>
      </c>
      <c r="AD19" s="48"/>
      <c r="AE19" s="48"/>
    </row>
    <row r="20" spans="1:31">
      <c r="A20" s="48" t="s">
        <v>96</v>
      </c>
      <c r="B20" s="48" t="s">
        <v>119</v>
      </c>
      <c r="C20" s="48" t="s">
        <v>120</v>
      </c>
      <c r="D20" s="48" t="s">
        <v>141</v>
      </c>
      <c r="E20" s="48">
        <v>0.2</v>
      </c>
      <c r="F20" s="48">
        <v>0.2</v>
      </c>
      <c r="G20" s="48">
        <v>0.2</v>
      </c>
      <c r="H20" s="48">
        <v>0.2</v>
      </c>
      <c r="I20" s="48">
        <v>0.2</v>
      </c>
      <c r="J20" s="48">
        <v>0.2</v>
      </c>
      <c r="K20" s="48">
        <v>0.4</v>
      </c>
      <c r="L20" s="48">
        <v>0.4</v>
      </c>
      <c r="M20" s="48">
        <v>0.7</v>
      </c>
      <c r="N20" s="48">
        <v>0.9</v>
      </c>
      <c r="O20" s="48">
        <v>0.9</v>
      </c>
      <c r="P20" s="48">
        <v>0.9</v>
      </c>
      <c r="Q20" s="48">
        <v>0.9</v>
      </c>
      <c r="R20" s="48">
        <v>0.9</v>
      </c>
      <c r="S20" s="48">
        <v>0.9</v>
      </c>
      <c r="T20" s="48">
        <v>0.9</v>
      </c>
      <c r="U20" s="48">
        <v>0.9</v>
      </c>
      <c r="V20" s="48">
        <v>0.9</v>
      </c>
      <c r="W20" s="48">
        <v>0.8</v>
      </c>
      <c r="X20" s="48">
        <v>0.8</v>
      </c>
      <c r="Y20" s="48">
        <v>0.7</v>
      </c>
      <c r="Z20" s="48">
        <v>0.4</v>
      </c>
      <c r="AA20" s="48">
        <v>0.2</v>
      </c>
      <c r="AB20" s="48">
        <v>0.2</v>
      </c>
      <c r="AC20" s="48">
        <v>13.9</v>
      </c>
      <c r="AD20" s="48">
        <v>91.6</v>
      </c>
      <c r="AE20" s="48">
        <v>4776.29</v>
      </c>
    </row>
    <row r="21" spans="1:31">
      <c r="A21" s="48"/>
      <c r="B21" s="48"/>
      <c r="C21" s="48"/>
      <c r="D21" s="48" t="s">
        <v>148</v>
      </c>
      <c r="E21" s="48">
        <v>0.15</v>
      </c>
      <c r="F21" s="48">
        <v>0.15</v>
      </c>
      <c r="G21" s="48">
        <v>0.15</v>
      </c>
      <c r="H21" s="48">
        <v>0.15</v>
      </c>
      <c r="I21" s="48">
        <v>0.15</v>
      </c>
      <c r="J21" s="48">
        <v>0.15</v>
      </c>
      <c r="K21" s="48">
        <v>0.3</v>
      </c>
      <c r="L21" s="48">
        <v>0.3</v>
      </c>
      <c r="M21" s="48">
        <v>0.5</v>
      </c>
      <c r="N21" s="48">
        <v>0.8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0.7</v>
      </c>
      <c r="X21" s="48">
        <v>0.5</v>
      </c>
      <c r="Y21" s="48">
        <v>0.5</v>
      </c>
      <c r="Z21" s="48">
        <v>0.3</v>
      </c>
      <c r="AA21" s="48">
        <v>0.15</v>
      </c>
      <c r="AB21" s="48">
        <v>0.15</v>
      </c>
      <c r="AC21" s="48">
        <v>12.3</v>
      </c>
      <c r="AD21" s="48"/>
      <c r="AE21" s="48"/>
    </row>
    <row r="22" spans="1:31">
      <c r="A22" s="48"/>
      <c r="B22" s="48"/>
      <c r="C22" s="48"/>
      <c r="D22" s="48" t="s">
        <v>139</v>
      </c>
      <c r="E22" s="48">
        <v>1</v>
      </c>
      <c r="F22" s="48">
        <v>1</v>
      </c>
      <c r="G22" s="48">
        <v>1</v>
      </c>
      <c r="H22" s="48">
        <v>1</v>
      </c>
      <c r="I22" s="48">
        <v>1</v>
      </c>
      <c r="J22" s="48">
        <v>1</v>
      </c>
      <c r="K22" s="48">
        <v>1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1</v>
      </c>
      <c r="T22" s="48">
        <v>1</v>
      </c>
      <c r="U22" s="48">
        <v>1</v>
      </c>
      <c r="V22" s="48">
        <v>1</v>
      </c>
      <c r="W22" s="48">
        <v>1</v>
      </c>
      <c r="X22" s="48">
        <v>1</v>
      </c>
      <c r="Y22" s="48">
        <v>1</v>
      </c>
      <c r="Z22" s="48">
        <v>1</v>
      </c>
      <c r="AA22" s="48">
        <v>1</v>
      </c>
      <c r="AB22" s="48">
        <v>1</v>
      </c>
      <c r="AC22" s="48">
        <v>24</v>
      </c>
      <c r="AD22" s="48"/>
      <c r="AE22" s="48"/>
    </row>
    <row r="23" spans="1:31">
      <c r="A23" s="48"/>
      <c r="B23" s="48"/>
      <c r="C23" s="48"/>
      <c r="D23" s="48" t="s">
        <v>140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/>
      <c r="AE23" s="48"/>
    </row>
    <row r="24" spans="1:31">
      <c r="A24" s="48"/>
      <c r="B24" s="48"/>
      <c r="C24" s="48"/>
      <c r="D24" s="48" t="s">
        <v>146</v>
      </c>
      <c r="E24" s="48">
        <v>0.15</v>
      </c>
      <c r="F24" s="48">
        <v>0.15</v>
      </c>
      <c r="G24" s="48">
        <v>0.15</v>
      </c>
      <c r="H24" s="48">
        <v>0.15</v>
      </c>
      <c r="I24" s="48">
        <v>0.15</v>
      </c>
      <c r="J24" s="48">
        <v>0.15</v>
      </c>
      <c r="K24" s="48">
        <v>0.3</v>
      </c>
      <c r="L24" s="48">
        <v>0.3</v>
      </c>
      <c r="M24" s="48">
        <v>0.3</v>
      </c>
      <c r="N24" s="48">
        <v>0.3</v>
      </c>
      <c r="O24" s="48">
        <v>0.6</v>
      </c>
      <c r="P24" s="48">
        <v>0.6</v>
      </c>
      <c r="Q24" s="48">
        <v>0.8</v>
      </c>
      <c r="R24" s="48">
        <v>0.8</v>
      </c>
      <c r="S24" s="48">
        <v>0.8</v>
      </c>
      <c r="T24" s="48">
        <v>0.8</v>
      </c>
      <c r="U24" s="48">
        <v>0.8</v>
      </c>
      <c r="V24" s="48">
        <v>0.6</v>
      </c>
      <c r="W24" s="48">
        <v>0.4</v>
      </c>
      <c r="X24" s="48">
        <v>0.4</v>
      </c>
      <c r="Y24" s="48">
        <v>0.4</v>
      </c>
      <c r="Z24" s="48">
        <v>0.4</v>
      </c>
      <c r="AA24" s="48">
        <v>0.15</v>
      </c>
      <c r="AB24" s="48">
        <v>0.15</v>
      </c>
      <c r="AC24" s="48">
        <v>9.8000000000000007</v>
      </c>
      <c r="AD24" s="48"/>
      <c r="AE24" s="48"/>
    </row>
    <row r="25" spans="1:31">
      <c r="A25" s="48" t="s">
        <v>194</v>
      </c>
      <c r="B25" s="48" t="s">
        <v>119</v>
      </c>
      <c r="C25" s="48" t="s">
        <v>120</v>
      </c>
      <c r="D25" s="48" t="s">
        <v>137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0.12</v>
      </c>
      <c r="M25" s="48">
        <v>0.22</v>
      </c>
      <c r="N25" s="48">
        <v>0.64</v>
      </c>
      <c r="O25" s="48">
        <v>0.74</v>
      </c>
      <c r="P25" s="48">
        <v>0.68</v>
      </c>
      <c r="Q25" s="48">
        <v>0.68</v>
      </c>
      <c r="R25" s="48">
        <v>0.71</v>
      </c>
      <c r="S25" s="48">
        <v>0.72</v>
      </c>
      <c r="T25" s="48">
        <v>0.72</v>
      </c>
      <c r="U25" s="48">
        <v>0.73</v>
      </c>
      <c r="V25" s="48">
        <v>0.68</v>
      </c>
      <c r="W25" s="48">
        <v>0.68</v>
      </c>
      <c r="X25" s="48">
        <v>0.57999999999999996</v>
      </c>
      <c r="Y25" s="48">
        <v>0.54</v>
      </c>
      <c r="Z25" s="48">
        <v>0</v>
      </c>
      <c r="AA25" s="48">
        <v>0</v>
      </c>
      <c r="AB25" s="48">
        <v>0</v>
      </c>
      <c r="AC25" s="48">
        <v>8.44</v>
      </c>
      <c r="AD25" s="48">
        <v>52.69</v>
      </c>
      <c r="AE25" s="48">
        <v>2747.41</v>
      </c>
    </row>
    <row r="26" spans="1:31">
      <c r="A26" s="48"/>
      <c r="B26" s="48"/>
      <c r="C26" s="48"/>
      <c r="D26" s="48" t="s">
        <v>145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0.09</v>
      </c>
      <c r="M26" s="48">
        <v>0.21</v>
      </c>
      <c r="N26" s="48">
        <v>0.56000000000000005</v>
      </c>
      <c r="O26" s="48">
        <v>0.66</v>
      </c>
      <c r="P26" s="48">
        <v>0.68</v>
      </c>
      <c r="Q26" s="48">
        <v>0.68</v>
      </c>
      <c r="R26" s="48">
        <v>0.69</v>
      </c>
      <c r="S26" s="48">
        <v>0.7</v>
      </c>
      <c r="T26" s="48">
        <v>0.69</v>
      </c>
      <c r="U26" s="48">
        <v>0.66</v>
      </c>
      <c r="V26" s="48">
        <v>0.57999999999999996</v>
      </c>
      <c r="W26" s="48">
        <v>0.47</v>
      </c>
      <c r="X26" s="48">
        <v>0.43</v>
      </c>
      <c r="Y26" s="48">
        <v>0.43</v>
      </c>
      <c r="Z26" s="48">
        <v>0.08</v>
      </c>
      <c r="AA26" s="48">
        <v>0</v>
      </c>
      <c r="AB26" s="48">
        <v>0</v>
      </c>
      <c r="AC26" s="48">
        <v>7.61</v>
      </c>
      <c r="AD26" s="48"/>
      <c r="AE26" s="48"/>
    </row>
    <row r="27" spans="1:31">
      <c r="A27" s="48"/>
      <c r="B27" s="48"/>
      <c r="C27" s="48"/>
      <c r="D27" s="48" t="s">
        <v>146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0.11</v>
      </c>
      <c r="O27" s="48">
        <v>0.13</v>
      </c>
      <c r="P27" s="48">
        <v>0.35</v>
      </c>
      <c r="Q27" s="48">
        <v>0.37</v>
      </c>
      <c r="R27" s="48">
        <v>0.37</v>
      </c>
      <c r="S27" s="48">
        <v>0.39</v>
      </c>
      <c r="T27" s="48">
        <v>0.41</v>
      </c>
      <c r="U27" s="48">
        <v>0.38</v>
      </c>
      <c r="V27" s="48">
        <v>0.34</v>
      </c>
      <c r="W27" s="48">
        <v>0.03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2.88</v>
      </c>
      <c r="AD27" s="48"/>
      <c r="AE27" s="48"/>
    </row>
    <row r="28" spans="1:31">
      <c r="A28" s="48" t="s">
        <v>115</v>
      </c>
      <c r="B28" s="48" t="s">
        <v>119</v>
      </c>
      <c r="C28" s="48" t="s">
        <v>120</v>
      </c>
      <c r="D28" s="48" t="s">
        <v>137</v>
      </c>
      <c r="E28" s="48">
        <v>0.04</v>
      </c>
      <c r="F28" s="48">
        <v>0.05</v>
      </c>
      <c r="G28" s="48">
        <v>0.05</v>
      </c>
      <c r="H28" s="48">
        <v>0.04</v>
      </c>
      <c r="I28" s="48">
        <v>0.04</v>
      </c>
      <c r="J28" s="48">
        <v>0.04</v>
      </c>
      <c r="K28" s="48">
        <v>0.04</v>
      </c>
      <c r="L28" s="48">
        <v>0.15</v>
      </c>
      <c r="M28" s="48">
        <v>0.23</v>
      </c>
      <c r="N28" s="48">
        <v>0.32</v>
      </c>
      <c r="O28" s="48">
        <v>0.41</v>
      </c>
      <c r="P28" s="48">
        <v>0.56999999999999995</v>
      </c>
      <c r="Q28" s="48">
        <v>0.62</v>
      </c>
      <c r="R28" s="48">
        <v>0.61</v>
      </c>
      <c r="S28" s="48">
        <v>0.5</v>
      </c>
      <c r="T28" s="48">
        <v>0.45</v>
      </c>
      <c r="U28" s="48">
        <v>0.46</v>
      </c>
      <c r="V28" s="48">
        <v>0.47</v>
      </c>
      <c r="W28" s="48">
        <v>0.42</v>
      </c>
      <c r="X28" s="48">
        <v>0.34</v>
      </c>
      <c r="Y28" s="48">
        <v>0.33</v>
      </c>
      <c r="Z28" s="48">
        <v>0.23</v>
      </c>
      <c r="AA28" s="48">
        <v>0.13</v>
      </c>
      <c r="AB28" s="48">
        <v>0.08</v>
      </c>
      <c r="AC28" s="48">
        <v>6.62</v>
      </c>
      <c r="AD28" s="48">
        <v>44.59</v>
      </c>
      <c r="AE28" s="48">
        <v>2325.0500000000002</v>
      </c>
    </row>
    <row r="29" spans="1:31">
      <c r="A29" s="48"/>
      <c r="B29" s="48"/>
      <c r="C29" s="48"/>
      <c r="D29" s="48" t="s">
        <v>145</v>
      </c>
      <c r="E29" s="48">
        <v>0.11</v>
      </c>
      <c r="F29" s="48">
        <v>0.1</v>
      </c>
      <c r="G29" s="48">
        <v>0.08</v>
      </c>
      <c r="H29" s="48">
        <v>0.06</v>
      </c>
      <c r="I29" s="48">
        <v>0.06</v>
      </c>
      <c r="J29" s="48">
        <v>0.06</v>
      </c>
      <c r="K29" s="48">
        <v>7.0000000000000007E-2</v>
      </c>
      <c r="L29" s="48">
        <v>0.2</v>
      </c>
      <c r="M29" s="48">
        <v>0.24</v>
      </c>
      <c r="N29" s="48">
        <v>0.27</v>
      </c>
      <c r="O29" s="48">
        <v>0.42</v>
      </c>
      <c r="P29" s="48">
        <v>0.54</v>
      </c>
      <c r="Q29" s="48">
        <v>0.59</v>
      </c>
      <c r="R29" s="48">
        <v>0.6</v>
      </c>
      <c r="S29" s="48">
        <v>0.49</v>
      </c>
      <c r="T29" s="48">
        <v>0.48</v>
      </c>
      <c r="U29" s="48">
        <v>0.47</v>
      </c>
      <c r="V29" s="48">
        <v>0.46</v>
      </c>
      <c r="W29" s="48">
        <v>0.44</v>
      </c>
      <c r="X29" s="48">
        <v>0.36</v>
      </c>
      <c r="Y29" s="48">
        <v>0.28999999999999998</v>
      </c>
      <c r="Z29" s="48">
        <v>0.22</v>
      </c>
      <c r="AA29" s="48">
        <v>0.16</v>
      </c>
      <c r="AB29" s="48">
        <v>0.13</v>
      </c>
      <c r="AC29" s="48">
        <v>6.9</v>
      </c>
      <c r="AD29" s="48"/>
      <c r="AE29" s="48"/>
    </row>
    <row r="30" spans="1:31">
      <c r="A30" s="48"/>
      <c r="B30" s="48"/>
      <c r="C30" s="48"/>
      <c r="D30" s="48" t="s">
        <v>146</v>
      </c>
      <c r="E30" s="48">
        <v>7.0000000000000007E-2</v>
      </c>
      <c r="F30" s="48">
        <v>7.0000000000000007E-2</v>
      </c>
      <c r="G30" s="48">
        <v>7.0000000000000007E-2</v>
      </c>
      <c r="H30" s="48">
        <v>0.06</v>
      </c>
      <c r="I30" s="48">
        <v>0.06</v>
      </c>
      <c r="J30" s="48">
        <v>0.06</v>
      </c>
      <c r="K30" s="48">
        <v>7.0000000000000007E-2</v>
      </c>
      <c r="L30" s="48">
        <v>0.1</v>
      </c>
      <c r="M30" s="48">
        <v>0.12</v>
      </c>
      <c r="N30" s="48">
        <v>0.14000000000000001</v>
      </c>
      <c r="O30" s="48">
        <v>0.28999999999999998</v>
      </c>
      <c r="P30" s="48">
        <v>0.31</v>
      </c>
      <c r="Q30" s="48">
        <v>0.36</v>
      </c>
      <c r="R30" s="48">
        <v>0.36</v>
      </c>
      <c r="S30" s="48">
        <v>0.34</v>
      </c>
      <c r="T30" s="48">
        <v>0.35</v>
      </c>
      <c r="U30" s="48">
        <v>0.37</v>
      </c>
      <c r="V30" s="48">
        <v>0.34</v>
      </c>
      <c r="W30" s="48">
        <v>0.25</v>
      </c>
      <c r="X30" s="48">
        <v>0.27</v>
      </c>
      <c r="Y30" s="48">
        <v>0.21</v>
      </c>
      <c r="Z30" s="48">
        <v>0.16</v>
      </c>
      <c r="AA30" s="48">
        <v>0.1</v>
      </c>
      <c r="AB30" s="48">
        <v>0.06</v>
      </c>
      <c r="AC30" s="48">
        <v>4.59</v>
      </c>
      <c r="AD30" s="48"/>
      <c r="AE30" s="48"/>
    </row>
    <row r="31" spans="1:31">
      <c r="A31" s="48" t="s">
        <v>144</v>
      </c>
      <c r="B31" s="48" t="s">
        <v>128</v>
      </c>
      <c r="C31" s="48" t="s">
        <v>120</v>
      </c>
      <c r="D31" s="48" t="s">
        <v>121</v>
      </c>
      <c r="E31" s="48">
        <v>120</v>
      </c>
      <c r="F31" s="48">
        <v>120</v>
      </c>
      <c r="G31" s="48">
        <v>120</v>
      </c>
      <c r="H31" s="48">
        <v>120</v>
      </c>
      <c r="I31" s="48">
        <v>120</v>
      </c>
      <c r="J31" s="48">
        <v>120</v>
      </c>
      <c r="K31" s="48">
        <v>120</v>
      </c>
      <c r="L31" s="48">
        <v>120</v>
      </c>
      <c r="M31" s="48">
        <v>120</v>
      </c>
      <c r="N31" s="48">
        <v>120</v>
      </c>
      <c r="O31" s="48">
        <v>120</v>
      </c>
      <c r="P31" s="48">
        <v>120</v>
      </c>
      <c r="Q31" s="48">
        <v>120</v>
      </c>
      <c r="R31" s="48">
        <v>120</v>
      </c>
      <c r="S31" s="48">
        <v>120</v>
      </c>
      <c r="T31" s="48">
        <v>120</v>
      </c>
      <c r="U31" s="48">
        <v>120</v>
      </c>
      <c r="V31" s="48">
        <v>120</v>
      </c>
      <c r="W31" s="48">
        <v>120</v>
      </c>
      <c r="X31" s="48">
        <v>120</v>
      </c>
      <c r="Y31" s="48">
        <v>120</v>
      </c>
      <c r="Z31" s="48">
        <v>120</v>
      </c>
      <c r="AA31" s="48">
        <v>120</v>
      </c>
      <c r="AB31" s="48">
        <v>120</v>
      </c>
      <c r="AC31" s="48">
        <v>2880</v>
      </c>
      <c r="AD31" s="48">
        <v>20160</v>
      </c>
      <c r="AE31" s="48">
        <v>1051200</v>
      </c>
    </row>
    <row r="32" spans="1:31">
      <c r="A32" s="48" t="s">
        <v>126</v>
      </c>
      <c r="B32" s="48" t="s">
        <v>119</v>
      </c>
      <c r="C32" s="48" t="s">
        <v>120</v>
      </c>
      <c r="D32" s="48" t="s">
        <v>121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</row>
    <row r="33" spans="1:31">
      <c r="A33" s="48" t="s">
        <v>127</v>
      </c>
      <c r="B33" s="48" t="s">
        <v>128</v>
      </c>
      <c r="C33" s="48" t="s">
        <v>120</v>
      </c>
      <c r="D33" s="48" t="s">
        <v>121</v>
      </c>
      <c r="E33" s="48">
        <v>0.2</v>
      </c>
      <c r="F33" s="48">
        <v>0.2</v>
      </c>
      <c r="G33" s="48">
        <v>0.2</v>
      </c>
      <c r="H33" s="48">
        <v>0.2</v>
      </c>
      <c r="I33" s="48">
        <v>0.2</v>
      </c>
      <c r="J33" s="48">
        <v>0.2</v>
      </c>
      <c r="K33" s="48">
        <v>0.2</v>
      </c>
      <c r="L33" s="48">
        <v>0.2</v>
      </c>
      <c r="M33" s="48">
        <v>0.2</v>
      </c>
      <c r="N33" s="48">
        <v>0.2</v>
      </c>
      <c r="O33" s="48">
        <v>0.2</v>
      </c>
      <c r="P33" s="48">
        <v>0.2</v>
      </c>
      <c r="Q33" s="48">
        <v>0.2</v>
      </c>
      <c r="R33" s="48">
        <v>0.2</v>
      </c>
      <c r="S33" s="48">
        <v>0.2</v>
      </c>
      <c r="T33" s="48">
        <v>0.2</v>
      </c>
      <c r="U33" s="48">
        <v>0.2</v>
      </c>
      <c r="V33" s="48">
        <v>0.2</v>
      </c>
      <c r="W33" s="48">
        <v>0.2</v>
      </c>
      <c r="X33" s="48">
        <v>0.2</v>
      </c>
      <c r="Y33" s="48">
        <v>0.2</v>
      </c>
      <c r="Z33" s="48">
        <v>0.2</v>
      </c>
      <c r="AA33" s="48">
        <v>0.2</v>
      </c>
      <c r="AB33" s="48">
        <v>0.2</v>
      </c>
      <c r="AC33" s="48">
        <v>4.8</v>
      </c>
      <c r="AD33" s="48">
        <v>33.6</v>
      </c>
      <c r="AE33" s="48">
        <v>1752</v>
      </c>
    </row>
    <row r="34" spans="1:31">
      <c r="A34" s="48" t="s">
        <v>129</v>
      </c>
      <c r="B34" s="48" t="s">
        <v>128</v>
      </c>
      <c r="C34" s="48" t="s">
        <v>130</v>
      </c>
      <c r="D34" s="48" t="s">
        <v>121</v>
      </c>
      <c r="E34" s="48">
        <v>1</v>
      </c>
      <c r="F34" s="48">
        <v>1</v>
      </c>
      <c r="G34" s="48">
        <v>1</v>
      </c>
      <c r="H34" s="48">
        <v>1</v>
      </c>
      <c r="I34" s="48">
        <v>1</v>
      </c>
      <c r="J34" s="48">
        <v>1</v>
      </c>
      <c r="K34" s="48">
        <v>1</v>
      </c>
      <c r="L34" s="48">
        <v>1</v>
      </c>
      <c r="M34" s="48">
        <v>1</v>
      </c>
      <c r="N34" s="48">
        <v>1</v>
      </c>
      <c r="O34" s="48">
        <v>1</v>
      </c>
      <c r="P34" s="48">
        <v>1</v>
      </c>
      <c r="Q34" s="48">
        <v>1</v>
      </c>
      <c r="R34" s="48">
        <v>1</v>
      </c>
      <c r="S34" s="48">
        <v>1</v>
      </c>
      <c r="T34" s="48">
        <v>1</v>
      </c>
      <c r="U34" s="48">
        <v>1</v>
      </c>
      <c r="V34" s="48">
        <v>1</v>
      </c>
      <c r="W34" s="48">
        <v>1</v>
      </c>
      <c r="X34" s="48">
        <v>1</v>
      </c>
      <c r="Y34" s="48">
        <v>1</v>
      </c>
      <c r="Z34" s="48">
        <v>1</v>
      </c>
      <c r="AA34" s="48">
        <v>1</v>
      </c>
      <c r="AB34" s="48">
        <v>1</v>
      </c>
      <c r="AC34" s="48">
        <v>24</v>
      </c>
      <c r="AD34" s="48">
        <v>168</v>
      </c>
      <c r="AE34" s="48">
        <v>6924</v>
      </c>
    </row>
    <row r="35" spans="1:31">
      <c r="A35" s="48"/>
      <c r="B35" s="48"/>
      <c r="C35" s="48" t="s">
        <v>131</v>
      </c>
      <c r="D35" s="48" t="s">
        <v>121</v>
      </c>
      <c r="E35" s="48">
        <v>0.5</v>
      </c>
      <c r="F35" s="48">
        <v>0.5</v>
      </c>
      <c r="G35" s="48">
        <v>0.5</v>
      </c>
      <c r="H35" s="48">
        <v>0.5</v>
      </c>
      <c r="I35" s="48">
        <v>0.5</v>
      </c>
      <c r="J35" s="48">
        <v>0.5</v>
      </c>
      <c r="K35" s="48">
        <v>0.5</v>
      </c>
      <c r="L35" s="48">
        <v>0.5</v>
      </c>
      <c r="M35" s="48">
        <v>0.5</v>
      </c>
      <c r="N35" s="48">
        <v>0.5</v>
      </c>
      <c r="O35" s="48">
        <v>0.5</v>
      </c>
      <c r="P35" s="48">
        <v>0.5</v>
      </c>
      <c r="Q35" s="48">
        <v>0.5</v>
      </c>
      <c r="R35" s="48">
        <v>0.5</v>
      </c>
      <c r="S35" s="48">
        <v>0.5</v>
      </c>
      <c r="T35" s="48">
        <v>0.5</v>
      </c>
      <c r="U35" s="48">
        <v>0.5</v>
      </c>
      <c r="V35" s="48">
        <v>0.5</v>
      </c>
      <c r="W35" s="48">
        <v>0.5</v>
      </c>
      <c r="X35" s="48">
        <v>0.5</v>
      </c>
      <c r="Y35" s="48">
        <v>0.5</v>
      </c>
      <c r="Z35" s="48">
        <v>0.5</v>
      </c>
      <c r="AA35" s="48">
        <v>0.5</v>
      </c>
      <c r="AB35" s="48">
        <v>0.5</v>
      </c>
      <c r="AC35" s="48">
        <v>12</v>
      </c>
      <c r="AD35" s="48">
        <v>84</v>
      </c>
      <c r="AE35" s="48"/>
    </row>
    <row r="36" spans="1:31">
      <c r="A36" s="48"/>
      <c r="B36" s="48"/>
      <c r="C36" s="48" t="s">
        <v>120</v>
      </c>
      <c r="D36" s="48" t="s">
        <v>121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  <c r="P36" s="48">
        <v>1</v>
      </c>
      <c r="Q36" s="48">
        <v>1</v>
      </c>
      <c r="R36" s="48">
        <v>1</v>
      </c>
      <c r="S36" s="48">
        <v>1</v>
      </c>
      <c r="T36" s="48">
        <v>1</v>
      </c>
      <c r="U36" s="48">
        <v>1</v>
      </c>
      <c r="V36" s="48">
        <v>1</v>
      </c>
      <c r="W36" s="48">
        <v>1</v>
      </c>
      <c r="X36" s="48">
        <v>1</v>
      </c>
      <c r="Y36" s="48">
        <v>1</v>
      </c>
      <c r="Z36" s="48">
        <v>1</v>
      </c>
      <c r="AA36" s="48">
        <v>1</v>
      </c>
      <c r="AB36" s="48">
        <v>1</v>
      </c>
      <c r="AC36" s="48">
        <v>24</v>
      </c>
      <c r="AD36" s="48">
        <v>168</v>
      </c>
      <c r="AE36" s="48"/>
    </row>
    <row r="37" spans="1:31">
      <c r="A37" s="48" t="s">
        <v>114</v>
      </c>
      <c r="B37" s="48" t="s">
        <v>119</v>
      </c>
      <c r="C37" s="48" t="s">
        <v>120</v>
      </c>
      <c r="D37" s="48" t="s">
        <v>137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1</v>
      </c>
      <c r="AB37" s="48">
        <v>1</v>
      </c>
      <c r="AC37" s="48">
        <v>8</v>
      </c>
      <c r="AD37" s="48">
        <v>56</v>
      </c>
      <c r="AE37" s="48">
        <v>2920</v>
      </c>
    </row>
    <row r="38" spans="1:31">
      <c r="A38" s="48"/>
      <c r="B38" s="48"/>
      <c r="C38" s="48"/>
      <c r="D38" s="48" t="s">
        <v>148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1</v>
      </c>
      <c r="AB38" s="48">
        <v>1</v>
      </c>
      <c r="AC38" s="48">
        <v>8</v>
      </c>
      <c r="AD38" s="48"/>
      <c r="AE38" s="48"/>
    </row>
    <row r="39" spans="1:31">
      <c r="A39" s="48"/>
      <c r="B39" s="48"/>
      <c r="C39" s="48"/>
      <c r="D39" s="48" t="s">
        <v>140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  <c r="P39" s="48">
        <v>1</v>
      </c>
      <c r="Q39" s="48">
        <v>1</v>
      </c>
      <c r="R39" s="48">
        <v>1</v>
      </c>
      <c r="S39" s="48">
        <v>1</v>
      </c>
      <c r="T39" s="48">
        <v>1</v>
      </c>
      <c r="U39" s="48">
        <v>1</v>
      </c>
      <c r="V39" s="48">
        <v>1</v>
      </c>
      <c r="W39" s="48">
        <v>1</v>
      </c>
      <c r="X39" s="48">
        <v>1</v>
      </c>
      <c r="Y39" s="48">
        <v>1</v>
      </c>
      <c r="Z39" s="48">
        <v>1</v>
      </c>
      <c r="AA39" s="48">
        <v>1</v>
      </c>
      <c r="AB39" s="48">
        <v>1</v>
      </c>
      <c r="AC39" s="48">
        <v>24</v>
      </c>
      <c r="AD39" s="48"/>
      <c r="AE39" s="48"/>
    </row>
    <row r="40" spans="1:31">
      <c r="A40" s="48"/>
      <c r="B40" s="48"/>
      <c r="C40" s="48"/>
      <c r="D40" s="48" t="s">
        <v>146</v>
      </c>
      <c r="E40" s="48">
        <v>1</v>
      </c>
      <c r="F40" s="48">
        <v>1</v>
      </c>
      <c r="G40" s="48">
        <v>1</v>
      </c>
      <c r="H40" s="48">
        <v>1</v>
      </c>
      <c r="I40" s="48">
        <v>1</v>
      </c>
      <c r="J40" s="48">
        <v>1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1</v>
      </c>
      <c r="AB40" s="48">
        <v>1</v>
      </c>
      <c r="AC40" s="48">
        <v>8</v>
      </c>
      <c r="AD40" s="48"/>
      <c r="AE40" s="48"/>
    </row>
    <row r="41" spans="1:31">
      <c r="A41" s="48" t="s">
        <v>147</v>
      </c>
      <c r="B41" s="48" t="s">
        <v>119</v>
      </c>
      <c r="C41" s="48" t="s">
        <v>120</v>
      </c>
      <c r="D41" s="48" t="s">
        <v>137</v>
      </c>
      <c r="E41" s="48">
        <v>1</v>
      </c>
      <c r="F41" s="48">
        <v>1</v>
      </c>
      <c r="G41" s="48">
        <v>1</v>
      </c>
      <c r="H41" s="48">
        <v>1</v>
      </c>
      <c r="I41" s="48">
        <v>1</v>
      </c>
      <c r="J41" s="48">
        <v>1</v>
      </c>
      <c r="K41" s="48">
        <v>0.5</v>
      </c>
      <c r="L41" s="48">
        <v>0.5</v>
      </c>
      <c r="M41" s="48">
        <v>0.5</v>
      </c>
      <c r="N41" s="48">
        <v>0.5</v>
      </c>
      <c r="O41" s="48">
        <v>0.5</v>
      </c>
      <c r="P41" s="48">
        <v>0.5</v>
      </c>
      <c r="Q41" s="48">
        <v>0.5</v>
      </c>
      <c r="R41" s="48">
        <v>0.5</v>
      </c>
      <c r="S41" s="48">
        <v>0.5</v>
      </c>
      <c r="T41" s="48">
        <v>0.5</v>
      </c>
      <c r="U41" s="48">
        <v>0.5</v>
      </c>
      <c r="V41" s="48">
        <v>0.5</v>
      </c>
      <c r="W41" s="48">
        <v>0.5</v>
      </c>
      <c r="X41" s="48">
        <v>0.5</v>
      </c>
      <c r="Y41" s="48">
        <v>0.5</v>
      </c>
      <c r="Z41" s="48">
        <v>0.5</v>
      </c>
      <c r="AA41" s="48">
        <v>1</v>
      </c>
      <c r="AB41" s="48">
        <v>1</v>
      </c>
      <c r="AC41" s="48">
        <v>16</v>
      </c>
      <c r="AD41" s="48">
        <v>115.5</v>
      </c>
      <c r="AE41" s="48">
        <v>6022.5</v>
      </c>
    </row>
    <row r="42" spans="1:31">
      <c r="A42" s="48"/>
      <c r="B42" s="48"/>
      <c r="C42" s="48"/>
      <c r="D42" s="48" t="s">
        <v>148</v>
      </c>
      <c r="E42" s="48">
        <v>1</v>
      </c>
      <c r="F42" s="48">
        <v>1</v>
      </c>
      <c r="G42" s="48">
        <v>1</v>
      </c>
      <c r="H42" s="48">
        <v>1</v>
      </c>
      <c r="I42" s="48">
        <v>1</v>
      </c>
      <c r="J42" s="48">
        <v>1</v>
      </c>
      <c r="K42" s="48">
        <v>0.5</v>
      </c>
      <c r="L42" s="48">
        <v>0.5</v>
      </c>
      <c r="M42" s="48">
        <v>0.5</v>
      </c>
      <c r="N42" s="48">
        <v>0.5</v>
      </c>
      <c r="O42" s="48">
        <v>0.5</v>
      </c>
      <c r="P42" s="48">
        <v>0.5</v>
      </c>
      <c r="Q42" s="48">
        <v>0.5</v>
      </c>
      <c r="R42" s="48">
        <v>0.5</v>
      </c>
      <c r="S42" s="48">
        <v>0.5</v>
      </c>
      <c r="T42" s="48">
        <v>0.5</v>
      </c>
      <c r="U42" s="48">
        <v>0.5</v>
      </c>
      <c r="V42" s="48">
        <v>0.5</v>
      </c>
      <c r="W42" s="48">
        <v>0.5</v>
      </c>
      <c r="X42" s="48">
        <v>0.5</v>
      </c>
      <c r="Y42" s="48">
        <v>0.5</v>
      </c>
      <c r="Z42" s="48">
        <v>0.5</v>
      </c>
      <c r="AA42" s="48">
        <v>1</v>
      </c>
      <c r="AB42" s="48">
        <v>1</v>
      </c>
      <c r="AC42" s="48">
        <v>16</v>
      </c>
      <c r="AD42" s="48"/>
      <c r="AE42" s="48"/>
    </row>
    <row r="43" spans="1:31">
      <c r="A43" s="48"/>
      <c r="B43" s="48"/>
      <c r="C43" s="48"/>
      <c r="D43" s="48" t="s">
        <v>140</v>
      </c>
      <c r="E43" s="48">
        <v>1</v>
      </c>
      <c r="F43" s="48">
        <v>1</v>
      </c>
      <c r="G43" s="48">
        <v>1</v>
      </c>
      <c r="H43" s="48">
        <v>1</v>
      </c>
      <c r="I43" s="48">
        <v>1</v>
      </c>
      <c r="J43" s="48">
        <v>1</v>
      </c>
      <c r="K43" s="48">
        <v>1</v>
      </c>
      <c r="L43" s="48">
        <v>1</v>
      </c>
      <c r="M43" s="48">
        <v>1</v>
      </c>
      <c r="N43" s="48">
        <v>1</v>
      </c>
      <c r="O43" s="48">
        <v>1</v>
      </c>
      <c r="P43" s="48">
        <v>1</v>
      </c>
      <c r="Q43" s="48">
        <v>1</v>
      </c>
      <c r="R43" s="48">
        <v>1</v>
      </c>
      <c r="S43" s="48">
        <v>1</v>
      </c>
      <c r="T43" s="48">
        <v>1</v>
      </c>
      <c r="U43" s="48">
        <v>1</v>
      </c>
      <c r="V43" s="48">
        <v>1</v>
      </c>
      <c r="W43" s="48">
        <v>1</v>
      </c>
      <c r="X43" s="48">
        <v>1</v>
      </c>
      <c r="Y43" s="48">
        <v>1</v>
      </c>
      <c r="Z43" s="48">
        <v>1</v>
      </c>
      <c r="AA43" s="48">
        <v>1</v>
      </c>
      <c r="AB43" s="48">
        <v>1</v>
      </c>
      <c r="AC43" s="48">
        <v>24</v>
      </c>
      <c r="AD43" s="48"/>
      <c r="AE43" s="48"/>
    </row>
    <row r="44" spans="1:31">
      <c r="A44" s="48"/>
      <c r="B44" s="48"/>
      <c r="C44" s="48"/>
      <c r="D44" s="48" t="s">
        <v>146</v>
      </c>
      <c r="E44" s="48">
        <v>1</v>
      </c>
      <c r="F44" s="48">
        <v>1</v>
      </c>
      <c r="G44" s="48">
        <v>1</v>
      </c>
      <c r="H44" s="48">
        <v>1</v>
      </c>
      <c r="I44" s="48">
        <v>1</v>
      </c>
      <c r="J44" s="48">
        <v>1</v>
      </c>
      <c r="K44" s="48">
        <v>1</v>
      </c>
      <c r="L44" s="48">
        <v>1</v>
      </c>
      <c r="M44" s="48">
        <v>0.5</v>
      </c>
      <c r="N44" s="48">
        <v>0.5</v>
      </c>
      <c r="O44" s="48">
        <v>0.5</v>
      </c>
      <c r="P44" s="48">
        <v>0.5</v>
      </c>
      <c r="Q44" s="48">
        <v>0.5</v>
      </c>
      <c r="R44" s="48">
        <v>0.5</v>
      </c>
      <c r="S44" s="48">
        <v>0.5</v>
      </c>
      <c r="T44" s="48">
        <v>0.5</v>
      </c>
      <c r="U44" s="48">
        <v>0.5</v>
      </c>
      <c r="V44" s="48">
        <v>1</v>
      </c>
      <c r="W44" s="48">
        <v>1</v>
      </c>
      <c r="X44" s="48">
        <v>1</v>
      </c>
      <c r="Y44" s="48">
        <v>1</v>
      </c>
      <c r="Z44" s="48">
        <v>1</v>
      </c>
      <c r="AA44" s="48">
        <v>1</v>
      </c>
      <c r="AB44" s="48">
        <v>1</v>
      </c>
      <c r="AC44" s="48">
        <v>19.5</v>
      </c>
      <c r="AD44" s="48"/>
      <c r="AE44" s="48"/>
    </row>
    <row r="45" spans="1:31">
      <c r="A45" s="48" t="s">
        <v>206</v>
      </c>
      <c r="B45" s="48" t="s">
        <v>128</v>
      </c>
      <c r="C45" s="48" t="s">
        <v>120</v>
      </c>
      <c r="D45" s="48" t="s">
        <v>121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</row>
    <row r="46" spans="1:31">
      <c r="A46" s="48" t="s">
        <v>132</v>
      </c>
      <c r="B46" s="48" t="s">
        <v>124</v>
      </c>
      <c r="C46" s="48" t="s">
        <v>120</v>
      </c>
      <c r="D46" s="48" t="s">
        <v>121</v>
      </c>
      <c r="E46" s="48">
        <v>1</v>
      </c>
      <c r="F46" s="48">
        <v>1</v>
      </c>
      <c r="G46" s="48">
        <v>1</v>
      </c>
      <c r="H46" s="48">
        <v>1</v>
      </c>
      <c r="I46" s="48">
        <v>1</v>
      </c>
      <c r="J46" s="48">
        <v>1</v>
      </c>
      <c r="K46" s="48">
        <v>1</v>
      </c>
      <c r="L46" s="48">
        <v>1</v>
      </c>
      <c r="M46" s="48">
        <v>1</v>
      </c>
      <c r="N46" s="48">
        <v>1</v>
      </c>
      <c r="O46" s="48">
        <v>1</v>
      </c>
      <c r="P46" s="48">
        <v>1</v>
      </c>
      <c r="Q46" s="48">
        <v>1</v>
      </c>
      <c r="R46" s="48">
        <v>1</v>
      </c>
      <c r="S46" s="48">
        <v>1</v>
      </c>
      <c r="T46" s="48">
        <v>1</v>
      </c>
      <c r="U46" s="48">
        <v>1</v>
      </c>
      <c r="V46" s="48">
        <v>1</v>
      </c>
      <c r="W46" s="48">
        <v>1</v>
      </c>
      <c r="X46" s="48">
        <v>1</v>
      </c>
      <c r="Y46" s="48">
        <v>1</v>
      </c>
      <c r="Z46" s="48">
        <v>1</v>
      </c>
      <c r="AA46" s="48">
        <v>1</v>
      </c>
      <c r="AB46" s="48">
        <v>1</v>
      </c>
      <c r="AC46" s="48">
        <v>24</v>
      </c>
      <c r="AD46" s="48">
        <v>168</v>
      </c>
      <c r="AE46" s="48">
        <v>8760</v>
      </c>
    </row>
    <row r="47" spans="1:31">
      <c r="A47" s="48" t="s">
        <v>133</v>
      </c>
      <c r="B47" s="48" t="s">
        <v>119</v>
      </c>
      <c r="C47" s="48" t="s">
        <v>120</v>
      </c>
      <c r="D47" s="48" t="s">
        <v>121</v>
      </c>
      <c r="E47" s="48">
        <v>1</v>
      </c>
      <c r="F47" s="48">
        <v>1</v>
      </c>
      <c r="G47" s="48">
        <v>1</v>
      </c>
      <c r="H47" s="48">
        <v>1</v>
      </c>
      <c r="I47" s="48">
        <v>1</v>
      </c>
      <c r="J47" s="48">
        <v>1</v>
      </c>
      <c r="K47" s="48">
        <v>1</v>
      </c>
      <c r="L47" s="48">
        <v>1</v>
      </c>
      <c r="M47" s="48">
        <v>1</v>
      </c>
      <c r="N47" s="48">
        <v>1</v>
      </c>
      <c r="O47" s="48">
        <v>1</v>
      </c>
      <c r="P47" s="48">
        <v>1</v>
      </c>
      <c r="Q47" s="48">
        <v>1</v>
      </c>
      <c r="R47" s="48">
        <v>1</v>
      </c>
      <c r="S47" s="48">
        <v>1</v>
      </c>
      <c r="T47" s="48">
        <v>1</v>
      </c>
      <c r="U47" s="48">
        <v>1</v>
      </c>
      <c r="V47" s="48">
        <v>1</v>
      </c>
      <c r="W47" s="48">
        <v>1</v>
      </c>
      <c r="X47" s="48">
        <v>1</v>
      </c>
      <c r="Y47" s="48">
        <v>1</v>
      </c>
      <c r="Z47" s="48">
        <v>1</v>
      </c>
      <c r="AA47" s="48">
        <v>1</v>
      </c>
      <c r="AB47" s="48">
        <v>1</v>
      </c>
      <c r="AC47" s="48">
        <v>24</v>
      </c>
      <c r="AD47" s="48">
        <v>168</v>
      </c>
      <c r="AE47" s="48">
        <v>8760</v>
      </c>
    </row>
    <row r="48" spans="1:31">
      <c r="A48" s="48" t="s">
        <v>195</v>
      </c>
      <c r="B48" s="48" t="s">
        <v>119</v>
      </c>
      <c r="C48" s="48" t="s">
        <v>120</v>
      </c>
      <c r="D48" s="48" t="s">
        <v>121</v>
      </c>
      <c r="E48" s="48">
        <v>1</v>
      </c>
      <c r="F48" s="48">
        <v>1</v>
      </c>
      <c r="G48" s="48">
        <v>1</v>
      </c>
      <c r="H48" s="48">
        <v>1</v>
      </c>
      <c r="I48" s="48">
        <v>1</v>
      </c>
      <c r="J48" s="48">
        <v>1</v>
      </c>
      <c r="K48" s="48">
        <v>1</v>
      </c>
      <c r="L48" s="48">
        <v>1</v>
      </c>
      <c r="M48" s="48">
        <v>1</v>
      </c>
      <c r="N48" s="48">
        <v>1</v>
      </c>
      <c r="O48" s="48">
        <v>1</v>
      </c>
      <c r="P48" s="48">
        <v>1</v>
      </c>
      <c r="Q48" s="48">
        <v>1</v>
      </c>
      <c r="R48" s="48">
        <v>1</v>
      </c>
      <c r="S48" s="48">
        <v>1</v>
      </c>
      <c r="T48" s="48">
        <v>1</v>
      </c>
      <c r="U48" s="48">
        <v>1</v>
      </c>
      <c r="V48" s="48">
        <v>1</v>
      </c>
      <c r="W48" s="48">
        <v>1</v>
      </c>
      <c r="X48" s="48">
        <v>1</v>
      </c>
      <c r="Y48" s="48">
        <v>1</v>
      </c>
      <c r="Z48" s="48">
        <v>1</v>
      </c>
      <c r="AA48" s="48">
        <v>1</v>
      </c>
      <c r="AB48" s="48">
        <v>1</v>
      </c>
      <c r="AC48" s="48">
        <v>24</v>
      </c>
      <c r="AD48" s="48">
        <v>168</v>
      </c>
      <c r="AE48" s="48">
        <v>8760</v>
      </c>
    </row>
    <row r="49" spans="1:31">
      <c r="A49" s="48" t="s">
        <v>196</v>
      </c>
      <c r="B49" s="48" t="s">
        <v>119</v>
      </c>
      <c r="C49" s="48" t="s">
        <v>120</v>
      </c>
      <c r="D49" s="48" t="s">
        <v>121</v>
      </c>
      <c r="E49" s="48">
        <v>1</v>
      </c>
      <c r="F49" s="48">
        <v>1</v>
      </c>
      <c r="G49" s="48">
        <v>1</v>
      </c>
      <c r="H49" s="48">
        <v>1</v>
      </c>
      <c r="I49" s="48">
        <v>1</v>
      </c>
      <c r="J49" s="48">
        <v>1</v>
      </c>
      <c r="K49" s="48">
        <v>1</v>
      </c>
      <c r="L49" s="48">
        <v>1</v>
      </c>
      <c r="M49" s="48">
        <v>1</v>
      </c>
      <c r="N49" s="48">
        <v>1</v>
      </c>
      <c r="O49" s="48">
        <v>1</v>
      </c>
      <c r="P49" s="48">
        <v>1</v>
      </c>
      <c r="Q49" s="48">
        <v>1</v>
      </c>
      <c r="R49" s="48">
        <v>1</v>
      </c>
      <c r="S49" s="48">
        <v>1</v>
      </c>
      <c r="T49" s="48">
        <v>1</v>
      </c>
      <c r="U49" s="48">
        <v>1</v>
      </c>
      <c r="V49" s="48">
        <v>1</v>
      </c>
      <c r="W49" s="48">
        <v>1</v>
      </c>
      <c r="X49" s="48">
        <v>1</v>
      </c>
      <c r="Y49" s="48">
        <v>1</v>
      </c>
      <c r="Z49" s="48">
        <v>1</v>
      </c>
      <c r="AA49" s="48">
        <v>1</v>
      </c>
      <c r="AB49" s="48">
        <v>1</v>
      </c>
      <c r="AC49" s="48">
        <v>24</v>
      </c>
      <c r="AD49" s="48">
        <v>168</v>
      </c>
      <c r="AE49" s="48">
        <v>8760</v>
      </c>
    </row>
    <row r="50" spans="1:31">
      <c r="A50" s="48" t="s">
        <v>97</v>
      </c>
      <c r="B50" s="48" t="s">
        <v>122</v>
      </c>
      <c r="C50" s="48" t="s">
        <v>120</v>
      </c>
      <c r="D50" s="48" t="s">
        <v>197</v>
      </c>
      <c r="E50" s="48">
        <v>15.6</v>
      </c>
      <c r="F50" s="48">
        <v>15.6</v>
      </c>
      <c r="G50" s="48">
        <v>15.6</v>
      </c>
      <c r="H50" s="48">
        <v>15.6</v>
      </c>
      <c r="I50" s="48">
        <v>15.6</v>
      </c>
      <c r="J50" s="48">
        <v>15.6</v>
      </c>
      <c r="K50" s="48">
        <v>21</v>
      </c>
      <c r="L50" s="48">
        <v>21</v>
      </c>
      <c r="M50" s="48">
        <v>21</v>
      </c>
      <c r="N50" s="48">
        <v>21</v>
      </c>
      <c r="O50" s="48">
        <v>21</v>
      </c>
      <c r="P50" s="48">
        <v>21</v>
      </c>
      <c r="Q50" s="48">
        <v>21</v>
      </c>
      <c r="R50" s="48">
        <v>21</v>
      </c>
      <c r="S50" s="48">
        <v>21</v>
      </c>
      <c r="T50" s="48">
        <v>21</v>
      </c>
      <c r="U50" s="48">
        <v>21</v>
      </c>
      <c r="V50" s="48">
        <v>21</v>
      </c>
      <c r="W50" s="48">
        <v>21</v>
      </c>
      <c r="X50" s="48">
        <v>21</v>
      </c>
      <c r="Y50" s="48">
        <v>21</v>
      </c>
      <c r="Z50" s="48">
        <v>21</v>
      </c>
      <c r="AA50" s="48">
        <v>15.6</v>
      </c>
      <c r="AB50" s="48">
        <v>15.6</v>
      </c>
      <c r="AC50" s="48">
        <v>460.8</v>
      </c>
      <c r="AD50" s="48">
        <v>3225.6</v>
      </c>
      <c r="AE50" s="48">
        <v>168192</v>
      </c>
    </row>
    <row r="51" spans="1:31">
      <c r="A51" s="48"/>
      <c r="B51" s="48"/>
      <c r="C51" s="48"/>
      <c r="D51" s="48" t="s">
        <v>139</v>
      </c>
      <c r="E51" s="48">
        <v>15.6</v>
      </c>
      <c r="F51" s="48">
        <v>15.6</v>
      </c>
      <c r="G51" s="48">
        <v>15.6</v>
      </c>
      <c r="H51" s="48">
        <v>15.6</v>
      </c>
      <c r="I51" s="48">
        <v>15.6</v>
      </c>
      <c r="J51" s="48">
        <v>15.6</v>
      </c>
      <c r="K51" s="48">
        <v>15.6</v>
      </c>
      <c r="L51" s="48">
        <v>15.6</v>
      </c>
      <c r="M51" s="48">
        <v>15.6</v>
      </c>
      <c r="N51" s="48">
        <v>15.6</v>
      </c>
      <c r="O51" s="48">
        <v>15.6</v>
      </c>
      <c r="P51" s="48">
        <v>15.6</v>
      </c>
      <c r="Q51" s="48">
        <v>15.6</v>
      </c>
      <c r="R51" s="48">
        <v>15.6</v>
      </c>
      <c r="S51" s="48">
        <v>15.6</v>
      </c>
      <c r="T51" s="48">
        <v>15.6</v>
      </c>
      <c r="U51" s="48">
        <v>15.6</v>
      </c>
      <c r="V51" s="48">
        <v>15.6</v>
      </c>
      <c r="W51" s="48">
        <v>15.6</v>
      </c>
      <c r="X51" s="48">
        <v>15.6</v>
      </c>
      <c r="Y51" s="48">
        <v>15.6</v>
      </c>
      <c r="Z51" s="48">
        <v>15.6</v>
      </c>
      <c r="AA51" s="48">
        <v>15.6</v>
      </c>
      <c r="AB51" s="48">
        <v>15.6</v>
      </c>
      <c r="AC51" s="48">
        <v>374.4</v>
      </c>
      <c r="AD51" s="48"/>
      <c r="AE51" s="48"/>
    </row>
    <row r="52" spans="1:31">
      <c r="A52" s="48"/>
      <c r="B52" s="48"/>
      <c r="C52" s="48"/>
      <c r="D52" s="48" t="s">
        <v>148</v>
      </c>
      <c r="E52" s="48">
        <v>15.6</v>
      </c>
      <c r="F52" s="48">
        <v>15.6</v>
      </c>
      <c r="G52" s="48">
        <v>15.6</v>
      </c>
      <c r="H52" s="48">
        <v>15.6</v>
      </c>
      <c r="I52" s="48">
        <v>15.6</v>
      </c>
      <c r="J52" s="48">
        <v>15.6</v>
      </c>
      <c r="K52" s="48">
        <v>21</v>
      </c>
      <c r="L52" s="48">
        <v>21</v>
      </c>
      <c r="M52" s="48">
        <v>21</v>
      </c>
      <c r="N52" s="48">
        <v>21</v>
      </c>
      <c r="O52" s="48">
        <v>21</v>
      </c>
      <c r="P52" s="48">
        <v>21</v>
      </c>
      <c r="Q52" s="48">
        <v>21</v>
      </c>
      <c r="R52" s="48">
        <v>21</v>
      </c>
      <c r="S52" s="48">
        <v>21</v>
      </c>
      <c r="T52" s="48">
        <v>21</v>
      </c>
      <c r="U52" s="48">
        <v>21</v>
      </c>
      <c r="V52" s="48">
        <v>21</v>
      </c>
      <c r="W52" s="48">
        <v>21</v>
      </c>
      <c r="X52" s="48">
        <v>21</v>
      </c>
      <c r="Y52" s="48">
        <v>21</v>
      </c>
      <c r="Z52" s="48">
        <v>21</v>
      </c>
      <c r="AA52" s="48">
        <v>15.6</v>
      </c>
      <c r="AB52" s="48">
        <v>15.6</v>
      </c>
      <c r="AC52" s="48">
        <v>460.8</v>
      </c>
      <c r="AD52" s="48"/>
      <c r="AE52" s="48"/>
    </row>
    <row r="53" spans="1:31">
      <c r="A53" s="48"/>
      <c r="B53" s="48"/>
      <c r="C53" s="48"/>
      <c r="D53" s="48" t="s">
        <v>146</v>
      </c>
      <c r="E53" s="48">
        <v>15.6</v>
      </c>
      <c r="F53" s="48">
        <v>15.6</v>
      </c>
      <c r="G53" s="48">
        <v>15.6</v>
      </c>
      <c r="H53" s="48">
        <v>15.6</v>
      </c>
      <c r="I53" s="48">
        <v>15.6</v>
      </c>
      <c r="J53" s="48">
        <v>15.6</v>
      </c>
      <c r="K53" s="48">
        <v>21</v>
      </c>
      <c r="L53" s="48">
        <v>21</v>
      </c>
      <c r="M53" s="48">
        <v>21</v>
      </c>
      <c r="N53" s="48">
        <v>21</v>
      </c>
      <c r="O53" s="48">
        <v>21</v>
      </c>
      <c r="P53" s="48">
        <v>21</v>
      </c>
      <c r="Q53" s="48">
        <v>21</v>
      </c>
      <c r="R53" s="48">
        <v>21</v>
      </c>
      <c r="S53" s="48">
        <v>21</v>
      </c>
      <c r="T53" s="48">
        <v>21</v>
      </c>
      <c r="U53" s="48">
        <v>21</v>
      </c>
      <c r="V53" s="48">
        <v>21</v>
      </c>
      <c r="W53" s="48">
        <v>21</v>
      </c>
      <c r="X53" s="48">
        <v>21</v>
      </c>
      <c r="Y53" s="48">
        <v>21</v>
      </c>
      <c r="Z53" s="48">
        <v>21</v>
      </c>
      <c r="AA53" s="48">
        <v>15.6</v>
      </c>
      <c r="AB53" s="48">
        <v>15.6</v>
      </c>
      <c r="AC53" s="48">
        <v>460.8</v>
      </c>
      <c r="AD53" s="48"/>
      <c r="AE53" s="48"/>
    </row>
    <row r="54" spans="1:31">
      <c r="A54" s="48" t="s">
        <v>98</v>
      </c>
      <c r="B54" s="48" t="s">
        <v>122</v>
      </c>
      <c r="C54" s="48" t="s">
        <v>120</v>
      </c>
      <c r="D54" s="48" t="s">
        <v>137</v>
      </c>
      <c r="E54" s="48">
        <v>30</v>
      </c>
      <c r="F54" s="48">
        <v>30</v>
      </c>
      <c r="G54" s="48">
        <v>30</v>
      </c>
      <c r="H54" s="48">
        <v>30</v>
      </c>
      <c r="I54" s="48">
        <v>30</v>
      </c>
      <c r="J54" s="48">
        <v>30</v>
      </c>
      <c r="K54" s="48">
        <v>24</v>
      </c>
      <c r="L54" s="48">
        <v>24</v>
      </c>
      <c r="M54" s="48">
        <v>24</v>
      </c>
      <c r="N54" s="48">
        <v>24</v>
      </c>
      <c r="O54" s="48">
        <v>24</v>
      </c>
      <c r="P54" s="48">
        <v>24</v>
      </c>
      <c r="Q54" s="48">
        <v>24</v>
      </c>
      <c r="R54" s="48">
        <v>24</v>
      </c>
      <c r="S54" s="48">
        <v>24</v>
      </c>
      <c r="T54" s="48">
        <v>24</v>
      </c>
      <c r="U54" s="48">
        <v>24</v>
      </c>
      <c r="V54" s="48">
        <v>24</v>
      </c>
      <c r="W54" s="48">
        <v>24</v>
      </c>
      <c r="X54" s="48">
        <v>24</v>
      </c>
      <c r="Y54" s="48">
        <v>24</v>
      </c>
      <c r="Z54" s="48">
        <v>24</v>
      </c>
      <c r="AA54" s="48">
        <v>30</v>
      </c>
      <c r="AB54" s="48">
        <v>30</v>
      </c>
      <c r="AC54" s="48">
        <v>624</v>
      </c>
      <c r="AD54" s="48">
        <v>4368</v>
      </c>
      <c r="AE54" s="48">
        <v>227760</v>
      </c>
    </row>
    <row r="55" spans="1:31">
      <c r="A55" s="48"/>
      <c r="B55" s="48"/>
      <c r="C55" s="48"/>
      <c r="D55" s="48" t="s">
        <v>148</v>
      </c>
      <c r="E55" s="48">
        <v>30</v>
      </c>
      <c r="F55" s="48">
        <v>30</v>
      </c>
      <c r="G55" s="48">
        <v>30</v>
      </c>
      <c r="H55" s="48">
        <v>30</v>
      </c>
      <c r="I55" s="48">
        <v>30</v>
      </c>
      <c r="J55" s="48">
        <v>30</v>
      </c>
      <c r="K55" s="48">
        <v>24</v>
      </c>
      <c r="L55" s="48">
        <v>24</v>
      </c>
      <c r="M55" s="48">
        <v>24</v>
      </c>
      <c r="N55" s="48">
        <v>24</v>
      </c>
      <c r="O55" s="48">
        <v>24</v>
      </c>
      <c r="P55" s="48">
        <v>24</v>
      </c>
      <c r="Q55" s="48">
        <v>24</v>
      </c>
      <c r="R55" s="48">
        <v>24</v>
      </c>
      <c r="S55" s="48">
        <v>24</v>
      </c>
      <c r="T55" s="48">
        <v>24</v>
      </c>
      <c r="U55" s="48">
        <v>24</v>
      </c>
      <c r="V55" s="48">
        <v>24</v>
      </c>
      <c r="W55" s="48">
        <v>24</v>
      </c>
      <c r="X55" s="48">
        <v>24</v>
      </c>
      <c r="Y55" s="48">
        <v>24</v>
      </c>
      <c r="Z55" s="48">
        <v>24</v>
      </c>
      <c r="AA55" s="48">
        <v>30</v>
      </c>
      <c r="AB55" s="48">
        <v>30</v>
      </c>
      <c r="AC55" s="48">
        <v>624</v>
      </c>
      <c r="AD55" s="48"/>
      <c r="AE55" s="48"/>
    </row>
    <row r="56" spans="1:31">
      <c r="A56" s="48"/>
      <c r="B56" s="48"/>
      <c r="C56" s="48"/>
      <c r="D56" s="48" t="s">
        <v>140</v>
      </c>
      <c r="E56" s="48">
        <v>30</v>
      </c>
      <c r="F56" s="48">
        <v>30</v>
      </c>
      <c r="G56" s="48">
        <v>30</v>
      </c>
      <c r="H56" s="48">
        <v>30</v>
      </c>
      <c r="I56" s="48">
        <v>30</v>
      </c>
      <c r="J56" s="48">
        <v>30</v>
      </c>
      <c r="K56" s="48">
        <v>30</v>
      </c>
      <c r="L56" s="48">
        <v>30</v>
      </c>
      <c r="M56" s="48">
        <v>30</v>
      </c>
      <c r="N56" s="48">
        <v>30</v>
      </c>
      <c r="O56" s="48">
        <v>30</v>
      </c>
      <c r="P56" s="48">
        <v>30</v>
      </c>
      <c r="Q56" s="48">
        <v>30</v>
      </c>
      <c r="R56" s="48">
        <v>30</v>
      </c>
      <c r="S56" s="48">
        <v>30</v>
      </c>
      <c r="T56" s="48">
        <v>30</v>
      </c>
      <c r="U56" s="48">
        <v>30</v>
      </c>
      <c r="V56" s="48">
        <v>30</v>
      </c>
      <c r="W56" s="48">
        <v>30</v>
      </c>
      <c r="X56" s="48">
        <v>30</v>
      </c>
      <c r="Y56" s="48">
        <v>30</v>
      </c>
      <c r="Z56" s="48">
        <v>30</v>
      </c>
      <c r="AA56" s="48">
        <v>30</v>
      </c>
      <c r="AB56" s="48">
        <v>30</v>
      </c>
      <c r="AC56" s="48">
        <v>720</v>
      </c>
      <c r="AD56" s="48"/>
      <c r="AE56" s="48"/>
    </row>
    <row r="57" spans="1:31">
      <c r="A57" s="48"/>
      <c r="B57" s="48"/>
      <c r="C57" s="48"/>
      <c r="D57" s="48" t="s">
        <v>146</v>
      </c>
      <c r="E57" s="48">
        <v>30</v>
      </c>
      <c r="F57" s="48">
        <v>30</v>
      </c>
      <c r="G57" s="48">
        <v>30</v>
      </c>
      <c r="H57" s="48">
        <v>30</v>
      </c>
      <c r="I57" s="48">
        <v>30</v>
      </c>
      <c r="J57" s="48">
        <v>30</v>
      </c>
      <c r="K57" s="48">
        <v>24</v>
      </c>
      <c r="L57" s="48">
        <v>24</v>
      </c>
      <c r="M57" s="48">
        <v>24</v>
      </c>
      <c r="N57" s="48">
        <v>24</v>
      </c>
      <c r="O57" s="48">
        <v>24</v>
      </c>
      <c r="P57" s="48">
        <v>24</v>
      </c>
      <c r="Q57" s="48">
        <v>24</v>
      </c>
      <c r="R57" s="48">
        <v>24</v>
      </c>
      <c r="S57" s="48">
        <v>24</v>
      </c>
      <c r="T57" s="48">
        <v>24</v>
      </c>
      <c r="U57" s="48">
        <v>24</v>
      </c>
      <c r="V57" s="48">
        <v>24</v>
      </c>
      <c r="W57" s="48">
        <v>24</v>
      </c>
      <c r="X57" s="48">
        <v>24</v>
      </c>
      <c r="Y57" s="48">
        <v>24</v>
      </c>
      <c r="Z57" s="48">
        <v>24</v>
      </c>
      <c r="AA57" s="48">
        <v>30</v>
      </c>
      <c r="AB57" s="48">
        <v>30</v>
      </c>
      <c r="AC57" s="48">
        <v>624</v>
      </c>
      <c r="AD57" s="48"/>
      <c r="AE57" s="48"/>
    </row>
    <row r="58" spans="1:31">
      <c r="A58" s="48" t="s">
        <v>198</v>
      </c>
      <c r="B58" s="48" t="s">
        <v>199</v>
      </c>
      <c r="C58" s="48" t="s">
        <v>120</v>
      </c>
      <c r="D58" s="48" t="s">
        <v>137</v>
      </c>
      <c r="E58" s="48">
        <v>50</v>
      </c>
      <c r="F58" s="48">
        <v>50</v>
      </c>
      <c r="G58" s="48">
        <v>50</v>
      </c>
      <c r="H58" s="48">
        <v>50</v>
      </c>
      <c r="I58" s="48">
        <v>50</v>
      </c>
      <c r="J58" s="48">
        <v>50</v>
      </c>
      <c r="K58" s="48">
        <v>50</v>
      </c>
      <c r="L58" s="48">
        <v>50</v>
      </c>
      <c r="M58" s="48">
        <v>50</v>
      </c>
      <c r="N58" s="48">
        <v>50</v>
      </c>
      <c r="O58" s="48">
        <v>50</v>
      </c>
      <c r="P58" s="48">
        <v>50</v>
      </c>
      <c r="Q58" s="48">
        <v>50</v>
      </c>
      <c r="R58" s="48">
        <v>50</v>
      </c>
      <c r="S58" s="48">
        <v>50</v>
      </c>
      <c r="T58" s="48">
        <v>50</v>
      </c>
      <c r="U58" s="48">
        <v>50</v>
      </c>
      <c r="V58" s="48">
        <v>50</v>
      </c>
      <c r="W58" s="48">
        <v>50</v>
      </c>
      <c r="X58" s="48">
        <v>50</v>
      </c>
      <c r="Y58" s="48">
        <v>50</v>
      </c>
      <c r="Z58" s="48">
        <v>50</v>
      </c>
      <c r="AA58" s="48">
        <v>50</v>
      </c>
      <c r="AB58" s="48">
        <v>50</v>
      </c>
      <c r="AC58" s="48">
        <v>1200</v>
      </c>
      <c r="AD58" s="48">
        <v>8400</v>
      </c>
      <c r="AE58" s="48">
        <v>438000</v>
      </c>
    </row>
    <row r="59" spans="1:31">
      <c r="A59" s="48"/>
      <c r="B59" s="48"/>
      <c r="C59" s="48"/>
      <c r="D59" s="48" t="s">
        <v>145</v>
      </c>
      <c r="E59" s="48">
        <v>50</v>
      </c>
      <c r="F59" s="48">
        <v>50</v>
      </c>
      <c r="G59" s="48">
        <v>50</v>
      </c>
      <c r="H59" s="48">
        <v>50</v>
      </c>
      <c r="I59" s="48">
        <v>50</v>
      </c>
      <c r="J59" s="48">
        <v>50</v>
      </c>
      <c r="K59" s="48">
        <v>50</v>
      </c>
      <c r="L59" s="48">
        <v>50</v>
      </c>
      <c r="M59" s="48">
        <v>50</v>
      </c>
      <c r="N59" s="48">
        <v>50</v>
      </c>
      <c r="O59" s="48">
        <v>50</v>
      </c>
      <c r="P59" s="48">
        <v>50</v>
      </c>
      <c r="Q59" s="48">
        <v>50</v>
      </c>
      <c r="R59" s="48">
        <v>50</v>
      </c>
      <c r="S59" s="48">
        <v>50</v>
      </c>
      <c r="T59" s="48">
        <v>50</v>
      </c>
      <c r="U59" s="48">
        <v>50</v>
      </c>
      <c r="V59" s="48">
        <v>50</v>
      </c>
      <c r="W59" s="48">
        <v>50</v>
      </c>
      <c r="X59" s="48">
        <v>50</v>
      </c>
      <c r="Y59" s="48">
        <v>50</v>
      </c>
      <c r="Z59" s="48">
        <v>50</v>
      </c>
      <c r="AA59" s="48">
        <v>50</v>
      </c>
      <c r="AB59" s="48">
        <v>50</v>
      </c>
      <c r="AC59" s="48">
        <v>1200</v>
      </c>
      <c r="AD59" s="48"/>
      <c r="AE59" s="48"/>
    </row>
    <row r="60" spans="1:31">
      <c r="A60" s="48"/>
      <c r="B60" s="48"/>
      <c r="C60" s="48"/>
      <c r="D60" s="48" t="s">
        <v>146</v>
      </c>
      <c r="E60" s="48">
        <v>50</v>
      </c>
      <c r="F60" s="48">
        <v>50</v>
      </c>
      <c r="G60" s="48">
        <v>50</v>
      </c>
      <c r="H60" s="48">
        <v>50</v>
      </c>
      <c r="I60" s="48">
        <v>50</v>
      </c>
      <c r="J60" s="48">
        <v>50</v>
      </c>
      <c r="K60" s="48">
        <v>50</v>
      </c>
      <c r="L60" s="48">
        <v>50</v>
      </c>
      <c r="M60" s="48">
        <v>50</v>
      </c>
      <c r="N60" s="48">
        <v>50</v>
      </c>
      <c r="O60" s="48">
        <v>50</v>
      </c>
      <c r="P60" s="48">
        <v>50</v>
      </c>
      <c r="Q60" s="48">
        <v>50</v>
      </c>
      <c r="R60" s="48">
        <v>50</v>
      </c>
      <c r="S60" s="48">
        <v>50</v>
      </c>
      <c r="T60" s="48">
        <v>50</v>
      </c>
      <c r="U60" s="48">
        <v>50</v>
      </c>
      <c r="V60" s="48">
        <v>50</v>
      </c>
      <c r="W60" s="48">
        <v>50</v>
      </c>
      <c r="X60" s="48">
        <v>50</v>
      </c>
      <c r="Y60" s="48">
        <v>50</v>
      </c>
      <c r="Z60" s="48">
        <v>50</v>
      </c>
      <c r="AA60" s="48">
        <v>50</v>
      </c>
      <c r="AB60" s="48">
        <v>50</v>
      </c>
      <c r="AC60" s="48">
        <v>1200</v>
      </c>
      <c r="AD60" s="48"/>
      <c r="AE60" s="48"/>
    </row>
    <row r="61" spans="1:31">
      <c r="A61" s="48" t="s">
        <v>333</v>
      </c>
      <c r="B61" s="48" t="s">
        <v>199</v>
      </c>
      <c r="C61" s="48" t="s">
        <v>120</v>
      </c>
      <c r="D61" s="48" t="s">
        <v>121</v>
      </c>
      <c r="E61" s="48">
        <v>30</v>
      </c>
      <c r="F61" s="48">
        <v>30</v>
      </c>
      <c r="G61" s="48">
        <v>30</v>
      </c>
      <c r="H61" s="48">
        <v>30</v>
      </c>
      <c r="I61" s="48">
        <v>30</v>
      </c>
      <c r="J61" s="48">
        <v>30</v>
      </c>
      <c r="K61" s="48">
        <v>30</v>
      </c>
      <c r="L61" s="48">
        <v>30</v>
      </c>
      <c r="M61" s="48">
        <v>30</v>
      </c>
      <c r="N61" s="48">
        <v>30</v>
      </c>
      <c r="O61" s="48">
        <v>30</v>
      </c>
      <c r="P61" s="48">
        <v>30</v>
      </c>
      <c r="Q61" s="48">
        <v>30</v>
      </c>
      <c r="R61" s="48">
        <v>30</v>
      </c>
      <c r="S61" s="48">
        <v>30</v>
      </c>
      <c r="T61" s="48">
        <v>30</v>
      </c>
      <c r="U61" s="48">
        <v>30</v>
      </c>
      <c r="V61" s="48">
        <v>30</v>
      </c>
      <c r="W61" s="48">
        <v>30</v>
      </c>
      <c r="X61" s="48">
        <v>30</v>
      </c>
      <c r="Y61" s="48">
        <v>30</v>
      </c>
      <c r="Z61" s="48">
        <v>30</v>
      </c>
      <c r="AA61" s="48">
        <v>30</v>
      </c>
      <c r="AB61" s="48">
        <v>30</v>
      </c>
      <c r="AC61" s="48">
        <v>720</v>
      </c>
      <c r="AD61" s="48">
        <v>5040</v>
      </c>
      <c r="AE61" s="48">
        <v>262800</v>
      </c>
    </row>
    <row r="62" spans="1:31">
      <c r="A62" s="48" t="s">
        <v>334</v>
      </c>
      <c r="B62" s="48" t="s">
        <v>199</v>
      </c>
      <c r="C62" s="48" t="s">
        <v>120</v>
      </c>
      <c r="D62" s="48" t="s">
        <v>121</v>
      </c>
      <c r="E62" s="48">
        <v>60</v>
      </c>
      <c r="F62" s="48">
        <v>60</v>
      </c>
      <c r="G62" s="48">
        <v>60</v>
      </c>
      <c r="H62" s="48">
        <v>60</v>
      </c>
      <c r="I62" s="48">
        <v>60</v>
      </c>
      <c r="J62" s="48">
        <v>60</v>
      </c>
      <c r="K62" s="48">
        <v>60</v>
      </c>
      <c r="L62" s="48">
        <v>60</v>
      </c>
      <c r="M62" s="48">
        <v>60</v>
      </c>
      <c r="N62" s="48">
        <v>60</v>
      </c>
      <c r="O62" s="48">
        <v>60</v>
      </c>
      <c r="P62" s="48">
        <v>60</v>
      </c>
      <c r="Q62" s="48">
        <v>60</v>
      </c>
      <c r="R62" s="48">
        <v>60</v>
      </c>
      <c r="S62" s="48">
        <v>60</v>
      </c>
      <c r="T62" s="48">
        <v>60</v>
      </c>
      <c r="U62" s="48">
        <v>60</v>
      </c>
      <c r="V62" s="48">
        <v>60</v>
      </c>
      <c r="W62" s="48">
        <v>60</v>
      </c>
      <c r="X62" s="48">
        <v>60</v>
      </c>
      <c r="Y62" s="48">
        <v>60</v>
      </c>
      <c r="Z62" s="48">
        <v>60</v>
      </c>
      <c r="AA62" s="48">
        <v>60</v>
      </c>
      <c r="AB62" s="48">
        <v>60</v>
      </c>
      <c r="AC62" s="48">
        <v>1440</v>
      </c>
      <c r="AD62" s="48">
        <v>10080</v>
      </c>
      <c r="AE62" s="48">
        <v>525600</v>
      </c>
    </row>
    <row r="63" spans="1:31">
      <c r="A63" s="48" t="s">
        <v>143</v>
      </c>
      <c r="B63" s="48" t="s">
        <v>119</v>
      </c>
      <c r="C63" s="48" t="s">
        <v>120</v>
      </c>
      <c r="D63" s="48" t="s">
        <v>137</v>
      </c>
      <c r="E63" s="48">
        <v>0</v>
      </c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1</v>
      </c>
      <c r="L63" s="48">
        <v>1</v>
      </c>
      <c r="M63" s="48">
        <v>1</v>
      </c>
      <c r="N63" s="48">
        <v>1</v>
      </c>
      <c r="O63" s="48">
        <v>1</v>
      </c>
      <c r="P63" s="48">
        <v>1</v>
      </c>
      <c r="Q63" s="48">
        <v>1</v>
      </c>
      <c r="R63" s="48">
        <v>1</v>
      </c>
      <c r="S63" s="48">
        <v>1</v>
      </c>
      <c r="T63" s="48">
        <v>1</v>
      </c>
      <c r="U63" s="48">
        <v>1</v>
      </c>
      <c r="V63" s="48">
        <v>1</v>
      </c>
      <c r="W63" s="48">
        <v>1</v>
      </c>
      <c r="X63" s="48">
        <v>1</v>
      </c>
      <c r="Y63" s="48">
        <v>1</v>
      </c>
      <c r="Z63" s="48">
        <v>1</v>
      </c>
      <c r="AA63" s="48">
        <v>0</v>
      </c>
      <c r="AB63" s="48">
        <v>0</v>
      </c>
      <c r="AC63" s="48">
        <v>16</v>
      </c>
      <c r="AD63" s="48">
        <v>112</v>
      </c>
      <c r="AE63" s="48">
        <v>5840</v>
      </c>
    </row>
    <row r="64" spans="1:31">
      <c r="A64" s="48"/>
      <c r="B64" s="48"/>
      <c r="C64" s="48"/>
      <c r="D64" s="48" t="s">
        <v>148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1</v>
      </c>
      <c r="L64" s="48">
        <v>1</v>
      </c>
      <c r="M64" s="48">
        <v>1</v>
      </c>
      <c r="N64" s="48">
        <v>1</v>
      </c>
      <c r="O64" s="48">
        <v>1</v>
      </c>
      <c r="P64" s="48">
        <v>1</v>
      </c>
      <c r="Q64" s="48">
        <v>1</v>
      </c>
      <c r="R64" s="48">
        <v>1</v>
      </c>
      <c r="S64" s="48">
        <v>1</v>
      </c>
      <c r="T64" s="48">
        <v>1</v>
      </c>
      <c r="U64" s="48">
        <v>1</v>
      </c>
      <c r="V64" s="48">
        <v>1</v>
      </c>
      <c r="W64" s="48">
        <v>1</v>
      </c>
      <c r="X64" s="48">
        <v>1</v>
      </c>
      <c r="Y64" s="48">
        <v>1</v>
      </c>
      <c r="Z64" s="48">
        <v>1</v>
      </c>
      <c r="AA64" s="48">
        <v>0</v>
      </c>
      <c r="AB64" s="48">
        <v>0</v>
      </c>
      <c r="AC64" s="48">
        <v>16</v>
      </c>
      <c r="AD64" s="48"/>
      <c r="AE64" s="48"/>
    </row>
    <row r="65" spans="1:31">
      <c r="A65" s="48"/>
      <c r="B65" s="48"/>
      <c r="C65" s="48"/>
      <c r="D65" s="48" t="s">
        <v>140</v>
      </c>
      <c r="E65" s="48">
        <v>1</v>
      </c>
      <c r="F65" s="48">
        <v>1</v>
      </c>
      <c r="G65" s="48">
        <v>1</v>
      </c>
      <c r="H65" s="48">
        <v>1</v>
      </c>
      <c r="I65" s="48">
        <v>1</v>
      </c>
      <c r="J65" s="48">
        <v>1</v>
      </c>
      <c r="K65" s="48">
        <v>1</v>
      </c>
      <c r="L65" s="48">
        <v>1</v>
      </c>
      <c r="M65" s="48">
        <v>1</v>
      </c>
      <c r="N65" s="48">
        <v>1</v>
      </c>
      <c r="O65" s="48">
        <v>1</v>
      </c>
      <c r="P65" s="48">
        <v>1</v>
      </c>
      <c r="Q65" s="48">
        <v>1</v>
      </c>
      <c r="R65" s="48">
        <v>1</v>
      </c>
      <c r="S65" s="48">
        <v>1</v>
      </c>
      <c r="T65" s="48">
        <v>1</v>
      </c>
      <c r="U65" s="48">
        <v>1</v>
      </c>
      <c r="V65" s="48">
        <v>1</v>
      </c>
      <c r="W65" s="48">
        <v>1</v>
      </c>
      <c r="X65" s="48">
        <v>1</v>
      </c>
      <c r="Y65" s="48">
        <v>1</v>
      </c>
      <c r="Z65" s="48">
        <v>1</v>
      </c>
      <c r="AA65" s="48">
        <v>1</v>
      </c>
      <c r="AB65" s="48">
        <v>1</v>
      </c>
      <c r="AC65" s="48">
        <v>24</v>
      </c>
      <c r="AD65" s="48"/>
      <c r="AE65" s="48"/>
    </row>
    <row r="66" spans="1:31">
      <c r="A66" s="48"/>
      <c r="B66" s="48"/>
      <c r="C66" s="48"/>
      <c r="D66" s="48" t="s">
        <v>146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1</v>
      </c>
      <c r="L66" s="48">
        <v>1</v>
      </c>
      <c r="M66" s="48">
        <v>1</v>
      </c>
      <c r="N66" s="48">
        <v>1</v>
      </c>
      <c r="O66" s="48">
        <v>1</v>
      </c>
      <c r="P66" s="48">
        <v>1</v>
      </c>
      <c r="Q66" s="48">
        <v>1</v>
      </c>
      <c r="R66" s="48">
        <v>1</v>
      </c>
      <c r="S66" s="48">
        <v>1</v>
      </c>
      <c r="T66" s="48">
        <v>1</v>
      </c>
      <c r="U66" s="48">
        <v>1</v>
      </c>
      <c r="V66" s="48">
        <v>1</v>
      </c>
      <c r="W66" s="48">
        <v>1</v>
      </c>
      <c r="X66" s="48">
        <v>1</v>
      </c>
      <c r="Y66" s="48">
        <v>1</v>
      </c>
      <c r="Z66" s="48">
        <v>1</v>
      </c>
      <c r="AA66" s="48">
        <v>0</v>
      </c>
      <c r="AB66" s="48">
        <v>0</v>
      </c>
      <c r="AC66" s="48">
        <v>16</v>
      </c>
      <c r="AD66" s="48"/>
      <c r="AE66" s="48"/>
    </row>
    <row r="67" spans="1:31">
      <c r="A67" s="48" t="s">
        <v>142</v>
      </c>
      <c r="B67" s="48" t="s">
        <v>119</v>
      </c>
      <c r="C67" s="48" t="s">
        <v>120</v>
      </c>
      <c r="D67" s="48" t="s">
        <v>121</v>
      </c>
      <c r="E67" s="48">
        <v>1</v>
      </c>
      <c r="F67" s="48">
        <v>1</v>
      </c>
      <c r="G67" s="48">
        <v>1</v>
      </c>
      <c r="H67" s="48">
        <v>1</v>
      </c>
      <c r="I67" s="48">
        <v>1</v>
      </c>
      <c r="J67" s="48">
        <v>1</v>
      </c>
      <c r="K67" s="48">
        <v>1</v>
      </c>
      <c r="L67" s="48">
        <v>1</v>
      </c>
      <c r="M67" s="48">
        <v>1</v>
      </c>
      <c r="N67" s="48">
        <v>1</v>
      </c>
      <c r="O67" s="48">
        <v>1</v>
      </c>
      <c r="P67" s="48">
        <v>1</v>
      </c>
      <c r="Q67" s="48">
        <v>1</v>
      </c>
      <c r="R67" s="48">
        <v>1</v>
      </c>
      <c r="S67" s="48">
        <v>1</v>
      </c>
      <c r="T67" s="48">
        <v>1</v>
      </c>
      <c r="U67" s="48">
        <v>1</v>
      </c>
      <c r="V67" s="48">
        <v>1</v>
      </c>
      <c r="W67" s="48">
        <v>1</v>
      </c>
      <c r="X67" s="48">
        <v>1</v>
      </c>
      <c r="Y67" s="48">
        <v>1</v>
      </c>
      <c r="Z67" s="48">
        <v>1</v>
      </c>
      <c r="AA67" s="48">
        <v>1</v>
      </c>
      <c r="AB67" s="48">
        <v>1</v>
      </c>
      <c r="AC67" s="48">
        <v>24</v>
      </c>
      <c r="AD67" s="48">
        <v>168</v>
      </c>
      <c r="AE67" s="48">
        <v>8760</v>
      </c>
    </row>
    <row r="68" spans="1:31">
      <c r="A68" s="48" t="s">
        <v>134</v>
      </c>
      <c r="B68" s="48" t="s">
        <v>135</v>
      </c>
      <c r="C68" s="48" t="s">
        <v>120</v>
      </c>
      <c r="D68" s="48" t="s">
        <v>121</v>
      </c>
      <c r="E68" s="48">
        <v>4</v>
      </c>
      <c r="F68" s="48">
        <v>4</v>
      </c>
      <c r="G68" s="48">
        <v>4</v>
      </c>
      <c r="H68" s="48">
        <v>4</v>
      </c>
      <c r="I68" s="48">
        <v>4</v>
      </c>
      <c r="J68" s="48">
        <v>4</v>
      </c>
      <c r="K68" s="48">
        <v>4</v>
      </c>
      <c r="L68" s="48">
        <v>4</v>
      </c>
      <c r="M68" s="48">
        <v>4</v>
      </c>
      <c r="N68" s="48">
        <v>4</v>
      </c>
      <c r="O68" s="48">
        <v>4</v>
      </c>
      <c r="P68" s="48">
        <v>4</v>
      </c>
      <c r="Q68" s="48">
        <v>4</v>
      </c>
      <c r="R68" s="48">
        <v>4</v>
      </c>
      <c r="S68" s="48">
        <v>4</v>
      </c>
      <c r="T68" s="48">
        <v>4</v>
      </c>
      <c r="U68" s="48">
        <v>4</v>
      </c>
      <c r="V68" s="48">
        <v>4</v>
      </c>
      <c r="W68" s="48">
        <v>4</v>
      </c>
      <c r="X68" s="48">
        <v>4</v>
      </c>
      <c r="Y68" s="48">
        <v>4</v>
      </c>
      <c r="Z68" s="48">
        <v>4</v>
      </c>
      <c r="AA68" s="48">
        <v>4</v>
      </c>
      <c r="AB68" s="48">
        <v>4</v>
      </c>
      <c r="AC68" s="48">
        <v>96</v>
      </c>
      <c r="AD68" s="48">
        <v>672</v>
      </c>
      <c r="AE68" s="48">
        <v>35040</v>
      </c>
    </row>
    <row r="69" spans="1:31">
      <c r="A69" s="48" t="s">
        <v>200</v>
      </c>
      <c r="B69" s="48" t="s">
        <v>122</v>
      </c>
      <c r="C69" s="48" t="s">
        <v>201</v>
      </c>
      <c r="D69" s="48" t="s">
        <v>121</v>
      </c>
      <c r="E69" s="48">
        <v>13</v>
      </c>
      <c r="F69" s="48">
        <v>13</v>
      </c>
      <c r="G69" s="48">
        <v>13</v>
      </c>
      <c r="H69" s="48">
        <v>13</v>
      </c>
      <c r="I69" s="48">
        <v>13</v>
      </c>
      <c r="J69" s="48">
        <v>13</v>
      </c>
      <c r="K69" s="48">
        <v>13</v>
      </c>
      <c r="L69" s="48">
        <v>13</v>
      </c>
      <c r="M69" s="48">
        <v>13</v>
      </c>
      <c r="N69" s="48">
        <v>13</v>
      </c>
      <c r="O69" s="48">
        <v>13</v>
      </c>
      <c r="P69" s="48">
        <v>13</v>
      </c>
      <c r="Q69" s="48">
        <v>13</v>
      </c>
      <c r="R69" s="48">
        <v>13</v>
      </c>
      <c r="S69" s="48">
        <v>13</v>
      </c>
      <c r="T69" s="48">
        <v>13</v>
      </c>
      <c r="U69" s="48">
        <v>13</v>
      </c>
      <c r="V69" s="48">
        <v>13</v>
      </c>
      <c r="W69" s="48">
        <v>13</v>
      </c>
      <c r="X69" s="48">
        <v>13</v>
      </c>
      <c r="Y69" s="48">
        <v>13</v>
      </c>
      <c r="Z69" s="48">
        <v>13</v>
      </c>
      <c r="AA69" s="48">
        <v>13</v>
      </c>
      <c r="AB69" s="48">
        <v>13</v>
      </c>
      <c r="AC69" s="48">
        <v>312</v>
      </c>
      <c r="AD69" s="48">
        <v>2184</v>
      </c>
      <c r="AE69" s="48">
        <v>113880</v>
      </c>
    </row>
    <row r="70" spans="1:31">
      <c r="A70" s="48"/>
      <c r="B70" s="48"/>
      <c r="C70" s="48" t="s">
        <v>202</v>
      </c>
      <c r="D70" s="48" t="s">
        <v>121</v>
      </c>
      <c r="E70" s="48">
        <v>13</v>
      </c>
      <c r="F70" s="48">
        <v>13</v>
      </c>
      <c r="G70" s="48">
        <v>13</v>
      </c>
      <c r="H70" s="48">
        <v>13</v>
      </c>
      <c r="I70" s="48">
        <v>13</v>
      </c>
      <c r="J70" s="48">
        <v>13</v>
      </c>
      <c r="K70" s="48">
        <v>13</v>
      </c>
      <c r="L70" s="48">
        <v>13</v>
      </c>
      <c r="M70" s="48">
        <v>13</v>
      </c>
      <c r="N70" s="48">
        <v>13</v>
      </c>
      <c r="O70" s="48">
        <v>13</v>
      </c>
      <c r="P70" s="48">
        <v>13</v>
      </c>
      <c r="Q70" s="48">
        <v>13</v>
      </c>
      <c r="R70" s="48">
        <v>13</v>
      </c>
      <c r="S70" s="48">
        <v>13</v>
      </c>
      <c r="T70" s="48">
        <v>13</v>
      </c>
      <c r="U70" s="48">
        <v>13</v>
      </c>
      <c r="V70" s="48">
        <v>13</v>
      </c>
      <c r="W70" s="48">
        <v>13</v>
      </c>
      <c r="X70" s="48">
        <v>13</v>
      </c>
      <c r="Y70" s="48">
        <v>13</v>
      </c>
      <c r="Z70" s="48">
        <v>13</v>
      </c>
      <c r="AA70" s="48">
        <v>13</v>
      </c>
      <c r="AB70" s="48">
        <v>13</v>
      </c>
      <c r="AC70" s="48">
        <v>312</v>
      </c>
      <c r="AD70" s="48">
        <v>2184</v>
      </c>
      <c r="AE70" s="48"/>
    </row>
    <row r="71" spans="1:31">
      <c r="A71" s="48"/>
      <c r="B71" s="48"/>
      <c r="C71" s="48" t="s">
        <v>120</v>
      </c>
      <c r="D71" s="48" t="s">
        <v>121</v>
      </c>
      <c r="E71" s="48">
        <v>13</v>
      </c>
      <c r="F71" s="48">
        <v>13</v>
      </c>
      <c r="G71" s="48">
        <v>13</v>
      </c>
      <c r="H71" s="48">
        <v>13</v>
      </c>
      <c r="I71" s="48">
        <v>13</v>
      </c>
      <c r="J71" s="48">
        <v>13</v>
      </c>
      <c r="K71" s="48">
        <v>13</v>
      </c>
      <c r="L71" s="48">
        <v>13</v>
      </c>
      <c r="M71" s="48">
        <v>13</v>
      </c>
      <c r="N71" s="48">
        <v>13</v>
      </c>
      <c r="O71" s="48">
        <v>13</v>
      </c>
      <c r="P71" s="48">
        <v>13</v>
      </c>
      <c r="Q71" s="48">
        <v>13</v>
      </c>
      <c r="R71" s="48">
        <v>13</v>
      </c>
      <c r="S71" s="48">
        <v>13</v>
      </c>
      <c r="T71" s="48">
        <v>13</v>
      </c>
      <c r="U71" s="48">
        <v>13</v>
      </c>
      <c r="V71" s="48">
        <v>13</v>
      </c>
      <c r="W71" s="48">
        <v>13</v>
      </c>
      <c r="X71" s="48">
        <v>13</v>
      </c>
      <c r="Y71" s="48">
        <v>13</v>
      </c>
      <c r="Z71" s="48">
        <v>13</v>
      </c>
      <c r="AA71" s="48">
        <v>13</v>
      </c>
      <c r="AB71" s="48">
        <v>13</v>
      </c>
      <c r="AC71" s="48">
        <v>312</v>
      </c>
      <c r="AD71" s="48">
        <v>2184</v>
      </c>
      <c r="AE71" s="48"/>
    </row>
    <row r="72" spans="1:31">
      <c r="A72" s="48" t="s">
        <v>203</v>
      </c>
      <c r="B72" s="48" t="s">
        <v>122</v>
      </c>
      <c r="C72" s="48" t="s">
        <v>120</v>
      </c>
      <c r="D72" s="48" t="s">
        <v>121</v>
      </c>
      <c r="E72" s="48">
        <v>6.7</v>
      </c>
      <c r="F72" s="48">
        <v>6.7</v>
      </c>
      <c r="G72" s="48">
        <v>6.7</v>
      </c>
      <c r="H72" s="48">
        <v>6.7</v>
      </c>
      <c r="I72" s="48">
        <v>6.7</v>
      </c>
      <c r="J72" s="48">
        <v>6.7</v>
      </c>
      <c r="K72" s="48">
        <v>6.7</v>
      </c>
      <c r="L72" s="48">
        <v>6.7</v>
      </c>
      <c r="M72" s="48">
        <v>6.7</v>
      </c>
      <c r="N72" s="48">
        <v>6.7</v>
      </c>
      <c r="O72" s="48">
        <v>6.7</v>
      </c>
      <c r="P72" s="48">
        <v>6.7</v>
      </c>
      <c r="Q72" s="48">
        <v>6.7</v>
      </c>
      <c r="R72" s="48">
        <v>6.7</v>
      </c>
      <c r="S72" s="48">
        <v>6.7</v>
      </c>
      <c r="T72" s="48">
        <v>6.7</v>
      </c>
      <c r="U72" s="48">
        <v>6.7</v>
      </c>
      <c r="V72" s="48">
        <v>6.7</v>
      </c>
      <c r="W72" s="48">
        <v>6.7</v>
      </c>
      <c r="X72" s="48">
        <v>6.7</v>
      </c>
      <c r="Y72" s="48">
        <v>6.7</v>
      </c>
      <c r="Z72" s="48">
        <v>6.7</v>
      </c>
      <c r="AA72" s="48">
        <v>6.7</v>
      </c>
      <c r="AB72" s="48">
        <v>6.7</v>
      </c>
      <c r="AC72" s="48">
        <v>160.80000000000001</v>
      </c>
      <c r="AD72" s="48">
        <v>1125.5999999999999</v>
      </c>
      <c r="AE72" s="48">
        <v>58692</v>
      </c>
    </row>
    <row r="73" spans="1:31">
      <c r="A73" s="47" t="s">
        <v>204</v>
      </c>
      <c r="B73" s="47" t="s">
        <v>122</v>
      </c>
      <c r="C73" s="47" t="s">
        <v>120</v>
      </c>
      <c r="D73" s="47" t="s">
        <v>121</v>
      </c>
      <c r="E73" s="47">
        <v>60</v>
      </c>
      <c r="F73" s="47">
        <v>60</v>
      </c>
      <c r="G73" s="47">
        <v>60</v>
      </c>
      <c r="H73" s="47">
        <v>60</v>
      </c>
      <c r="I73" s="47">
        <v>60</v>
      </c>
      <c r="J73" s="47">
        <v>60</v>
      </c>
      <c r="K73" s="47">
        <v>60</v>
      </c>
      <c r="L73" s="47">
        <v>60</v>
      </c>
      <c r="M73" s="47">
        <v>60</v>
      </c>
      <c r="N73" s="47">
        <v>60</v>
      </c>
      <c r="O73" s="47">
        <v>60</v>
      </c>
      <c r="P73" s="47">
        <v>60</v>
      </c>
      <c r="Q73" s="47">
        <v>60</v>
      </c>
      <c r="R73" s="47">
        <v>60</v>
      </c>
      <c r="S73" s="47">
        <v>60</v>
      </c>
      <c r="T73" s="47">
        <v>60</v>
      </c>
      <c r="U73" s="47">
        <v>60</v>
      </c>
      <c r="V73" s="47">
        <v>60</v>
      </c>
      <c r="W73" s="47">
        <v>60</v>
      </c>
      <c r="X73" s="47">
        <v>60</v>
      </c>
      <c r="Y73" s="47">
        <v>60</v>
      </c>
      <c r="Z73" s="47">
        <v>60</v>
      </c>
      <c r="AA73" s="47">
        <v>60</v>
      </c>
      <c r="AB73" s="47">
        <v>60</v>
      </c>
      <c r="AC73" s="47">
        <v>1440</v>
      </c>
      <c r="AD73" s="47">
        <v>10080</v>
      </c>
      <c r="AE73" s="47">
        <v>525600</v>
      </c>
    </row>
    <row r="74" spans="1:31">
      <c r="A74" s="47" t="s">
        <v>205</v>
      </c>
      <c r="B74" s="47" t="s">
        <v>122</v>
      </c>
      <c r="C74" s="47" t="s">
        <v>120</v>
      </c>
      <c r="D74" s="47" t="s">
        <v>121</v>
      </c>
      <c r="E74" s="47">
        <v>16</v>
      </c>
      <c r="F74" s="47">
        <v>16</v>
      </c>
      <c r="G74" s="47">
        <v>16</v>
      </c>
      <c r="H74" s="47">
        <v>16</v>
      </c>
      <c r="I74" s="47">
        <v>16</v>
      </c>
      <c r="J74" s="47">
        <v>16</v>
      </c>
      <c r="K74" s="47">
        <v>16</v>
      </c>
      <c r="L74" s="47">
        <v>16</v>
      </c>
      <c r="M74" s="47">
        <v>16</v>
      </c>
      <c r="N74" s="47">
        <v>16</v>
      </c>
      <c r="O74" s="47">
        <v>16</v>
      </c>
      <c r="P74" s="47">
        <v>16</v>
      </c>
      <c r="Q74" s="47">
        <v>16</v>
      </c>
      <c r="R74" s="47">
        <v>16</v>
      </c>
      <c r="S74" s="47">
        <v>16</v>
      </c>
      <c r="T74" s="47">
        <v>16</v>
      </c>
      <c r="U74" s="47">
        <v>16</v>
      </c>
      <c r="V74" s="47">
        <v>16</v>
      </c>
      <c r="W74" s="47">
        <v>16</v>
      </c>
      <c r="X74" s="47">
        <v>16</v>
      </c>
      <c r="Y74" s="47">
        <v>16</v>
      </c>
      <c r="Z74" s="47">
        <v>16</v>
      </c>
      <c r="AA74" s="47">
        <v>16</v>
      </c>
      <c r="AB74" s="47">
        <v>16</v>
      </c>
      <c r="AC74" s="47">
        <v>384</v>
      </c>
      <c r="AD74" s="47">
        <v>2688</v>
      </c>
      <c r="AE74" s="47">
        <v>140160</v>
      </c>
    </row>
    <row r="75" spans="1:31">
      <c r="A75" s="40" t="s">
        <v>239</v>
      </c>
      <c r="B75" s="47" t="s">
        <v>119</v>
      </c>
      <c r="C75" s="47" t="s">
        <v>120</v>
      </c>
      <c r="D75" s="47" t="s">
        <v>121</v>
      </c>
      <c r="E75" s="47">
        <v>0.05</v>
      </c>
      <c r="F75" s="47">
        <v>0.05</v>
      </c>
      <c r="G75" s="47">
        <v>0.05</v>
      </c>
      <c r="H75" s="47">
        <v>0.05</v>
      </c>
      <c r="I75" s="47">
        <v>0.05</v>
      </c>
      <c r="J75" s="47">
        <v>0.05</v>
      </c>
      <c r="K75" s="47">
        <v>0.05</v>
      </c>
      <c r="L75" s="47">
        <v>0.05</v>
      </c>
      <c r="M75" s="47">
        <v>0.05</v>
      </c>
      <c r="N75" s="47">
        <v>0.05</v>
      </c>
      <c r="O75" s="47">
        <v>0.05</v>
      </c>
      <c r="P75" s="47">
        <v>0.05</v>
      </c>
      <c r="Q75" s="47">
        <v>0.05</v>
      </c>
      <c r="R75" s="47">
        <v>0.05</v>
      </c>
      <c r="S75" s="47">
        <v>0.05</v>
      </c>
      <c r="T75" s="47">
        <v>0.05</v>
      </c>
      <c r="U75" s="47">
        <v>0.05</v>
      </c>
      <c r="V75" s="47">
        <v>0.05</v>
      </c>
      <c r="W75" s="47">
        <v>0.05</v>
      </c>
      <c r="X75" s="47">
        <v>0.05</v>
      </c>
      <c r="Y75" s="47">
        <v>0.05</v>
      </c>
      <c r="Z75" s="47">
        <v>0.05</v>
      </c>
      <c r="AA75" s="47">
        <v>0.05</v>
      </c>
      <c r="AB75" s="47">
        <v>0.05</v>
      </c>
      <c r="AC75" s="47">
        <v>1.2</v>
      </c>
      <c r="AD75" s="47">
        <v>8.4</v>
      </c>
      <c r="AE75" s="47">
        <v>438</v>
      </c>
    </row>
    <row r="76" spans="1:31">
      <c r="A76" s="47" t="s">
        <v>240</v>
      </c>
      <c r="B76" s="47" t="s">
        <v>119</v>
      </c>
      <c r="C76" s="47" t="s">
        <v>120</v>
      </c>
      <c r="D76" s="47" t="s">
        <v>121</v>
      </c>
      <c r="E76" s="49">
        <v>0.2</v>
      </c>
      <c r="F76" s="49">
        <v>0.2</v>
      </c>
      <c r="G76" s="49">
        <v>0.2</v>
      </c>
      <c r="H76" s="49">
        <v>0.2</v>
      </c>
      <c r="I76" s="49">
        <v>0.2</v>
      </c>
      <c r="J76" s="49">
        <v>0.2</v>
      </c>
      <c r="K76" s="49">
        <v>0.2</v>
      </c>
      <c r="L76" s="49">
        <v>0.2</v>
      </c>
      <c r="M76" s="49">
        <v>0.2</v>
      </c>
      <c r="N76" s="49">
        <v>0.2</v>
      </c>
      <c r="O76" s="49">
        <v>0.2</v>
      </c>
      <c r="P76" s="49">
        <v>0.2</v>
      </c>
      <c r="Q76" s="49">
        <v>0.2</v>
      </c>
      <c r="R76" s="49">
        <v>0.2</v>
      </c>
      <c r="S76" s="49">
        <v>0.2</v>
      </c>
      <c r="T76" s="49">
        <v>0.2</v>
      </c>
      <c r="U76" s="49">
        <v>0.2</v>
      </c>
      <c r="V76" s="49">
        <v>0.2</v>
      </c>
      <c r="W76" s="49">
        <v>0.2</v>
      </c>
      <c r="X76" s="49">
        <v>0.2</v>
      </c>
      <c r="Y76" s="49">
        <v>0.2</v>
      </c>
      <c r="Z76" s="49">
        <v>0.2</v>
      </c>
      <c r="AA76" s="49">
        <v>0.2</v>
      </c>
      <c r="AB76" s="49">
        <v>0.2</v>
      </c>
      <c r="AC76" s="47">
        <v>4.8</v>
      </c>
      <c r="AD76" s="47">
        <v>33.6</v>
      </c>
      <c r="AE76" s="47">
        <v>1752</v>
      </c>
    </row>
    <row r="77" spans="1:31">
      <c r="A77" s="47" t="s">
        <v>241</v>
      </c>
      <c r="B77" s="47" t="s">
        <v>122</v>
      </c>
      <c r="C77" s="47" t="s">
        <v>120</v>
      </c>
      <c r="D77" s="47" t="s">
        <v>121</v>
      </c>
      <c r="E77" s="49">
        <v>43.3</v>
      </c>
      <c r="F77" s="49">
        <v>43.3</v>
      </c>
      <c r="G77" s="49">
        <v>43.3</v>
      </c>
      <c r="H77" s="49">
        <v>43.3</v>
      </c>
      <c r="I77" s="49">
        <v>43.3</v>
      </c>
      <c r="J77" s="49">
        <v>43.3</v>
      </c>
      <c r="K77" s="49">
        <v>43.3</v>
      </c>
      <c r="L77" s="49">
        <v>43.3</v>
      </c>
      <c r="M77" s="49">
        <v>43.3</v>
      </c>
      <c r="N77" s="49">
        <v>43.3</v>
      </c>
      <c r="O77" s="49">
        <v>43.3</v>
      </c>
      <c r="P77" s="49">
        <v>43.3</v>
      </c>
      <c r="Q77" s="49">
        <v>43.3</v>
      </c>
      <c r="R77" s="49">
        <v>43.3</v>
      </c>
      <c r="S77" s="49">
        <v>43.3</v>
      </c>
      <c r="T77" s="49">
        <v>43.3</v>
      </c>
      <c r="U77" s="49">
        <v>43.3</v>
      </c>
      <c r="V77" s="49">
        <v>43.3</v>
      </c>
      <c r="W77" s="49">
        <v>43.3</v>
      </c>
      <c r="X77" s="49">
        <v>43.3</v>
      </c>
      <c r="Y77" s="49">
        <v>43.3</v>
      </c>
      <c r="Z77" s="49">
        <v>43.3</v>
      </c>
      <c r="AA77" s="49">
        <v>43.3</v>
      </c>
      <c r="AB77" s="49">
        <v>43.3</v>
      </c>
      <c r="AC77" s="47">
        <v>1039.2</v>
      </c>
      <c r="AD77" s="47">
        <v>7274.4</v>
      </c>
      <c r="AE77" s="47">
        <v>379308</v>
      </c>
    </row>
    <row r="78" spans="1:31">
      <c r="A78" s="47" t="s">
        <v>242</v>
      </c>
      <c r="B78" s="47" t="s">
        <v>122</v>
      </c>
      <c r="C78" s="47" t="s">
        <v>120</v>
      </c>
      <c r="D78" s="47" t="s">
        <v>121</v>
      </c>
      <c r="E78" s="49">
        <v>55</v>
      </c>
      <c r="F78" s="49">
        <v>55</v>
      </c>
      <c r="G78" s="49">
        <v>55</v>
      </c>
      <c r="H78" s="49">
        <v>55</v>
      </c>
      <c r="I78" s="49">
        <v>55</v>
      </c>
      <c r="J78" s="49">
        <v>55</v>
      </c>
      <c r="K78" s="49">
        <v>55</v>
      </c>
      <c r="L78" s="49">
        <v>55</v>
      </c>
      <c r="M78" s="49">
        <v>55</v>
      </c>
      <c r="N78" s="49">
        <v>55</v>
      </c>
      <c r="O78" s="49">
        <v>55</v>
      </c>
      <c r="P78" s="49">
        <v>55</v>
      </c>
      <c r="Q78" s="49">
        <v>55</v>
      </c>
      <c r="R78" s="49">
        <v>55</v>
      </c>
      <c r="S78" s="49">
        <v>55</v>
      </c>
      <c r="T78" s="49">
        <v>55</v>
      </c>
      <c r="U78" s="49">
        <v>55</v>
      </c>
      <c r="V78" s="49">
        <v>55</v>
      </c>
      <c r="W78" s="49">
        <v>55</v>
      </c>
      <c r="X78" s="49">
        <v>55</v>
      </c>
      <c r="Y78" s="49">
        <v>55</v>
      </c>
      <c r="Z78" s="49">
        <v>55</v>
      </c>
      <c r="AA78" s="49">
        <v>55</v>
      </c>
      <c r="AB78" s="49">
        <v>55</v>
      </c>
      <c r="AC78" s="47">
        <v>1320</v>
      </c>
      <c r="AD78" s="47">
        <v>9240</v>
      </c>
      <c r="AE78" s="47">
        <v>481800</v>
      </c>
    </row>
    <row r="79" spans="1:31">
      <c r="A79" s="47" t="s">
        <v>243</v>
      </c>
      <c r="B79" s="47" t="s">
        <v>124</v>
      </c>
      <c r="C79" s="47" t="s">
        <v>120</v>
      </c>
      <c r="D79" s="47" t="s">
        <v>121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7">
        <v>0.67</v>
      </c>
      <c r="AD79" s="47">
        <v>4.67</v>
      </c>
      <c r="AE79" s="47">
        <v>243.33</v>
      </c>
    </row>
    <row r="80" spans="1:31">
      <c r="A80" s="47" t="s">
        <v>244</v>
      </c>
      <c r="B80" s="47" t="s">
        <v>124</v>
      </c>
      <c r="C80" s="47" t="s">
        <v>120</v>
      </c>
      <c r="D80" s="47" t="s">
        <v>121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7">
        <v>1</v>
      </c>
      <c r="AD80" s="47">
        <v>7</v>
      </c>
      <c r="AE80" s="47">
        <v>365</v>
      </c>
    </row>
    <row r="81" spans="1:31">
      <c r="A81" s="47" t="s">
        <v>245</v>
      </c>
      <c r="B81" s="47" t="s">
        <v>128</v>
      </c>
      <c r="C81" s="47" t="s">
        <v>120</v>
      </c>
      <c r="D81" s="47" t="s">
        <v>121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50</v>
      </c>
      <c r="S81" s="49">
        <v>35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7">
        <v>85</v>
      </c>
      <c r="AD81" s="47">
        <v>595</v>
      </c>
      <c r="AE81" s="47">
        <v>31025</v>
      </c>
    </row>
    <row r="82" spans="1:31">
      <c r="A82" s="47" t="s">
        <v>246</v>
      </c>
      <c r="B82" s="47" t="s">
        <v>119</v>
      </c>
      <c r="C82" s="47" t="s">
        <v>120</v>
      </c>
      <c r="D82" s="47" t="s">
        <v>121</v>
      </c>
      <c r="E82" s="49">
        <v>0.2</v>
      </c>
      <c r="F82" s="49">
        <v>0.2</v>
      </c>
      <c r="G82" s="49">
        <v>0.2</v>
      </c>
      <c r="H82" s="49">
        <v>0.2</v>
      </c>
      <c r="I82" s="49">
        <v>0.2</v>
      </c>
      <c r="J82" s="49">
        <v>0.2</v>
      </c>
      <c r="K82" s="49">
        <v>0.2</v>
      </c>
      <c r="L82" s="49">
        <v>0.6</v>
      </c>
      <c r="M82" s="49">
        <v>0.6</v>
      </c>
      <c r="N82" s="49">
        <v>0.6</v>
      </c>
      <c r="O82" s="49">
        <v>0.6</v>
      </c>
      <c r="P82" s="49">
        <v>0.6</v>
      </c>
      <c r="Q82" s="49">
        <v>0.6</v>
      </c>
      <c r="R82" s="49">
        <v>0.6</v>
      </c>
      <c r="S82" s="49">
        <v>0.6</v>
      </c>
      <c r="T82" s="49">
        <v>0.6</v>
      </c>
      <c r="U82" s="49">
        <v>0.6</v>
      </c>
      <c r="V82" s="49">
        <v>0.6</v>
      </c>
      <c r="W82" s="49">
        <v>0.6</v>
      </c>
      <c r="X82" s="49">
        <v>0.6</v>
      </c>
      <c r="Y82" s="49">
        <v>0.6</v>
      </c>
      <c r="Z82" s="49">
        <v>0.2</v>
      </c>
      <c r="AA82" s="49">
        <v>0.2</v>
      </c>
      <c r="AB82" s="49">
        <v>0.2</v>
      </c>
      <c r="AC82" s="47">
        <v>10.4</v>
      </c>
      <c r="AD82" s="47">
        <v>72.8</v>
      </c>
      <c r="AE82" s="47">
        <v>3796</v>
      </c>
    </row>
    <row r="83" spans="1:31">
      <c r="A83" s="47" t="s">
        <v>247</v>
      </c>
      <c r="B83" s="47" t="s">
        <v>124</v>
      </c>
      <c r="C83" s="47" t="s">
        <v>120</v>
      </c>
      <c r="D83" s="47" t="s">
        <v>121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7">
        <v>0.67</v>
      </c>
      <c r="AD83" s="47">
        <v>4.67</v>
      </c>
      <c r="AE83" s="47">
        <v>243.33</v>
      </c>
    </row>
    <row r="84" spans="1:31">
      <c r="A84" s="47" t="s">
        <v>248</v>
      </c>
      <c r="B84" s="47" t="s">
        <v>124</v>
      </c>
      <c r="C84" s="47" t="s">
        <v>120</v>
      </c>
      <c r="D84" s="47" t="s">
        <v>121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7">
        <v>0</v>
      </c>
      <c r="R84" s="47">
        <v>0</v>
      </c>
      <c r="S84" s="47">
        <v>0</v>
      </c>
      <c r="T84" s="47">
        <v>0</v>
      </c>
      <c r="U84" s="47">
        <v>0</v>
      </c>
      <c r="V84" s="47">
        <v>0</v>
      </c>
      <c r="W84" s="47">
        <v>0</v>
      </c>
      <c r="X84" s="47">
        <v>0</v>
      </c>
      <c r="Y84" s="47">
        <v>0</v>
      </c>
      <c r="Z84" s="47">
        <v>0</v>
      </c>
      <c r="AA84" s="47">
        <v>0</v>
      </c>
      <c r="AB84" s="47">
        <v>0</v>
      </c>
      <c r="AC84" s="47">
        <v>1</v>
      </c>
      <c r="AD84" s="47">
        <v>7</v>
      </c>
      <c r="AE84" s="47">
        <v>365</v>
      </c>
    </row>
    <row r="85" spans="1:31">
      <c r="A85" s="47" t="s">
        <v>249</v>
      </c>
      <c r="B85" s="47" t="s">
        <v>128</v>
      </c>
      <c r="C85" s="47" t="s">
        <v>120</v>
      </c>
      <c r="D85" s="47" t="s">
        <v>250</v>
      </c>
      <c r="E85" s="47">
        <v>0</v>
      </c>
      <c r="F85" s="47">
        <v>0</v>
      </c>
      <c r="G85" s="47">
        <v>0</v>
      </c>
      <c r="H85" s="47">
        <v>0</v>
      </c>
      <c r="I85" s="47">
        <v>725</v>
      </c>
      <c r="J85" s="47">
        <v>417</v>
      </c>
      <c r="K85" s="47">
        <v>290</v>
      </c>
      <c r="L85" s="47">
        <v>0</v>
      </c>
      <c r="M85" s="47">
        <v>0</v>
      </c>
      <c r="N85" s="47">
        <v>0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47">
        <v>0</v>
      </c>
      <c r="X85" s="47">
        <v>0</v>
      </c>
      <c r="Y85" s="47">
        <v>0</v>
      </c>
      <c r="Z85" s="47">
        <v>0</v>
      </c>
      <c r="AA85" s="47">
        <v>0</v>
      </c>
      <c r="AB85" s="47">
        <v>0</v>
      </c>
      <c r="AC85" s="47">
        <v>1432</v>
      </c>
      <c r="AD85" s="47">
        <v>1432</v>
      </c>
      <c r="AE85" s="47">
        <v>74668.570000000007</v>
      </c>
    </row>
    <row r="86" spans="1:31">
      <c r="D86" s="47" t="s">
        <v>237</v>
      </c>
      <c r="E86" s="47">
        <v>0</v>
      </c>
      <c r="F86" s="47">
        <v>0</v>
      </c>
      <c r="G86" s="47">
        <v>0</v>
      </c>
      <c r="H86" s="47">
        <v>0</v>
      </c>
      <c r="I86" s="47">
        <v>125</v>
      </c>
      <c r="J86" s="47">
        <v>117</v>
      </c>
      <c r="K86" s="47">
        <v>90</v>
      </c>
      <c r="L86" s="47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47">
        <v>0</v>
      </c>
      <c r="V86" s="47">
        <v>0</v>
      </c>
      <c r="W86" s="47">
        <v>0</v>
      </c>
      <c r="X86" s="47">
        <v>125</v>
      </c>
      <c r="Y86" s="47">
        <v>117</v>
      </c>
      <c r="Z86" s="47">
        <v>90</v>
      </c>
      <c r="AA86" s="47">
        <v>0</v>
      </c>
      <c r="AB86" s="47">
        <v>0</v>
      </c>
      <c r="AC86" s="47">
        <v>664</v>
      </c>
    </row>
    <row r="87" spans="1:31">
      <c r="A87" s="47" t="s">
        <v>251</v>
      </c>
      <c r="B87" s="47" t="s">
        <v>119</v>
      </c>
      <c r="C87" s="47" t="s">
        <v>120</v>
      </c>
      <c r="D87" s="47" t="s">
        <v>121</v>
      </c>
      <c r="E87" s="47">
        <v>0.2</v>
      </c>
      <c r="F87" s="47">
        <v>0.2</v>
      </c>
      <c r="G87" s="47">
        <v>0.2</v>
      </c>
      <c r="H87" s="47">
        <v>0.2</v>
      </c>
      <c r="I87" s="47">
        <v>0.2</v>
      </c>
      <c r="J87" s="47">
        <v>0.2</v>
      </c>
      <c r="K87" s="47">
        <v>0.2</v>
      </c>
      <c r="L87" s="47">
        <v>0.4</v>
      </c>
      <c r="M87" s="47">
        <v>0.4</v>
      </c>
      <c r="N87" s="47">
        <v>0.4</v>
      </c>
      <c r="O87" s="47">
        <v>0.4</v>
      </c>
      <c r="P87" s="47">
        <v>0.4</v>
      </c>
      <c r="Q87" s="47">
        <v>0.4</v>
      </c>
      <c r="R87" s="47">
        <v>0.4</v>
      </c>
      <c r="S87" s="47">
        <v>0.4</v>
      </c>
      <c r="T87" s="47">
        <v>0.4</v>
      </c>
      <c r="U87" s="47">
        <v>0.4</v>
      </c>
      <c r="V87" s="47">
        <v>0.4</v>
      </c>
      <c r="W87" s="47">
        <v>0.4</v>
      </c>
      <c r="X87" s="47">
        <v>0.4</v>
      </c>
      <c r="Y87" s="47">
        <v>0.4</v>
      </c>
      <c r="Z87" s="47">
        <v>0.2</v>
      </c>
      <c r="AA87" s="47">
        <v>0.2</v>
      </c>
      <c r="AB87" s="47">
        <v>0.2</v>
      </c>
      <c r="AC87" s="47">
        <v>7.6</v>
      </c>
      <c r="AD87" s="47">
        <v>53.2</v>
      </c>
      <c r="AE87" s="47">
        <v>2774</v>
      </c>
    </row>
    <row r="88" spans="1:31">
      <c r="A88" s="47" t="s">
        <v>252</v>
      </c>
      <c r="B88" s="47" t="s">
        <v>124</v>
      </c>
      <c r="C88" s="47" t="s">
        <v>120</v>
      </c>
      <c r="D88" s="47" t="s">
        <v>121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>
        <v>0.67</v>
      </c>
      <c r="AD88" s="47">
        <v>4.67</v>
      </c>
      <c r="AE88" s="47">
        <v>243.33</v>
      </c>
    </row>
    <row r="89" spans="1:31">
      <c r="A89" s="47" t="s">
        <v>253</v>
      </c>
      <c r="B89" s="47" t="s">
        <v>124</v>
      </c>
      <c r="C89" s="47" t="s">
        <v>120</v>
      </c>
      <c r="D89" s="47" t="s">
        <v>121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1</v>
      </c>
      <c r="AD89" s="47">
        <v>7</v>
      </c>
      <c r="AE89" s="47">
        <v>365</v>
      </c>
    </row>
    <row r="90" spans="1:31">
      <c r="A90" s="47" t="s">
        <v>254</v>
      </c>
      <c r="B90" s="47" t="s">
        <v>128</v>
      </c>
      <c r="C90" s="47" t="s">
        <v>120</v>
      </c>
      <c r="D90" s="47" t="s">
        <v>121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0</v>
      </c>
      <c r="N90" s="47">
        <v>0</v>
      </c>
      <c r="O90" s="47">
        <v>0</v>
      </c>
      <c r="P90" s="47">
        <v>0</v>
      </c>
      <c r="Q90" s="47">
        <v>0</v>
      </c>
      <c r="R90" s="47">
        <v>50</v>
      </c>
      <c r="S90" s="47">
        <v>35</v>
      </c>
      <c r="T90" s="47">
        <v>0</v>
      </c>
      <c r="U90" s="4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85</v>
      </c>
      <c r="AD90" s="47">
        <v>595</v>
      </c>
      <c r="AE90" s="47">
        <v>31025</v>
      </c>
    </row>
    <row r="91" spans="1:31">
      <c r="A91" s="47" t="s">
        <v>255</v>
      </c>
      <c r="B91" s="47" t="s">
        <v>124</v>
      </c>
      <c r="C91" s="47" t="s">
        <v>120</v>
      </c>
      <c r="D91" s="47" t="s">
        <v>121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0.67</v>
      </c>
      <c r="AD91" s="47">
        <v>4.67</v>
      </c>
      <c r="AE91" s="47">
        <v>243.33</v>
      </c>
    </row>
    <row r="92" spans="1:31">
      <c r="A92" s="47" t="s">
        <v>256</v>
      </c>
      <c r="B92" s="47" t="s">
        <v>124</v>
      </c>
      <c r="C92" s="47" t="s">
        <v>120</v>
      </c>
      <c r="D92" s="47" t="s">
        <v>121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1</v>
      </c>
      <c r="AD92" s="47">
        <v>7</v>
      </c>
      <c r="AE92" s="47">
        <v>365</v>
      </c>
    </row>
    <row r="93" spans="1:31">
      <c r="A93" s="47" t="s">
        <v>257</v>
      </c>
      <c r="B93" s="47" t="s">
        <v>128</v>
      </c>
      <c r="C93" s="47" t="s">
        <v>120</v>
      </c>
      <c r="D93" s="47" t="s">
        <v>121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50</v>
      </c>
      <c r="S93" s="47">
        <v>35</v>
      </c>
      <c r="T93" s="47">
        <v>0</v>
      </c>
      <c r="U93" s="4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85</v>
      </c>
      <c r="AD93" s="47">
        <v>595</v>
      </c>
      <c r="AE93" s="47">
        <v>31025</v>
      </c>
    </row>
    <row r="94" spans="1:31">
      <c r="A94" s="47" t="s">
        <v>258</v>
      </c>
      <c r="B94" s="47" t="s">
        <v>119</v>
      </c>
      <c r="C94" s="47" t="s">
        <v>120</v>
      </c>
      <c r="D94" s="47" t="s">
        <v>121</v>
      </c>
      <c r="E94" s="47">
        <v>0.2</v>
      </c>
      <c r="F94" s="47">
        <v>0.2</v>
      </c>
      <c r="G94" s="47">
        <v>0.2</v>
      </c>
      <c r="H94" s="47">
        <v>0.2</v>
      </c>
      <c r="I94" s="47">
        <v>0.2</v>
      </c>
      <c r="J94" s="47">
        <v>0.2</v>
      </c>
      <c r="K94" s="47">
        <v>0.2</v>
      </c>
      <c r="L94" s="47">
        <v>0.6</v>
      </c>
      <c r="M94" s="47">
        <v>0.6</v>
      </c>
      <c r="N94" s="47">
        <v>0.6</v>
      </c>
      <c r="O94" s="47">
        <v>0.6</v>
      </c>
      <c r="P94" s="47">
        <v>0.6</v>
      </c>
      <c r="Q94" s="47">
        <v>0.6</v>
      </c>
      <c r="R94" s="47">
        <v>0.6</v>
      </c>
      <c r="S94" s="47">
        <v>0.6</v>
      </c>
      <c r="T94" s="47">
        <v>0.6</v>
      </c>
      <c r="U94" s="47">
        <v>0.6</v>
      </c>
      <c r="V94" s="47">
        <v>0.6</v>
      </c>
      <c r="W94" s="47">
        <v>0.6</v>
      </c>
      <c r="X94" s="47">
        <v>0.6</v>
      </c>
      <c r="Y94" s="47">
        <v>0.6</v>
      </c>
      <c r="Z94" s="47">
        <v>0.2</v>
      </c>
      <c r="AA94" s="47">
        <v>0.2</v>
      </c>
      <c r="AB94" s="47">
        <v>0.2</v>
      </c>
      <c r="AC94" s="47">
        <v>10.4</v>
      </c>
      <c r="AD94" s="47">
        <v>72.8</v>
      </c>
      <c r="AE94" s="47">
        <v>3796</v>
      </c>
    </row>
    <row r="95" spans="1:31">
      <c r="A95" s="47" t="s">
        <v>259</v>
      </c>
      <c r="B95" s="47" t="s">
        <v>124</v>
      </c>
      <c r="C95" s="47" t="s">
        <v>120</v>
      </c>
      <c r="D95" s="47" t="s">
        <v>121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0.56999999999999995</v>
      </c>
      <c r="AD95" s="47">
        <v>3.97</v>
      </c>
      <c r="AE95" s="47">
        <v>206.83</v>
      </c>
    </row>
    <row r="96" spans="1:31">
      <c r="A96" s="47" t="s">
        <v>260</v>
      </c>
      <c r="B96" s="47" t="s">
        <v>124</v>
      </c>
      <c r="C96" s="47" t="s">
        <v>120</v>
      </c>
      <c r="D96" s="47" t="s">
        <v>121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7">
        <v>0</v>
      </c>
      <c r="R96" s="47">
        <v>0</v>
      </c>
      <c r="S96" s="47">
        <v>0</v>
      </c>
      <c r="T96" s="47">
        <v>0</v>
      </c>
      <c r="U96" s="47">
        <v>0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0.73</v>
      </c>
      <c r="AD96" s="47">
        <v>5.13</v>
      </c>
      <c r="AE96" s="47">
        <v>267.67</v>
      </c>
    </row>
    <row r="97" spans="1:31">
      <c r="A97" s="47" t="s">
        <v>261</v>
      </c>
      <c r="B97" s="47" t="s">
        <v>128</v>
      </c>
      <c r="C97" s="47" t="s">
        <v>120</v>
      </c>
      <c r="D97" s="47" t="s">
        <v>121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50</v>
      </c>
      <c r="S97" s="47">
        <v>35</v>
      </c>
      <c r="T97" s="47">
        <v>0</v>
      </c>
      <c r="U97" s="47">
        <v>0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85</v>
      </c>
      <c r="AD97" s="47">
        <v>595</v>
      </c>
      <c r="AE97" s="47">
        <v>31025</v>
      </c>
    </row>
    <row r="98" spans="1:31">
      <c r="A98" s="47" t="s">
        <v>262</v>
      </c>
      <c r="B98" s="47" t="s">
        <v>119</v>
      </c>
      <c r="C98" s="47" t="s">
        <v>120</v>
      </c>
      <c r="D98" s="47" t="s">
        <v>121</v>
      </c>
      <c r="E98" s="47">
        <v>0.2</v>
      </c>
      <c r="F98" s="47">
        <v>0.2</v>
      </c>
      <c r="G98" s="47">
        <v>0.2</v>
      </c>
      <c r="H98" s="47">
        <v>0.2</v>
      </c>
      <c r="I98" s="47">
        <v>0.2</v>
      </c>
      <c r="J98" s="47">
        <v>0.2</v>
      </c>
      <c r="K98" s="47">
        <v>0.2</v>
      </c>
      <c r="L98" s="47">
        <v>0.6</v>
      </c>
      <c r="M98" s="47">
        <v>0.6</v>
      </c>
      <c r="N98" s="47">
        <v>0.6</v>
      </c>
      <c r="O98" s="47">
        <v>0.6</v>
      </c>
      <c r="P98" s="47">
        <v>0.6</v>
      </c>
      <c r="Q98" s="47">
        <v>0.6</v>
      </c>
      <c r="R98" s="47">
        <v>0.6</v>
      </c>
      <c r="S98" s="47">
        <v>0.6</v>
      </c>
      <c r="T98" s="47">
        <v>0.6</v>
      </c>
      <c r="U98" s="47">
        <v>0.6</v>
      </c>
      <c r="V98" s="47">
        <v>0.6</v>
      </c>
      <c r="W98" s="47">
        <v>0.6</v>
      </c>
      <c r="X98" s="47">
        <v>0.6</v>
      </c>
      <c r="Y98" s="47">
        <v>0.6</v>
      </c>
      <c r="Z98" s="47">
        <v>0.2</v>
      </c>
      <c r="AA98" s="47">
        <v>0.2</v>
      </c>
      <c r="AB98" s="47">
        <v>0.2</v>
      </c>
      <c r="AC98" s="47">
        <v>10.4</v>
      </c>
      <c r="AD98" s="47">
        <v>72.8</v>
      </c>
      <c r="AE98" s="47">
        <v>3796</v>
      </c>
    </row>
    <row r="99" spans="1:31">
      <c r="A99" s="47" t="s">
        <v>263</v>
      </c>
      <c r="B99" s="47" t="s">
        <v>124</v>
      </c>
      <c r="C99" s="47" t="s">
        <v>120</v>
      </c>
      <c r="D99" s="47" t="s">
        <v>121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0.67</v>
      </c>
      <c r="AD99" s="47">
        <v>4.67</v>
      </c>
      <c r="AE99" s="47">
        <v>243.33</v>
      </c>
    </row>
    <row r="100" spans="1:31">
      <c r="A100" s="47" t="s">
        <v>264</v>
      </c>
      <c r="B100" s="47" t="s">
        <v>124</v>
      </c>
      <c r="C100" s="47" t="s">
        <v>120</v>
      </c>
      <c r="D100" s="47" t="s">
        <v>121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7">
        <v>0</v>
      </c>
      <c r="R100" s="47">
        <v>0</v>
      </c>
      <c r="S100" s="47">
        <v>0</v>
      </c>
      <c r="T100" s="47">
        <v>0</v>
      </c>
      <c r="U100" s="47">
        <v>0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>
        <v>1</v>
      </c>
      <c r="AD100" s="47">
        <v>7</v>
      </c>
      <c r="AE100" s="47">
        <v>365</v>
      </c>
    </row>
    <row r="101" spans="1:31">
      <c r="A101" s="47" t="s">
        <v>265</v>
      </c>
      <c r="B101" s="47" t="s">
        <v>128</v>
      </c>
      <c r="C101" s="47" t="s">
        <v>120</v>
      </c>
      <c r="D101" s="47" t="s">
        <v>121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7">
        <v>0</v>
      </c>
      <c r="R101" s="47">
        <v>50</v>
      </c>
      <c r="S101" s="47">
        <v>35</v>
      </c>
      <c r="T101" s="47">
        <v>0</v>
      </c>
      <c r="U101" s="47">
        <v>0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>
        <v>85</v>
      </c>
      <c r="AD101" s="47">
        <v>595</v>
      </c>
      <c r="AE101" s="47">
        <v>31025</v>
      </c>
    </row>
    <row r="102" spans="1:31">
      <c r="A102" s="47" t="s">
        <v>266</v>
      </c>
      <c r="B102" s="47" t="s">
        <v>119</v>
      </c>
      <c r="C102" s="47" t="s">
        <v>120</v>
      </c>
      <c r="D102" s="47" t="s">
        <v>121</v>
      </c>
      <c r="E102" s="47">
        <v>0.2</v>
      </c>
      <c r="F102" s="47">
        <v>0.2</v>
      </c>
      <c r="G102" s="47">
        <v>0.2</v>
      </c>
      <c r="H102" s="47">
        <v>0.2</v>
      </c>
      <c r="I102" s="47">
        <v>0.2</v>
      </c>
      <c r="J102" s="47">
        <v>0.2</v>
      </c>
      <c r="K102" s="47">
        <v>0.2</v>
      </c>
      <c r="L102" s="47">
        <v>0.6</v>
      </c>
      <c r="M102" s="47">
        <v>0.6</v>
      </c>
      <c r="N102" s="47">
        <v>0.6</v>
      </c>
      <c r="O102" s="47">
        <v>0.6</v>
      </c>
      <c r="P102" s="47">
        <v>0.6</v>
      </c>
      <c r="Q102" s="47">
        <v>0.6</v>
      </c>
      <c r="R102" s="47">
        <v>0.6</v>
      </c>
      <c r="S102" s="47">
        <v>0.6</v>
      </c>
      <c r="T102" s="47">
        <v>0.6</v>
      </c>
      <c r="U102" s="47">
        <v>0.6</v>
      </c>
      <c r="V102" s="47">
        <v>0.6</v>
      </c>
      <c r="W102" s="47">
        <v>0.6</v>
      </c>
      <c r="X102" s="47">
        <v>0.6</v>
      </c>
      <c r="Y102" s="47">
        <v>0.6</v>
      </c>
      <c r="Z102" s="47">
        <v>0.2</v>
      </c>
      <c r="AA102" s="47">
        <v>0.2</v>
      </c>
      <c r="AB102" s="47">
        <v>0.2</v>
      </c>
      <c r="AC102" s="47">
        <v>10.4</v>
      </c>
      <c r="AD102" s="47">
        <v>72.8</v>
      </c>
      <c r="AE102" s="47">
        <v>3796</v>
      </c>
    </row>
    <row r="103" spans="1:31">
      <c r="A103" s="47" t="s">
        <v>267</v>
      </c>
      <c r="B103" s="47" t="s">
        <v>124</v>
      </c>
      <c r="C103" s="47" t="s">
        <v>120</v>
      </c>
      <c r="D103" s="47" t="s">
        <v>121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0.67</v>
      </c>
      <c r="AD103" s="47">
        <v>4.67</v>
      </c>
      <c r="AE103" s="47">
        <v>243.33</v>
      </c>
    </row>
    <row r="104" spans="1:31">
      <c r="A104" s="47" t="s">
        <v>268</v>
      </c>
      <c r="B104" s="47" t="s">
        <v>124</v>
      </c>
      <c r="C104" s="47" t="s">
        <v>120</v>
      </c>
      <c r="D104" s="47" t="s">
        <v>121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7">
        <v>0</v>
      </c>
      <c r="R104" s="47">
        <v>0</v>
      </c>
      <c r="S104" s="47">
        <v>0</v>
      </c>
      <c r="T104" s="47">
        <v>0</v>
      </c>
      <c r="U104" s="47">
        <v>0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1</v>
      </c>
      <c r="AD104" s="47">
        <v>7</v>
      </c>
      <c r="AE104" s="47">
        <v>365</v>
      </c>
    </row>
    <row r="105" spans="1:31">
      <c r="A105" s="47" t="s">
        <v>269</v>
      </c>
      <c r="B105" s="47" t="s">
        <v>128</v>
      </c>
      <c r="C105" s="47" t="s">
        <v>120</v>
      </c>
      <c r="D105" s="47" t="s">
        <v>250</v>
      </c>
      <c r="E105" s="47">
        <v>0</v>
      </c>
      <c r="F105" s="47">
        <v>0</v>
      </c>
      <c r="G105" s="47">
        <v>0</v>
      </c>
      <c r="H105" s="47">
        <v>0</v>
      </c>
      <c r="I105" s="47">
        <v>725</v>
      </c>
      <c r="J105" s="47">
        <v>417</v>
      </c>
      <c r="K105" s="47">
        <v>290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7">
        <v>0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1432</v>
      </c>
      <c r="AD105" s="47">
        <v>1432</v>
      </c>
      <c r="AE105" s="47">
        <v>74668.570000000007</v>
      </c>
    </row>
    <row r="106" spans="1:31">
      <c r="D106" s="47" t="s">
        <v>237</v>
      </c>
      <c r="E106" s="47">
        <v>0</v>
      </c>
      <c r="F106" s="47">
        <v>0</v>
      </c>
      <c r="G106" s="47">
        <v>0</v>
      </c>
      <c r="H106" s="47">
        <v>0</v>
      </c>
      <c r="I106" s="47">
        <v>125</v>
      </c>
      <c r="J106" s="47">
        <v>117</v>
      </c>
      <c r="K106" s="47">
        <v>90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47">
        <v>0</v>
      </c>
      <c r="R106" s="47">
        <v>0</v>
      </c>
      <c r="S106" s="47">
        <v>0</v>
      </c>
      <c r="T106" s="47">
        <v>0</v>
      </c>
      <c r="U106" s="47">
        <v>0</v>
      </c>
      <c r="V106" s="47">
        <v>0</v>
      </c>
      <c r="W106" s="47">
        <v>0</v>
      </c>
      <c r="X106" s="47">
        <v>125</v>
      </c>
      <c r="Y106" s="47">
        <v>117</v>
      </c>
      <c r="Z106" s="47">
        <v>90</v>
      </c>
      <c r="AA106" s="47">
        <v>0</v>
      </c>
      <c r="AB106" s="47">
        <v>0</v>
      </c>
      <c r="AC106" s="47">
        <v>664</v>
      </c>
    </row>
    <row r="107" spans="1:31">
      <c r="A107" s="47" t="s">
        <v>270</v>
      </c>
      <c r="B107" s="47" t="s">
        <v>119</v>
      </c>
      <c r="C107" s="47" t="s">
        <v>120</v>
      </c>
      <c r="D107" s="47" t="s">
        <v>121</v>
      </c>
      <c r="E107" s="47">
        <v>0.2</v>
      </c>
      <c r="F107" s="47">
        <v>0.2</v>
      </c>
      <c r="G107" s="47">
        <v>0.2</v>
      </c>
      <c r="H107" s="47">
        <v>0.2</v>
      </c>
      <c r="I107" s="47">
        <v>0.2</v>
      </c>
      <c r="J107" s="47">
        <v>0.2</v>
      </c>
      <c r="K107" s="47">
        <v>0.2</v>
      </c>
      <c r="L107" s="47">
        <v>0.4</v>
      </c>
      <c r="M107" s="47">
        <v>0.4</v>
      </c>
      <c r="N107" s="47">
        <v>0.4</v>
      </c>
      <c r="O107" s="47">
        <v>0.4</v>
      </c>
      <c r="P107" s="47">
        <v>0.4</v>
      </c>
      <c r="Q107" s="47">
        <v>0.4</v>
      </c>
      <c r="R107" s="47">
        <v>0.4</v>
      </c>
      <c r="S107" s="47">
        <v>0.4</v>
      </c>
      <c r="T107" s="47">
        <v>0.4</v>
      </c>
      <c r="U107" s="47">
        <v>0.4</v>
      </c>
      <c r="V107" s="47">
        <v>0.4</v>
      </c>
      <c r="W107" s="47">
        <v>0.4</v>
      </c>
      <c r="X107" s="47">
        <v>0.4</v>
      </c>
      <c r="Y107" s="47">
        <v>0.4</v>
      </c>
      <c r="Z107" s="47">
        <v>0.2</v>
      </c>
      <c r="AA107" s="47">
        <v>0.2</v>
      </c>
      <c r="AB107" s="47">
        <v>0.2</v>
      </c>
      <c r="AC107" s="47">
        <v>7.6</v>
      </c>
      <c r="AD107" s="47">
        <v>53.2</v>
      </c>
      <c r="AE107" s="47">
        <v>2774</v>
      </c>
    </row>
    <row r="108" spans="1:31">
      <c r="A108" s="47" t="s">
        <v>271</v>
      </c>
      <c r="B108" s="47" t="s">
        <v>124</v>
      </c>
      <c r="C108" s="47" t="s">
        <v>120</v>
      </c>
      <c r="D108" s="47" t="s">
        <v>121</v>
      </c>
      <c r="E108" s="47">
        <v>0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>
        <v>0</v>
      </c>
      <c r="Q108" s="47">
        <v>0</v>
      </c>
      <c r="R108" s="47">
        <v>0</v>
      </c>
      <c r="S108" s="47">
        <v>0</v>
      </c>
      <c r="T108" s="47">
        <v>0</v>
      </c>
      <c r="U108" s="47">
        <v>0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0.67</v>
      </c>
      <c r="AD108" s="47">
        <v>4.67</v>
      </c>
      <c r="AE108" s="47">
        <v>243.33</v>
      </c>
    </row>
    <row r="109" spans="1:31">
      <c r="A109" s="47" t="s">
        <v>272</v>
      </c>
      <c r="B109" s="47" t="s">
        <v>124</v>
      </c>
      <c r="C109" s="47" t="s">
        <v>120</v>
      </c>
      <c r="D109" s="47" t="s">
        <v>121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1</v>
      </c>
      <c r="AD109" s="47">
        <v>7</v>
      </c>
      <c r="AE109" s="47">
        <v>365</v>
      </c>
    </row>
    <row r="110" spans="1:31">
      <c r="A110" s="47" t="s">
        <v>273</v>
      </c>
      <c r="B110" s="47" t="s">
        <v>128</v>
      </c>
      <c r="C110" s="47" t="s">
        <v>120</v>
      </c>
      <c r="D110" s="47" t="s">
        <v>250</v>
      </c>
      <c r="E110" s="47">
        <v>0</v>
      </c>
      <c r="F110" s="47">
        <v>0</v>
      </c>
      <c r="G110" s="47">
        <v>0</v>
      </c>
      <c r="H110" s="47">
        <v>0</v>
      </c>
      <c r="I110" s="47">
        <v>725</v>
      </c>
      <c r="J110" s="47">
        <v>417</v>
      </c>
      <c r="K110" s="47">
        <v>290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1432</v>
      </c>
      <c r="AD110" s="47">
        <v>1432</v>
      </c>
      <c r="AE110" s="47">
        <v>74668.570000000007</v>
      </c>
    </row>
    <row r="111" spans="1:31">
      <c r="D111" s="47" t="s">
        <v>237</v>
      </c>
      <c r="E111" s="47">
        <v>0</v>
      </c>
      <c r="F111" s="47">
        <v>0</v>
      </c>
      <c r="G111" s="47">
        <v>0</v>
      </c>
      <c r="H111" s="47">
        <v>0</v>
      </c>
      <c r="I111" s="47">
        <v>125</v>
      </c>
      <c r="J111" s="47">
        <v>117</v>
      </c>
      <c r="K111" s="47">
        <v>90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47">
        <v>0</v>
      </c>
      <c r="X111" s="47">
        <v>125</v>
      </c>
      <c r="Y111" s="47">
        <v>117</v>
      </c>
      <c r="Z111" s="47">
        <v>90</v>
      </c>
      <c r="AA111" s="47">
        <v>0</v>
      </c>
      <c r="AB111" s="47">
        <v>0</v>
      </c>
      <c r="AC111" s="47">
        <v>664</v>
      </c>
    </row>
    <row r="112" spans="1:31">
      <c r="A112" s="47" t="s">
        <v>274</v>
      </c>
      <c r="B112" s="47" t="s">
        <v>119</v>
      </c>
      <c r="C112" s="47" t="s">
        <v>120</v>
      </c>
      <c r="D112" s="47" t="s">
        <v>121</v>
      </c>
      <c r="E112" s="47">
        <v>0.2</v>
      </c>
      <c r="F112" s="47">
        <v>0.2</v>
      </c>
      <c r="G112" s="47">
        <v>0.2</v>
      </c>
      <c r="H112" s="47">
        <v>0.2</v>
      </c>
      <c r="I112" s="47">
        <v>0.2</v>
      </c>
      <c r="J112" s="47">
        <v>0.2</v>
      </c>
      <c r="K112" s="47">
        <v>0.2</v>
      </c>
      <c r="L112" s="47">
        <v>0.4</v>
      </c>
      <c r="M112" s="47">
        <v>0.4</v>
      </c>
      <c r="N112" s="47">
        <v>0.4</v>
      </c>
      <c r="O112" s="47">
        <v>0.4</v>
      </c>
      <c r="P112" s="47">
        <v>0.4</v>
      </c>
      <c r="Q112" s="47">
        <v>0.4</v>
      </c>
      <c r="R112" s="47">
        <v>0.4</v>
      </c>
      <c r="S112" s="47">
        <v>0.4</v>
      </c>
      <c r="T112" s="47">
        <v>0.4</v>
      </c>
      <c r="U112" s="47">
        <v>0.4</v>
      </c>
      <c r="V112" s="47">
        <v>0.4</v>
      </c>
      <c r="W112" s="47">
        <v>0.4</v>
      </c>
      <c r="X112" s="47">
        <v>0.4</v>
      </c>
      <c r="Y112" s="47">
        <v>0.4</v>
      </c>
      <c r="Z112" s="47">
        <v>0.2</v>
      </c>
      <c r="AA112" s="47">
        <v>0.2</v>
      </c>
      <c r="AB112" s="47">
        <v>0.2</v>
      </c>
      <c r="AC112" s="47">
        <v>7.6</v>
      </c>
      <c r="AD112" s="47">
        <v>53.2</v>
      </c>
      <c r="AE112" s="47">
        <v>2774</v>
      </c>
    </row>
    <row r="113" spans="1:31">
      <c r="A113" s="47" t="s">
        <v>275</v>
      </c>
      <c r="B113" s="47" t="s">
        <v>124</v>
      </c>
      <c r="C113" s="47" t="s">
        <v>120</v>
      </c>
      <c r="D113" s="47" t="s">
        <v>121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0.67</v>
      </c>
      <c r="AD113" s="47">
        <v>4.67</v>
      </c>
      <c r="AE113" s="47">
        <v>243.33</v>
      </c>
    </row>
    <row r="114" spans="1:31">
      <c r="A114" s="47" t="s">
        <v>276</v>
      </c>
      <c r="B114" s="47" t="s">
        <v>124</v>
      </c>
      <c r="C114" s="47" t="s">
        <v>120</v>
      </c>
      <c r="D114" s="47" t="s">
        <v>121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1</v>
      </c>
      <c r="AD114" s="47">
        <v>7</v>
      </c>
      <c r="AE114" s="47">
        <v>365</v>
      </c>
    </row>
    <row r="115" spans="1:31">
      <c r="A115" s="47" t="s">
        <v>277</v>
      </c>
      <c r="B115" s="47" t="s">
        <v>128</v>
      </c>
      <c r="C115" s="47" t="s">
        <v>120</v>
      </c>
      <c r="D115" s="47" t="s">
        <v>250</v>
      </c>
      <c r="E115" s="47">
        <v>0</v>
      </c>
      <c r="F115" s="47">
        <v>0</v>
      </c>
      <c r="G115" s="47">
        <v>0</v>
      </c>
      <c r="H115" s="47">
        <v>0</v>
      </c>
      <c r="I115" s="47">
        <v>725</v>
      </c>
      <c r="J115" s="47">
        <v>417</v>
      </c>
      <c r="K115" s="47">
        <v>290</v>
      </c>
      <c r="L115" s="47">
        <v>0</v>
      </c>
      <c r="M115" s="47">
        <v>0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1432</v>
      </c>
      <c r="AD115" s="47">
        <v>1432</v>
      </c>
      <c r="AE115" s="47">
        <v>74668.570000000007</v>
      </c>
    </row>
    <row r="116" spans="1:31">
      <c r="D116" s="47" t="s">
        <v>237</v>
      </c>
      <c r="E116" s="47">
        <v>0</v>
      </c>
      <c r="F116" s="47">
        <v>0</v>
      </c>
      <c r="G116" s="47">
        <v>0</v>
      </c>
      <c r="H116" s="47">
        <v>0</v>
      </c>
      <c r="I116" s="47">
        <v>125</v>
      </c>
      <c r="J116" s="47">
        <v>117</v>
      </c>
      <c r="K116" s="47">
        <v>90</v>
      </c>
      <c r="L116" s="47">
        <v>0</v>
      </c>
      <c r="M116" s="47">
        <v>0</v>
      </c>
      <c r="N116" s="47">
        <v>0</v>
      </c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0</v>
      </c>
      <c r="V116" s="47">
        <v>0</v>
      </c>
      <c r="W116" s="47">
        <v>0</v>
      </c>
      <c r="X116" s="47">
        <v>125</v>
      </c>
      <c r="Y116" s="47">
        <v>117</v>
      </c>
      <c r="Z116" s="47">
        <v>90</v>
      </c>
      <c r="AA116" s="47">
        <v>0</v>
      </c>
      <c r="AB116" s="47">
        <v>0</v>
      </c>
      <c r="AC116" s="47">
        <v>664</v>
      </c>
    </row>
    <row r="117" spans="1:31">
      <c r="A117" s="47" t="s">
        <v>278</v>
      </c>
      <c r="B117" s="47" t="s">
        <v>119</v>
      </c>
      <c r="C117" s="47" t="s">
        <v>120</v>
      </c>
      <c r="D117" s="47" t="s">
        <v>121</v>
      </c>
      <c r="E117" s="47">
        <v>0.2</v>
      </c>
      <c r="F117" s="47">
        <v>0.2</v>
      </c>
      <c r="G117" s="47">
        <v>0.2</v>
      </c>
      <c r="H117" s="47">
        <v>0.2</v>
      </c>
      <c r="I117" s="47">
        <v>0.2</v>
      </c>
      <c r="J117" s="47">
        <v>0.2</v>
      </c>
      <c r="K117" s="47">
        <v>0.2</v>
      </c>
      <c r="L117" s="47">
        <v>0.4</v>
      </c>
      <c r="M117" s="47">
        <v>0.4</v>
      </c>
      <c r="N117" s="47">
        <v>0.4</v>
      </c>
      <c r="O117" s="47">
        <v>0.4</v>
      </c>
      <c r="P117" s="47">
        <v>0.4</v>
      </c>
      <c r="Q117" s="47">
        <v>0.4</v>
      </c>
      <c r="R117" s="47">
        <v>0.4</v>
      </c>
      <c r="S117" s="47">
        <v>0.4</v>
      </c>
      <c r="T117" s="47">
        <v>0.4</v>
      </c>
      <c r="U117" s="47">
        <v>0.4</v>
      </c>
      <c r="V117" s="47">
        <v>0.4</v>
      </c>
      <c r="W117" s="47">
        <v>0.4</v>
      </c>
      <c r="X117" s="47">
        <v>0.4</v>
      </c>
      <c r="Y117" s="47">
        <v>0.4</v>
      </c>
      <c r="Z117" s="47">
        <v>0.2</v>
      </c>
      <c r="AA117" s="47">
        <v>0.2</v>
      </c>
      <c r="AB117" s="47">
        <v>0.2</v>
      </c>
      <c r="AC117" s="47">
        <v>7.6</v>
      </c>
      <c r="AD117" s="47">
        <v>53.2</v>
      </c>
      <c r="AE117" s="47">
        <v>2774</v>
      </c>
    </row>
    <row r="118" spans="1:31">
      <c r="A118" s="47" t="s">
        <v>279</v>
      </c>
      <c r="B118" s="47" t="s">
        <v>124</v>
      </c>
      <c r="C118" s="47" t="s">
        <v>120</v>
      </c>
      <c r="D118" s="47" t="s">
        <v>121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0.67</v>
      </c>
      <c r="AD118" s="47">
        <v>4.67</v>
      </c>
      <c r="AE118" s="47">
        <v>243.33</v>
      </c>
    </row>
    <row r="119" spans="1:31">
      <c r="A119" s="47" t="s">
        <v>280</v>
      </c>
      <c r="B119" s="47" t="s">
        <v>124</v>
      </c>
      <c r="C119" s="47" t="s">
        <v>120</v>
      </c>
      <c r="D119" s="47" t="s">
        <v>121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1</v>
      </c>
      <c r="AD119" s="47">
        <v>7</v>
      </c>
      <c r="AE119" s="47">
        <v>365</v>
      </c>
    </row>
    <row r="120" spans="1:31">
      <c r="A120" s="47" t="s">
        <v>281</v>
      </c>
      <c r="B120" s="47" t="s">
        <v>128</v>
      </c>
      <c r="C120" s="47" t="s">
        <v>120</v>
      </c>
      <c r="D120" s="47" t="s">
        <v>121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>
        <v>0</v>
      </c>
      <c r="Q120" s="47">
        <v>0</v>
      </c>
      <c r="R120" s="47">
        <v>50</v>
      </c>
      <c r="S120" s="47">
        <v>35</v>
      </c>
      <c r="T120" s="47">
        <v>0</v>
      </c>
      <c r="U120" s="4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85</v>
      </c>
      <c r="AD120" s="47">
        <v>595</v>
      </c>
      <c r="AE120" s="47">
        <v>31025</v>
      </c>
    </row>
    <row r="121" spans="1:31">
      <c r="A121" s="47" t="s">
        <v>282</v>
      </c>
      <c r="B121" s="47" t="s">
        <v>119</v>
      </c>
      <c r="C121" s="47" t="s">
        <v>120</v>
      </c>
      <c r="D121" s="47" t="s">
        <v>121</v>
      </c>
      <c r="E121" s="47">
        <v>0.2</v>
      </c>
      <c r="F121" s="47">
        <v>0.2</v>
      </c>
      <c r="G121" s="47">
        <v>0.2</v>
      </c>
      <c r="H121" s="47">
        <v>0.2</v>
      </c>
      <c r="I121" s="47">
        <v>0.2</v>
      </c>
      <c r="J121" s="47">
        <v>0.2</v>
      </c>
      <c r="K121" s="47">
        <v>0.2</v>
      </c>
      <c r="L121" s="47">
        <v>0.6</v>
      </c>
      <c r="M121" s="47">
        <v>0.6</v>
      </c>
      <c r="N121" s="47">
        <v>0.6</v>
      </c>
      <c r="O121" s="47">
        <v>0.6</v>
      </c>
      <c r="P121" s="47">
        <v>0.6</v>
      </c>
      <c r="Q121" s="47">
        <v>0.6</v>
      </c>
      <c r="R121" s="47">
        <v>0.6</v>
      </c>
      <c r="S121" s="47">
        <v>0.6</v>
      </c>
      <c r="T121" s="47">
        <v>0.6</v>
      </c>
      <c r="U121" s="47">
        <v>0.6</v>
      </c>
      <c r="V121" s="47">
        <v>0.6</v>
      </c>
      <c r="W121" s="47">
        <v>0.6</v>
      </c>
      <c r="X121" s="47">
        <v>0.6</v>
      </c>
      <c r="Y121" s="47">
        <v>0.6</v>
      </c>
      <c r="Z121" s="47">
        <v>0.2</v>
      </c>
      <c r="AA121" s="47">
        <v>0.2</v>
      </c>
      <c r="AB121" s="47">
        <v>0.2</v>
      </c>
      <c r="AC121" s="47">
        <v>10.4</v>
      </c>
      <c r="AD121" s="47">
        <v>72.8</v>
      </c>
      <c r="AE121" s="47">
        <v>3796</v>
      </c>
    </row>
    <row r="122" spans="1:31">
      <c r="A122" s="47" t="s">
        <v>283</v>
      </c>
      <c r="B122" s="47" t="s">
        <v>119</v>
      </c>
      <c r="C122" s="47" t="s">
        <v>120</v>
      </c>
      <c r="D122" s="47" t="s">
        <v>121</v>
      </c>
      <c r="E122" s="47">
        <v>0.05</v>
      </c>
      <c r="F122" s="47">
        <v>0.05</v>
      </c>
      <c r="G122" s="47">
        <v>0.05</v>
      </c>
      <c r="H122" s="47">
        <v>0.05</v>
      </c>
      <c r="I122" s="47">
        <v>0.05</v>
      </c>
      <c r="J122" s="47">
        <v>0.05</v>
      </c>
      <c r="K122" s="47">
        <v>0.05</v>
      </c>
      <c r="L122" s="47">
        <v>0.05</v>
      </c>
      <c r="M122" s="47">
        <v>0.05</v>
      </c>
      <c r="N122" s="47">
        <v>0.05</v>
      </c>
      <c r="O122" s="47">
        <v>0.05</v>
      </c>
      <c r="P122" s="47">
        <v>0.05</v>
      </c>
      <c r="Q122" s="47">
        <v>0.05</v>
      </c>
      <c r="R122" s="47">
        <v>0.05</v>
      </c>
      <c r="S122" s="47">
        <v>0.05</v>
      </c>
      <c r="T122" s="47">
        <v>0.05</v>
      </c>
      <c r="U122" s="47">
        <v>0.05</v>
      </c>
      <c r="V122" s="47">
        <v>0.05</v>
      </c>
      <c r="W122" s="47">
        <v>0.05</v>
      </c>
      <c r="X122" s="47">
        <v>0.05</v>
      </c>
      <c r="Y122" s="47">
        <v>0.05</v>
      </c>
      <c r="Z122" s="47">
        <v>0.05</v>
      </c>
      <c r="AA122" s="47">
        <v>0.05</v>
      </c>
      <c r="AB122" s="47">
        <v>0.05</v>
      </c>
      <c r="AC122" s="47">
        <v>1.2</v>
      </c>
      <c r="AD122" s="47">
        <v>8.4</v>
      </c>
      <c r="AE122" s="47">
        <v>438</v>
      </c>
    </row>
    <row r="123" spans="1:31">
      <c r="A123" s="47" t="s">
        <v>284</v>
      </c>
      <c r="B123" s="47" t="s">
        <v>119</v>
      </c>
      <c r="C123" s="47" t="s">
        <v>120</v>
      </c>
      <c r="D123" s="47" t="s">
        <v>121</v>
      </c>
      <c r="E123" s="47">
        <v>0.2</v>
      </c>
      <c r="F123" s="47">
        <v>0.2</v>
      </c>
      <c r="G123" s="47">
        <v>0.2</v>
      </c>
      <c r="H123" s="47">
        <v>0.2</v>
      </c>
      <c r="I123" s="47">
        <v>0.2</v>
      </c>
      <c r="J123" s="47">
        <v>0.2</v>
      </c>
      <c r="K123" s="47">
        <v>0.2</v>
      </c>
      <c r="L123" s="47">
        <v>0.2</v>
      </c>
      <c r="M123" s="47">
        <v>0.2</v>
      </c>
      <c r="N123" s="47">
        <v>0.2</v>
      </c>
      <c r="O123" s="47">
        <v>0.2</v>
      </c>
      <c r="P123" s="47">
        <v>0.2</v>
      </c>
      <c r="Q123" s="47">
        <v>0.2</v>
      </c>
      <c r="R123" s="47">
        <v>0.2</v>
      </c>
      <c r="S123" s="47">
        <v>0.2</v>
      </c>
      <c r="T123" s="47">
        <v>0.2</v>
      </c>
      <c r="U123" s="47">
        <v>0.2</v>
      </c>
      <c r="V123" s="47">
        <v>0.2</v>
      </c>
      <c r="W123" s="47">
        <v>0.2</v>
      </c>
      <c r="X123" s="47">
        <v>0.2</v>
      </c>
      <c r="Y123" s="47">
        <v>0.2</v>
      </c>
      <c r="Z123" s="47">
        <v>0.2</v>
      </c>
      <c r="AA123" s="47">
        <v>0.2</v>
      </c>
      <c r="AB123" s="47">
        <v>0.2</v>
      </c>
      <c r="AC123" s="47">
        <v>4.8</v>
      </c>
      <c r="AD123" s="47">
        <v>33.6</v>
      </c>
      <c r="AE123" s="47">
        <v>1752</v>
      </c>
    </row>
    <row r="124" spans="1:31">
      <c r="A124" s="47" t="s">
        <v>285</v>
      </c>
      <c r="B124" s="47" t="s">
        <v>122</v>
      </c>
      <c r="C124" s="47" t="s">
        <v>120</v>
      </c>
      <c r="D124" s="47" t="s">
        <v>121</v>
      </c>
      <c r="E124" s="47">
        <v>43.3</v>
      </c>
      <c r="F124" s="47">
        <v>43.3</v>
      </c>
      <c r="G124" s="47">
        <v>43.3</v>
      </c>
      <c r="H124" s="47">
        <v>43.3</v>
      </c>
      <c r="I124" s="47">
        <v>43.3</v>
      </c>
      <c r="J124" s="47">
        <v>43.3</v>
      </c>
      <c r="K124" s="47">
        <v>43.3</v>
      </c>
      <c r="L124" s="47">
        <v>43.3</v>
      </c>
      <c r="M124" s="47">
        <v>43.3</v>
      </c>
      <c r="N124" s="47">
        <v>43.3</v>
      </c>
      <c r="O124" s="47">
        <v>43.3</v>
      </c>
      <c r="P124" s="47">
        <v>43.3</v>
      </c>
      <c r="Q124" s="47">
        <v>43.3</v>
      </c>
      <c r="R124" s="47">
        <v>43.3</v>
      </c>
      <c r="S124" s="47">
        <v>43.3</v>
      </c>
      <c r="T124" s="47">
        <v>43.3</v>
      </c>
      <c r="U124" s="47">
        <v>43.3</v>
      </c>
      <c r="V124" s="47">
        <v>43.3</v>
      </c>
      <c r="W124" s="47">
        <v>43.3</v>
      </c>
      <c r="X124" s="47">
        <v>43.3</v>
      </c>
      <c r="Y124" s="47">
        <v>43.3</v>
      </c>
      <c r="Z124" s="47">
        <v>43.3</v>
      </c>
      <c r="AA124" s="47">
        <v>43.3</v>
      </c>
      <c r="AB124" s="47">
        <v>43.3</v>
      </c>
      <c r="AC124" s="47">
        <v>1039.2</v>
      </c>
      <c r="AD124" s="47">
        <v>7274.4</v>
      </c>
      <c r="AE124" s="47">
        <v>379308</v>
      </c>
    </row>
    <row r="125" spans="1:31">
      <c r="A125" s="47" t="s">
        <v>286</v>
      </c>
      <c r="B125" s="47" t="s">
        <v>122</v>
      </c>
      <c r="C125" s="47" t="s">
        <v>120</v>
      </c>
      <c r="D125" s="47" t="s">
        <v>121</v>
      </c>
      <c r="E125" s="47">
        <v>55</v>
      </c>
      <c r="F125" s="47">
        <v>55</v>
      </c>
      <c r="G125" s="47">
        <v>55</v>
      </c>
      <c r="H125" s="47">
        <v>55</v>
      </c>
      <c r="I125" s="47">
        <v>55</v>
      </c>
      <c r="J125" s="47">
        <v>55</v>
      </c>
      <c r="K125" s="47">
        <v>55</v>
      </c>
      <c r="L125" s="47">
        <v>55</v>
      </c>
      <c r="M125" s="47">
        <v>55</v>
      </c>
      <c r="N125" s="47">
        <v>55</v>
      </c>
      <c r="O125" s="47">
        <v>55</v>
      </c>
      <c r="P125" s="47">
        <v>55</v>
      </c>
      <c r="Q125" s="47">
        <v>55</v>
      </c>
      <c r="R125" s="47">
        <v>55</v>
      </c>
      <c r="S125" s="47">
        <v>55</v>
      </c>
      <c r="T125" s="47">
        <v>55</v>
      </c>
      <c r="U125" s="47">
        <v>55</v>
      </c>
      <c r="V125" s="47">
        <v>55</v>
      </c>
      <c r="W125" s="47">
        <v>55</v>
      </c>
      <c r="X125" s="47">
        <v>55</v>
      </c>
      <c r="Y125" s="47">
        <v>55</v>
      </c>
      <c r="Z125" s="47">
        <v>55</v>
      </c>
      <c r="AA125" s="47">
        <v>55</v>
      </c>
      <c r="AB125" s="47">
        <v>55</v>
      </c>
      <c r="AC125" s="47">
        <v>1320</v>
      </c>
      <c r="AD125" s="47">
        <v>9240</v>
      </c>
      <c r="AE125" s="47">
        <v>481800</v>
      </c>
    </row>
    <row r="126" spans="1:31">
      <c r="A126" s="47" t="s">
        <v>287</v>
      </c>
      <c r="B126" s="47" t="s">
        <v>124</v>
      </c>
      <c r="C126" s="47" t="s">
        <v>120</v>
      </c>
      <c r="D126" s="47" t="s">
        <v>121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0.67</v>
      </c>
      <c r="AD126" s="47">
        <v>4.67</v>
      </c>
      <c r="AE126" s="47">
        <v>243.33</v>
      </c>
    </row>
    <row r="127" spans="1:31">
      <c r="A127" s="47" t="s">
        <v>288</v>
      </c>
      <c r="B127" s="47" t="s">
        <v>124</v>
      </c>
      <c r="C127" s="47" t="s">
        <v>120</v>
      </c>
      <c r="D127" s="47" t="s">
        <v>121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S127" s="47">
        <v>0</v>
      </c>
      <c r="T127" s="47">
        <v>0</v>
      </c>
      <c r="U127" s="4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1</v>
      </c>
      <c r="AD127" s="47">
        <v>7</v>
      </c>
      <c r="AE127" s="47">
        <v>365</v>
      </c>
    </row>
    <row r="128" spans="1:31">
      <c r="A128" s="47" t="s">
        <v>289</v>
      </c>
      <c r="B128" s="47" t="s">
        <v>128</v>
      </c>
      <c r="C128" s="47" t="s">
        <v>120</v>
      </c>
      <c r="D128" s="47" t="s">
        <v>250</v>
      </c>
      <c r="E128" s="47">
        <v>0</v>
      </c>
      <c r="F128" s="47">
        <v>0</v>
      </c>
      <c r="G128" s="47">
        <v>0</v>
      </c>
      <c r="H128" s="47">
        <v>0</v>
      </c>
      <c r="I128" s="47">
        <v>725</v>
      </c>
      <c r="J128" s="47">
        <v>417</v>
      </c>
      <c r="K128" s="47">
        <v>290</v>
      </c>
      <c r="L128" s="47">
        <v>0</v>
      </c>
      <c r="M128" s="47">
        <v>0</v>
      </c>
      <c r="N128" s="47">
        <v>0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1432</v>
      </c>
      <c r="AD128" s="47">
        <v>1432</v>
      </c>
      <c r="AE128" s="47">
        <v>74668.570000000007</v>
      </c>
    </row>
    <row r="129" spans="1:31">
      <c r="D129" s="47" t="s">
        <v>237</v>
      </c>
      <c r="E129" s="47">
        <v>0</v>
      </c>
      <c r="F129" s="47">
        <v>0</v>
      </c>
      <c r="G129" s="47">
        <v>0</v>
      </c>
      <c r="H129" s="47">
        <v>0</v>
      </c>
      <c r="I129" s="47">
        <v>125</v>
      </c>
      <c r="J129" s="47">
        <v>117</v>
      </c>
      <c r="K129" s="47">
        <v>90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47">
        <v>0</v>
      </c>
      <c r="X129" s="47">
        <v>125</v>
      </c>
      <c r="Y129" s="47">
        <v>117</v>
      </c>
      <c r="Z129" s="47">
        <v>90</v>
      </c>
      <c r="AA129" s="47">
        <v>0</v>
      </c>
      <c r="AB129" s="47">
        <v>0</v>
      </c>
      <c r="AC129" s="47">
        <v>664</v>
      </c>
    </row>
    <row r="130" spans="1:31">
      <c r="A130" s="47" t="s">
        <v>290</v>
      </c>
      <c r="B130" s="47" t="s">
        <v>119</v>
      </c>
      <c r="C130" s="47" t="s">
        <v>120</v>
      </c>
      <c r="D130" s="47" t="s">
        <v>121</v>
      </c>
      <c r="E130" s="47">
        <v>0.2</v>
      </c>
      <c r="F130" s="47">
        <v>0.2</v>
      </c>
      <c r="G130" s="47">
        <v>0.2</v>
      </c>
      <c r="H130" s="47">
        <v>0.2</v>
      </c>
      <c r="I130" s="47">
        <v>0.2</v>
      </c>
      <c r="J130" s="47">
        <v>0.2</v>
      </c>
      <c r="K130" s="47">
        <v>0.2</v>
      </c>
      <c r="L130" s="47">
        <v>0.4</v>
      </c>
      <c r="M130" s="47">
        <v>0.4</v>
      </c>
      <c r="N130" s="47">
        <v>0.4</v>
      </c>
      <c r="O130" s="47">
        <v>0.4</v>
      </c>
      <c r="P130" s="47">
        <v>0.4</v>
      </c>
      <c r="Q130" s="47">
        <v>0.4</v>
      </c>
      <c r="R130" s="47">
        <v>0.4</v>
      </c>
      <c r="S130" s="47">
        <v>0.4</v>
      </c>
      <c r="T130" s="47">
        <v>0.4</v>
      </c>
      <c r="U130" s="47">
        <v>0.4</v>
      </c>
      <c r="V130" s="47">
        <v>0.4</v>
      </c>
      <c r="W130" s="47">
        <v>0.4</v>
      </c>
      <c r="X130" s="47">
        <v>0.4</v>
      </c>
      <c r="Y130" s="47">
        <v>0.4</v>
      </c>
      <c r="Z130" s="47">
        <v>0.2</v>
      </c>
      <c r="AA130" s="47">
        <v>0.2</v>
      </c>
      <c r="AB130" s="47">
        <v>0.2</v>
      </c>
      <c r="AC130" s="47">
        <v>7.6</v>
      </c>
      <c r="AD130" s="47">
        <v>53.2</v>
      </c>
      <c r="AE130" s="47">
        <v>2774</v>
      </c>
    </row>
    <row r="131" spans="1:31">
      <c r="A131" s="47" t="s">
        <v>335</v>
      </c>
      <c r="B131" s="47" t="s">
        <v>122</v>
      </c>
      <c r="C131" s="47" t="s">
        <v>120</v>
      </c>
      <c r="D131" s="47" t="s">
        <v>121</v>
      </c>
      <c r="E131" s="47">
        <v>60</v>
      </c>
      <c r="F131" s="47">
        <v>60</v>
      </c>
      <c r="G131" s="47">
        <v>60</v>
      </c>
      <c r="H131" s="47">
        <v>60</v>
      </c>
      <c r="I131" s="47">
        <v>60</v>
      </c>
      <c r="J131" s="47">
        <v>60</v>
      </c>
      <c r="K131" s="47">
        <v>60</v>
      </c>
      <c r="L131" s="47">
        <v>60</v>
      </c>
      <c r="M131" s="47">
        <v>60</v>
      </c>
      <c r="N131" s="47">
        <v>60</v>
      </c>
      <c r="O131" s="47">
        <v>60</v>
      </c>
      <c r="P131" s="47">
        <v>60</v>
      </c>
      <c r="Q131" s="47">
        <v>60</v>
      </c>
      <c r="R131" s="47">
        <v>60</v>
      </c>
      <c r="S131" s="47">
        <v>60</v>
      </c>
      <c r="T131" s="47">
        <v>60</v>
      </c>
      <c r="U131" s="47">
        <v>60</v>
      </c>
      <c r="V131" s="47">
        <v>60</v>
      </c>
      <c r="W131" s="47">
        <v>60</v>
      </c>
      <c r="X131" s="47">
        <v>60</v>
      </c>
      <c r="Y131" s="47">
        <v>60</v>
      </c>
      <c r="Z131" s="47">
        <v>60</v>
      </c>
      <c r="AA131" s="47">
        <v>60</v>
      </c>
      <c r="AB131" s="47">
        <v>60</v>
      </c>
      <c r="AC131" s="47">
        <v>1440</v>
      </c>
      <c r="AD131" s="47">
        <v>10080</v>
      </c>
      <c r="AE131" s="47">
        <v>525600</v>
      </c>
    </row>
    <row r="132" spans="1:31">
      <c r="A132" s="47" t="s">
        <v>336</v>
      </c>
      <c r="B132" s="47" t="s">
        <v>122</v>
      </c>
      <c r="C132" s="47" t="s">
        <v>120</v>
      </c>
      <c r="D132" s="47" t="s">
        <v>121</v>
      </c>
      <c r="E132" s="47">
        <v>60</v>
      </c>
      <c r="F132" s="47">
        <v>60</v>
      </c>
      <c r="G132" s="47">
        <v>60</v>
      </c>
      <c r="H132" s="47">
        <v>60</v>
      </c>
      <c r="I132" s="47">
        <v>60</v>
      </c>
      <c r="J132" s="47">
        <v>60</v>
      </c>
      <c r="K132" s="47">
        <v>60</v>
      </c>
      <c r="L132" s="47">
        <v>60</v>
      </c>
      <c r="M132" s="47">
        <v>60</v>
      </c>
      <c r="N132" s="47">
        <v>60</v>
      </c>
      <c r="O132" s="47">
        <v>60</v>
      </c>
      <c r="P132" s="47">
        <v>60</v>
      </c>
      <c r="Q132" s="47">
        <v>60</v>
      </c>
      <c r="R132" s="47">
        <v>60</v>
      </c>
      <c r="S132" s="47">
        <v>60</v>
      </c>
      <c r="T132" s="47">
        <v>60</v>
      </c>
      <c r="U132" s="47">
        <v>60</v>
      </c>
      <c r="V132" s="47">
        <v>60</v>
      </c>
      <c r="W132" s="47">
        <v>60</v>
      </c>
      <c r="X132" s="47">
        <v>60</v>
      </c>
      <c r="Y132" s="47">
        <v>60</v>
      </c>
      <c r="Z132" s="47">
        <v>60</v>
      </c>
      <c r="AA132" s="47">
        <v>60</v>
      </c>
      <c r="AB132" s="47">
        <v>60</v>
      </c>
      <c r="AC132" s="47">
        <v>1440</v>
      </c>
      <c r="AD132" s="47">
        <v>10080</v>
      </c>
      <c r="AE132" s="47">
        <v>525600</v>
      </c>
    </row>
    <row r="133" spans="1:31">
      <c r="A133" s="47" t="s">
        <v>337</v>
      </c>
      <c r="B133" s="47" t="s">
        <v>122</v>
      </c>
      <c r="C133" s="47" t="s">
        <v>120</v>
      </c>
      <c r="D133" s="47" t="s">
        <v>121</v>
      </c>
      <c r="E133" s="47">
        <v>22</v>
      </c>
      <c r="F133" s="47">
        <v>22</v>
      </c>
      <c r="G133" s="47">
        <v>22</v>
      </c>
      <c r="H133" s="47">
        <v>22</v>
      </c>
      <c r="I133" s="47">
        <v>22</v>
      </c>
      <c r="J133" s="47">
        <v>22</v>
      </c>
      <c r="K133" s="47">
        <v>22</v>
      </c>
      <c r="L133" s="47">
        <v>22</v>
      </c>
      <c r="M133" s="47">
        <v>22</v>
      </c>
      <c r="N133" s="47">
        <v>22</v>
      </c>
      <c r="O133" s="47">
        <v>22</v>
      </c>
      <c r="P133" s="47">
        <v>22</v>
      </c>
      <c r="Q133" s="47">
        <v>22</v>
      </c>
      <c r="R133" s="47">
        <v>22</v>
      </c>
      <c r="S133" s="47">
        <v>22</v>
      </c>
      <c r="T133" s="47">
        <v>22</v>
      </c>
      <c r="U133" s="47">
        <v>22</v>
      </c>
      <c r="V133" s="47">
        <v>22</v>
      </c>
      <c r="W133" s="47">
        <v>22</v>
      </c>
      <c r="X133" s="47">
        <v>22</v>
      </c>
      <c r="Y133" s="47">
        <v>22</v>
      </c>
      <c r="Z133" s="47">
        <v>22</v>
      </c>
      <c r="AA133" s="47">
        <v>22</v>
      </c>
      <c r="AB133" s="47">
        <v>22</v>
      </c>
      <c r="AC133" s="47">
        <v>528</v>
      </c>
      <c r="AD133" s="47">
        <v>3696</v>
      </c>
      <c r="AE133" s="47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0.5"/>
  <cols>
    <col min="1" max="1" width="2.5" style="53" customWidth="1"/>
    <col min="2" max="2" width="30.1640625" style="34" customWidth="1"/>
    <col min="3" max="18" width="17" style="7" customWidth="1"/>
    <col min="19" max="16384" width="9.33203125" style="7"/>
  </cols>
  <sheetData>
    <row r="1" spans="1:18" ht="20.25">
      <c r="A1" s="33" t="s">
        <v>155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s="34" customFormat="1" ht="11.25">
      <c r="A2" s="99"/>
      <c r="B2" s="99"/>
      <c r="C2" s="23" t="s">
        <v>99</v>
      </c>
      <c r="D2" s="23" t="s">
        <v>100</v>
      </c>
      <c r="E2" s="23" t="s">
        <v>101</v>
      </c>
      <c r="F2" s="23" t="s">
        <v>102</v>
      </c>
      <c r="G2" s="23" t="s">
        <v>103</v>
      </c>
      <c r="H2" s="23" t="s">
        <v>104</v>
      </c>
      <c r="I2" s="23" t="s">
        <v>105</v>
      </c>
      <c r="J2" s="23" t="s">
        <v>106</v>
      </c>
      <c r="K2" s="23" t="s">
        <v>107</v>
      </c>
      <c r="L2" s="23" t="s">
        <v>108</v>
      </c>
      <c r="M2" s="77" t="s">
        <v>315</v>
      </c>
      <c r="N2" s="23" t="s">
        <v>109</v>
      </c>
      <c r="O2" s="23" t="s">
        <v>110</v>
      </c>
      <c r="P2" s="23" t="s">
        <v>111</v>
      </c>
      <c r="Q2" s="23" t="s">
        <v>112</v>
      </c>
      <c r="R2" s="23" t="s">
        <v>113</v>
      </c>
    </row>
    <row r="3" spans="1:18" ht="11.25">
      <c r="A3" s="56" t="s">
        <v>8</v>
      </c>
      <c r="B3" s="57"/>
    </row>
    <row r="4" spans="1:18" ht="11.25">
      <c r="A4" s="58"/>
      <c r="B4" s="59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586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>
        <v>7</v>
      </c>
      <c r="R4" s="1">
        <v>8</v>
      </c>
    </row>
    <row r="5" spans="1:18" ht="11.25">
      <c r="A5" s="58"/>
      <c r="B5" s="59" t="s">
        <v>24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</row>
    <row r="6" spans="1:18" ht="11.25">
      <c r="A6" s="58"/>
      <c r="B6" s="59"/>
      <c r="C6" s="94"/>
      <c r="D6" s="95"/>
      <c r="E6" s="95"/>
      <c r="F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1:18" ht="11.25">
      <c r="A7" s="56" t="s">
        <v>37</v>
      </c>
      <c r="B7" s="57"/>
      <c r="C7" s="79"/>
      <c r="D7" s="79"/>
      <c r="E7" s="79"/>
      <c r="F7" s="79"/>
      <c r="G7" s="79"/>
      <c r="H7" s="96"/>
      <c r="I7" s="79"/>
      <c r="J7" s="79"/>
      <c r="K7" s="79"/>
      <c r="L7" s="79"/>
      <c r="M7" s="79"/>
      <c r="N7" s="79"/>
      <c r="O7" s="79"/>
      <c r="P7" s="79"/>
      <c r="Q7" s="79"/>
      <c r="R7" s="79"/>
    </row>
    <row r="8" spans="1:18" ht="11.25">
      <c r="A8" s="58"/>
      <c r="B8" s="56" t="s">
        <v>38</v>
      </c>
    </row>
    <row r="9" spans="1:18" ht="11.25">
      <c r="A9" s="58"/>
      <c r="B9" s="59" t="s">
        <v>39</v>
      </c>
      <c r="C9" s="74" t="str">
        <f>BuildingSummary!$C$21</f>
        <v>Mass wall</v>
      </c>
      <c r="D9" s="74" t="str">
        <f>BuildingSummary!$C$21</f>
        <v>Mass wall</v>
      </c>
      <c r="E9" s="74" t="str">
        <f>BuildingSummary!$C$21</f>
        <v>Mass wall</v>
      </c>
      <c r="F9" s="74" t="str">
        <f>BuildingSummary!$C$21</f>
        <v>Mass wall</v>
      </c>
      <c r="G9" s="74" t="str">
        <f>BuildingSummary!$C$21</f>
        <v>Mass wall</v>
      </c>
      <c r="H9" s="74" t="str">
        <f>BuildingSummary!$C$21</f>
        <v>Mass wall</v>
      </c>
      <c r="I9" s="74" t="str">
        <f>BuildingSummary!$C$21</f>
        <v>Mass wall</v>
      </c>
      <c r="J9" s="74" t="str">
        <f>BuildingSummary!$C$21</f>
        <v>Mass wall</v>
      </c>
      <c r="K9" s="74" t="str">
        <f>BuildingSummary!$C$21</f>
        <v>Mass wall</v>
      </c>
      <c r="L9" s="74" t="str">
        <f>BuildingSummary!$C$21</f>
        <v>Mass wall</v>
      </c>
      <c r="M9" s="74" t="str">
        <f>BuildingSummary!$C$21</f>
        <v>Mass wall</v>
      </c>
      <c r="N9" s="74" t="str">
        <f>BuildingSummary!$C$21</f>
        <v>Mass wall</v>
      </c>
      <c r="O9" s="74" t="str">
        <f>BuildingSummary!$C$21</f>
        <v>Mass wall</v>
      </c>
      <c r="P9" s="74" t="str">
        <f>BuildingSummary!$C$21</f>
        <v>Mass wall</v>
      </c>
      <c r="Q9" s="74" t="str">
        <f>BuildingSummary!$C$21</f>
        <v>Mass wall</v>
      </c>
      <c r="R9" s="74" t="str">
        <f>BuildingSummary!$C$21</f>
        <v>Mass wall</v>
      </c>
    </row>
    <row r="10" spans="1:18" ht="11.25">
      <c r="A10" s="58"/>
      <c r="B10" s="59" t="s">
        <v>220</v>
      </c>
      <c r="C10" s="4">
        <f>1/Miami!$D$42</f>
        <v>0.76569678407350683</v>
      </c>
      <c r="D10" s="4">
        <f>1/Houston!$D$42</f>
        <v>0.76569678407350683</v>
      </c>
      <c r="E10" s="4">
        <f>1/Phoenix!$D$42</f>
        <v>0.76569678407350683</v>
      </c>
      <c r="F10" s="4">
        <f>1/Atlanta!$D$42</f>
        <v>0.78247261345852892</v>
      </c>
      <c r="G10" s="4">
        <f>1/LosAngeles!$D$42</f>
        <v>0.76569678407350683</v>
      </c>
      <c r="H10" s="4">
        <f>1/LasVegas!$D$42</f>
        <v>0.76569678407350683</v>
      </c>
      <c r="I10" s="4">
        <f>1/SanFrancisco!$D$42</f>
        <v>0.78616352201257855</v>
      </c>
      <c r="J10" s="4">
        <f>1/Baltimore!$D$42</f>
        <v>0.98911968348170143</v>
      </c>
      <c r="K10" s="4">
        <f>1/Albuquerque!$D$42</f>
        <v>0.95693779904306231</v>
      </c>
      <c r="L10" s="4">
        <f>1/Seattle!$D$42</f>
        <v>1.0060362173038229</v>
      </c>
      <c r="M10" s="4">
        <f>1/Chicago!$D$42</f>
        <v>1.1286681715575622</v>
      </c>
      <c r="N10" s="4">
        <f>1/Boulder!$D$42</f>
        <v>1.0940919037199124</v>
      </c>
      <c r="O10" s="4">
        <f>1/Minneapolis!$D$42</f>
        <v>1.2150668286755772</v>
      </c>
      <c r="P10" s="4">
        <f>1/Helena!$D$42</f>
        <v>1.2150668286755772</v>
      </c>
      <c r="Q10" s="4">
        <f>1/Duluth!$D$42</f>
        <v>1.2953367875647668</v>
      </c>
      <c r="R10" s="4">
        <f>1/Fairbanks!$D$42</f>
        <v>1.4084507042253522</v>
      </c>
    </row>
    <row r="11" spans="1:18" ht="11.25">
      <c r="A11" s="58"/>
      <c r="B11" s="56" t="s">
        <v>41</v>
      </c>
    </row>
    <row r="12" spans="1:18" ht="11.25">
      <c r="A12" s="58"/>
      <c r="B12" s="60" t="s">
        <v>39</v>
      </c>
      <c r="C12" s="74" t="str">
        <f>BuildingSummary!$C$26</f>
        <v>IEAD</v>
      </c>
      <c r="D12" s="74" t="str">
        <f>BuildingSummary!$C$26</f>
        <v>IEAD</v>
      </c>
      <c r="E12" s="74" t="str">
        <f>BuildingSummary!$C$26</f>
        <v>IEAD</v>
      </c>
      <c r="F12" s="74" t="str">
        <f>BuildingSummary!$C$26</f>
        <v>IEAD</v>
      </c>
      <c r="G12" s="74" t="str">
        <f>BuildingSummary!$C$26</f>
        <v>IEAD</v>
      </c>
      <c r="H12" s="74" t="str">
        <f>BuildingSummary!$C$26</f>
        <v>IEAD</v>
      </c>
      <c r="I12" s="74" t="str">
        <f>BuildingSummary!$C$26</f>
        <v>IEAD</v>
      </c>
      <c r="J12" s="74" t="str">
        <f>BuildingSummary!$C$26</f>
        <v>IEAD</v>
      </c>
      <c r="K12" s="74" t="str">
        <f>BuildingSummary!$C$26</f>
        <v>IEAD</v>
      </c>
      <c r="L12" s="74" t="str">
        <f>BuildingSummary!$C$26</f>
        <v>IEAD</v>
      </c>
      <c r="M12" s="74" t="str">
        <f>BuildingSummary!$C$26</f>
        <v>IEAD</v>
      </c>
      <c r="N12" s="74" t="str">
        <f>BuildingSummary!$C$26</f>
        <v>IEAD</v>
      </c>
      <c r="O12" s="74" t="str">
        <f>BuildingSummary!$C$26</f>
        <v>IEAD</v>
      </c>
      <c r="P12" s="74" t="str">
        <f>BuildingSummary!$C$26</f>
        <v>IEAD</v>
      </c>
      <c r="Q12" s="74" t="str">
        <f>BuildingSummary!$C$26</f>
        <v>IEAD</v>
      </c>
      <c r="R12" s="74" t="str">
        <f>BuildingSummary!$C$26</f>
        <v>IEAD</v>
      </c>
    </row>
    <row r="13" spans="1:18" ht="11.25">
      <c r="A13" s="58"/>
      <c r="B13" s="59" t="s">
        <v>220</v>
      </c>
      <c r="C13" s="4">
        <f>1/Miami!$D$45</f>
        <v>1.7574692442882252</v>
      </c>
      <c r="D13" s="4">
        <f>1/Houston!$D$45</f>
        <v>1.7574692442882252</v>
      </c>
      <c r="E13" s="4">
        <f>1/Phoenix!$D$45</f>
        <v>1.7574692442882252</v>
      </c>
      <c r="F13" s="4">
        <f>1/Atlanta!$D$45</f>
        <v>1.7574692442882252</v>
      </c>
      <c r="G13" s="4">
        <f>1/LosAngeles!$D$45</f>
        <v>1.7574692442882252</v>
      </c>
      <c r="H13" s="4">
        <f>1/LasVegas!$D$45</f>
        <v>1.7574692442882252</v>
      </c>
      <c r="I13" s="4">
        <f>1/SanFrancisco!$D$45</f>
        <v>1.7574692442882252</v>
      </c>
      <c r="J13" s="4">
        <f>1/Baltimore!$D$45</f>
        <v>2.0449897750511248</v>
      </c>
      <c r="K13" s="4">
        <f>1/Albuquerque!$D$45</f>
        <v>1.9762845849802371</v>
      </c>
      <c r="L13" s="4">
        <f>1/Seattle!$D$45</f>
        <v>2.0703933747412009</v>
      </c>
      <c r="M13" s="4">
        <f>1/Chicago!$D$45</f>
        <v>2.5</v>
      </c>
      <c r="N13" s="4">
        <f>1/Boulder!$D$45</f>
        <v>2.3696682464454977</v>
      </c>
      <c r="O13" s="4">
        <f>1/Minneapolis!$D$45</f>
        <v>2.9850746268656714</v>
      </c>
      <c r="P13" s="4">
        <f>1/Helena!$D$45</f>
        <v>2.9850746268656714</v>
      </c>
      <c r="Q13" s="4">
        <f>1/Duluth!$D$45</f>
        <v>2.9325513196480935</v>
      </c>
      <c r="R13" s="4">
        <f>1/Fairbanks!$D$45</f>
        <v>2.9850746268656714</v>
      </c>
    </row>
    <row r="14" spans="1:18" ht="11.25">
      <c r="A14" s="58"/>
      <c r="B14" s="56" t="s">
        <v>43</v>
      </c>
    </row>
    <row r="15" spans="1:18" ht="11.25">
      <c r="A15" s="58"/>
      <c r="B15" s="59" t="s">
        <v>221</v>
      </c>
      <c r="C15" s="1">
        <f>Miami!$E$66</f>
        <v>5.835</v>
      </c>
      <c r="D15" s="1">
        <f>Houston!$E$66</f>
        <v>5.835</v>
      </c>
      <c r="E15" s="1">
        <f>Phoenix!$E$66</f>
        <v>5.835</v>
      </c>
      <c r="F15" s="1">
        <f>Atlanta!$E$66</f>
        <v>5.835</v>
      </c>
      <c r="G15" s="1">
        <f>LosAngeles!$E$66</f>
        <v>5.835</v>
      </c>
      <c r="H15" s="1">
        <f>LasVegas!$E$66</f>
        <v>5.835</v>
      </c>
      <c r="I15" s="1">
        <f>SanFrancisco!$E$66</f>
        <v>5.835</v>
      </c>
      <c r="J15" s="1">
        <f>Baltimore!$E$66</f>
        <v>5.835</v>
      </c>
      <c r="K15" s="1">
        <f>Albuquerque!$E$66</f>
        <v>5.835</v>
      </c>
      <c r="L15" s="1">
        <f>Seattle!$E$66</f>
        <v>5.835</v>
      </c>
      <c r="M15" s="1">
        <f>Chicago!$E$66</f>
        <v>3.5249999999999999</v>
      </c>
      <c r="N15" s="1">
        <f>Boulder!$E$66</f>
        <v>3.5249999999999999</v>
      </c>
      <c r="O15" s="1">
        <f>Minneapolis!$E$66</f>
        <v>3.5249999999999999</v>
      </c>
      <c r="P15" s="1">
        <f>Helena!$E$66</f>
        <v>3.5249999999999999</v>
      </c>
      <c r="Q15" s="1">
        <f>Duluth!$E$66</f>
        <v>3.5249999999999999</v>
      </c>
      <c r="R15" s="1">
        <f>Fairbanks!$E$66</f>
        <v>3.5249999999999999</v>
      </c>
    </row>
    <row r="16" spans="1:18" ht="11.25">
      <c r="A16" s="58"/>
      <c r="B16" s="59" t="s">
        <v>44</v>
      </c>
      <c r="C16" s="1">
        <f>Miami!$F$66</f>
        <v>0.54</v>
      </c>
      <c r="D16" s="1">
        <f>Houston!$F$66</f>
        <v>0.54</v>
      </c>
      <c r="E16" s="1">
        <f>Phoenix!$F$66</f>
        <v>0.54</v>
      </c>
      <c r="F16" s="1">
        <f>Atlanta!$F$66</f>
        <v>0.54</v>
      </c>
      <c r="G16" s="1">
        <f>LosAngeles!$F$66</f>
        <v>0.54</v>
      </c>
      <c r="H16" s="1">
        <f>LasVegas!$F$66</f>
        <v>0.54</v>
      </c>
      <c r="I16" s="1">
        <f>SanFrancisco!$F$66</f>
        <v>0.54</v>
      </c>
      <c r="J16" s="1">
        <f>Baltimore!$F$66</f>
        <v>0.54</v>
      </c>
      <c r="K16" s="1">
        <f>Albuquerque!$F$66</f>
        <v>0.54</v>
      </c>
      <c r="L16" s="1">
        <f>Seattle!$F$66</f>
        <v>0.54</v>
      </c>
      <c r="M16" s="1">
        <f>Chicago!$F$66</f>
        <v>0.40699999999999997</v>
      </c>
      <c r="N16" s="1">
        <f>Boulder!$F$66</f>
        <v>0.40699999999999997</v>
      </c>
      <c r="O16" s="1">
        <f>Minneapolis!$F$66</f>
        <v>0.40699999999999997</v>
      </c>
      <c r="P16" s="1">
        <f>Helena!$F$66</f>
        <v>0.40699999999999997</v>
      </c>
      <c r="Q16" s="1">
        <f>Duluth!$F$66</f>
        <v>0.40699999999999997</v>
      </c>
      <c r="R16" s="1">
        <f>Fairbanks!$F$66</f>
        <v>0.40699999999999997</v>
      </c>
    </row>
    <row r="17" spans="1:18" ht="11.25">
      <c r="A17" s="58"/>
      <c r="B17" s="59" t="s">
        <v>45</v>
      </c>
      <c r="C17" s="1">
        <f>Miami!$G$66</f>
        <v>0.38400000000000001</v>
      </c>
      <c r="D17" s="1">
        <f>Houston!$G$66</f>
        <v>0.38400000000000001</v>
      </c>
      <c r="E17" s="1">
        <f>Phoenix!$G$66</f>
        <v>0.38400000000000001</v>
      </c>
      <c r="F17" s="1">
        <f>Atlanta!$G$66</f>
        <v>0.38400000000000001</v>
      </c>
      <c r="G17" s="1">
        <f>LosAngeles!$G$66</f>
        <v>0.38400000000000001</v>
      </c>
      <c r="H17" s="1">
        <f>LasVegas!$G$66</f>
        <v>0.38400000000000001</v>
      </c>
      <c r="I17" s="1">
        <f>SanFrancisco!$G$66</f>
        <v>0.38400000000000001</v>
      </c>
      <c r="J17" s="1">
        <f>Baltimore!$G$66</f>
        <v>0.38400000000000001</v>
      </c>
      <c r="K17" s="1">
        <f>Albuquerque!$G$66</f>
        <v>0.38400000000000001</v>
      </c>
      <c r="L17" s="1">
        <f>Seattle!$G$66</f>
        <v>0.38400000000000001</v>
      </c>
      <c r="M17" s="1">
        <f>Chicago!$G$66</f>
        <v>0.316</v>
      </c>
      <c r="N17" s="1">
        <f>Boulder!$G$66</f>
        <v>0.316</v>
      </c>
      <c r="O17" s="1">
        <f>Minneapolis!$G$66</f>
        <v>0.316</v>
      </c>
      <c r="P17" s="1">
        <f>Helena!$G$66</f>
        <v>0.316</v>
      </c>
      <c r="Q17" s="1">
        <f>Duluth!$G$66</f>
        <v>0.316</v>
      </c>
      <c r="R17" s="1">
        <f>Fairbanks!$G$66</f>
        <v>0.316</v>
      </c>
    </row>
    <row r="18" spans="1:18" ht="11.25">
      <c r="A18" s="58"/>
      <c r="B18" s="56" t="s">
        <v>46</v>
      </c>
    </row>
    <row r="19" spans="1:18" ht="11.25">
      <c r="A19" s="58"/>
      <c r="B19" s="59" t="s">
        <v>221</v>
      </c>
      <c r="C19" s="1" t="s">
        <v>219</v>
      </c>
      <c r="D19" s="1" t="s">
        <v>219</v>
      </c>
      <c r="E19" s="1" t="s">
        <v>219</v>
      </c>
      <c r="F19" s="1" t="s">
        <v>219</v>
      </c>
      <c r="G19" s="1" t="s">
        <v>219</v>
      </c>
      <c r="H19" s="1" t="s">
        <v>219</v>
      </c>
      <c r="I19" s="1" t="s">
        <v>219</v>
      </c>
      <c r="J19" s="1" t="s">
        <v>219</v>
      </c>
      <c r="K19" s="1" t="s">
        <v>219</v>
      </c>
      <c r="L19" s="1" t="s">
        <v>219</v>
      </c>
      <c r="M19" s="1" t="s">
        <v>219</v>
      </c>
      <c r="N19" s="1" t="s">
        <v>219</v>
      </c>
      <c r="O19" s="1" t="s">
        <v>219</v>
      </c>
      <c r="P19" s="1" t="s">
        <v>219</v>
      </c>
      <c r="Q19" s="1" t="s">
        <v>219</v>
      </c>
      <c r="R19" s="1" t="s">
        <v>219</v>
      </c>
    </row>
    <row r="20" spans="1:18" ht="11.25">
      <c r="A20" s="58"/>
      <c r="B20" s="59" t="s">
        <v>44</v>
      </c>
      <c r="C20" s="1" t="s">
        <v>219</v>
      </c>
      <c r="D20" s="1" t="s">
        <v>219</v>
      </c>
      <c r="E20" s="1" t="s">
        <v>219</v>
      </c>
      <c r="F20" s="1" t="s">
        <v>219</v>
      </c>
      <c r="G20" s="1" t="s">
        <v>219</v>
      </c>
      <c r="H20" s="1" t="s">
        <v>219</v>
      </c>
      <c r="I20" s="1" t="s">
        <v>219</v>
      </c>
      <c r="J20" s="1" t="s">
        <v>219</v>
      </c>
      <c r="K20" s="1" t="s">
        <v>219</v>
      </c>
      <c r="L20" s="1" t="s">
        <v>219</v>
      </c>
      <c r="M20" s="1" t="s">
        <v>219</v>
      </c>
      <c r="N20" s="1" t="s">
        <v>219</v>
      </c>
      <c r="O20" s="1" t="s">
        <v>219</v>
      </c>
      <c r="P20" s="1" t="s">
        <v>219</v>
      </c>
      <c r="Q20" s="1" t="s">
        <v>219</v>
      </c>
      <c r="R20" s="1" t="s">
        <v>219</v>
      </c>
    </row>
    <row r="21" spans="1:18" ht="11.25">
      <c r="A21" s="58"/>
      <c r="B21" s="59" t="s">
        <v>45</v>
      </c>
      <c r="C21" s="1" t="s">
        <v>219</v>
      </c>
      <c r="D21" s="1" t="s">
        <v>219</v>
      </c>
      <c r="E21" s="1" t="s">
        <v>219</v>
      </c>
      <c r="F21" s="1" t="s">
        <v>219</v>
      </c>
      <c r="G21" s="1" t="s">
        <v>219</v>
      </c>
      <c r="H21" s="1" t="s">
        <v>219</v>
      </c>
      <c r="I21" s="1" t="s">
        <v>219</v>
      </c>
      <c r="J21" s="1" t="s">
        <v>219</v>
      </c>
      <c r="K21" s="1" t="s">
        <v>219</v>
      </c>
      <c r="L21" s="1" t="s">
        <v>219</v>
      </c>
      <c r="M21" s="1" t="s">
        <v>219</v>
      </c>
      <c r="N21" s="1" t="s">
        <v>219</v>
      </c>
      <c r="O21" s="1" t="s">
        <v>219</v>
      </c>
      <c r="P21" s="1" t="s">
        <v>219</v>
      </c>
      <c r="Q21" s="1" t="s">
        <v>219</v>
      </c>
      <c r="R21" s="1" t="s">
        <v>219</v>
      </c>
    </row>
    <row r="22" spans="1:18" ht="11.25">
      <c r="A22" s="58"/>
      <c r="B22" s="56" t="s">
        <v>47</v>
      </c>
    </row>
    <row r="23" spans="1:18" ht="11.25">
      <c r="A23" s="58"/>
      <c r="B23" s="59" t="s">
        <v>48</v>
      </c>
      <c r="C23" s="74" t="str">
        <f>BuildingSummary!$C$37</f>
        <v>Mass Floor</v>
      </c>
      <c r="D23" s="74" t="str">
        <f>BuildingSummary!$C$37</f>
        <v>Mass Floor</v>
      </c>
      <c r="E23" s="74" t="str">
        <f>BuildingSummary!$C$37</f>
        <v>Mass Floor</v>
      </c>
      <c r="F23" s="74" t="str">
        <f>BuildingSummary!$C$37</f>
        <v>Mass Floor</v>
      </c>
      <c r="G23" s="74" t="str">
        <f>BuildingSummary!$C$37</f>
        <v>Mass Floor</v>
      </c>
      <c r="H23" s="74" t="str">
        <f>BuildingSummary!$C$37</f>
        <v>Mass Floor</v>
      </c>
      <c r="I23" s="74" t="str">
        <f>BuildingSummary!$C$37</f>
        <v>Mass Floor</v>
      </c>
      <c r="J23" s="74" t="str">
        <f>BuildingSummary!$C$37</f>
        <v>Mass Floor</v>
      </c>
      <c r="K23" s="74" t="str">
        <f>BuildingSummary!$C$37</f>
        <v>Mass Floor</v>
      </c>
      <c r="L23" s="74" t="str">
        <f>BuildingSummary!$C$37</f>
        <v>Mass Floor</v>
      </c>
      <c r="M23" s="74" t="str">
        <f>BuildingSummary!$C$37</f>
        <v>Mass Floor</v>
      </c>
      <c r="N23" s="74" t="str">
        <f>BuildingSummary!$C$37</f>
        <v>Mass Floor</v>
      </c>
      <c r="O23" s="74" t="str">
        <f>BuildingSummary!$C$37</f>
        <v>Mass Floor</v>
      </c>
      <c r="P23" s="74" t="str">
        <f>BuildingSummary!$C$37</f>
        <v>Mass Floor</v>
      </c>
      <c r="Q23" s="74" t="str">
        <f>BuildingSummary!$C$37</f>
        <v>Mass Floor</v>
      </c>
      <c r="R23" s="74" t="str">
        <f>BuildingSummary!$C$37</f>
        <v>Mass Floor</v>
      </c>
    </row>
    <row r="24" spans="1:18" ht="11.25">
      <c r="A24" s="58"/>
      <c r="B24" s="60" t="s">
        <v>50</v>
      </c>
      <c r="C24" s="74" t="str">
        <f>BuildingSummary!$C$38</f>
        <v>4 in slab-on-grade</v>
      </c>
      <c r="D24" s="74" t="str">
        <f>BuildingSummary!$C$38</f>
        <v>4 in slab-on-grade</v>
      </c>
      <c r="E24" s="74" t="str">
        <f>BuildingSummary!$C$38</f>
        <v>4 in slab-on-grade</v>
      </c>
      <c r="F24" s="74" t="str">
        <f>BuildingSummary!$C$38</f>
        <v>4 in slab-on-grade</v>
      </c>
      <c r="G24" s="74" t="str">
        <f>BuildingSummary!$C$38</f>
        <v>4 in slab-on-grade</v>
      </c>
      <c r="H24" s="74" t="str">
        <f>BuildingSummary!$C$38</f>
        <v>4 in slab-on-grade</v>
      </c>
      <c r="I24" s="74" t="str">
        <f>BuildingSummary!$C$38</f>
        <v>4 in slab-on-grade</v>
      </c>
      <c r="J24" s="74" t="str">
        <f>BuildingSummary!$C$38</f>
        <v>4 in slab-on-grade</v>
      </c>
      <c r="K24" s="74" t="str">
        <f>BuildingSummary!$C$38</f>
        <v>4 in slab-on-grade</v>
      </c>
      <c r="L24" s="74" t="str">
        <f>BuildingSummary!$C$38</f>
        <v>4 in slab-on-grade</v>
      </c>
      <c r="M24" s="74" t="str">
        <f>BuildingSummary!$C$38</f>
        <v>4 in slab-on-grade</v>
      </c>
      <c r="N24" s="74" t="str">
        <f>BuildingSummary!$C$38</f>
        <v>4 in slab-on-grade</v>
      </c>
      <c r="O24" s="74" t="str">
        <f>BuildingSummary!$C$38</f>
        <v>4 in slab-on-grade</v>
      </c>
      <c r="P24" s="74" t="str">
        <f>BuildingSummary!$C$38</f>
        <v>4 in slab-on-grade</v>
      </c>
      <c r="Q24" s="74" t="str">
        <f>BuildingSummary!$C$38</f>
        <v>4 in slab-on-grade</v>
      </c>
      <c r="R24" s="74" t="str">
        <f>BuildingSummary!$C$38</f>
        <v>4 in slab-on-grade</v>
      </c>
    </row>
    <row r="25" spans="1:18" ht="11.25">
      <c r="A25" s="58"/>
      <c r="B25" s="59" t="s">
        <v>220</v>
      </c>
      <c r="C25" s="4">
        <f>1/Miami!$D$44</f>
        <v>0.32051282051282048</v>
      </c>
      <c r="D25" s="4">
        <f>1/Houston!$D$44</f>
        <v>0.32051282051282048</v>
      </c>
      <c r="E25" s="4">
        <f>1/Phoenix!$D$44</f>
        <v>0.32051282051282048</v>
      </c>
      <c r="F25" s="4">
        <f>1/Atlanta!$D$44</f>
        <v>0.32051282051282048</v>
      </c>
      <c r="G25" s="4">
        <f>1/LosAngeles!$D$44</f>
        <v>0.32051282051282048</v>
      </c>
      <c r="H25" s="4">
        <f>1/LasVegas!$D$44</f>
        <v>0.32051282051282048</v>
      </c>
      <c r="I25" s="4">
        <f>1/SanFrancisco!$D$44</f>
        <v>0.32051282051282048</v>
      </c>
      <c r="J25" s="4">
        <f>1/Baltimore!$D$44</f>
        <v>0.32051282051282048</v>
      </c>
      <c r="K25" s="4">
        <f>1/Albuquerque!$D$44</f>
        <v>0.32051282051282048</v>
      </c>
      <c r="L25" s="4">
        <f>1/Seattle!$D$44</f>
        <v>0.32051282051282048</v>
      </c>
      <c r="M25" s="4">
        <f>1/Chicago!$D$44</f>
        <v>0.32051282051282048</v>
      </c>
      <c r="N25" s="4">
        <f>1/Boulder!$D$44</f>
        <v>0.32051282051282048</v>
      </c>
      <c r="O25" s="4">
        <f>1/Minneapolis!$D$44</f>
        <v>0.32051282051282048</v>
      </c>
      <c r="P25" s="4">
        <f>1/Helena!$D$44</f>
        <v>0.32051282051282048</v>
      </c>
      <c r="Q25" s="4">
        <f>1/Duluth!$D$44</f>
        <v>0.32051282051282048</v>
      </c>
      <c r="R25" s="4">
        <f>1/Fairbanks!$D$44</f>
        <v>0.32051282051282048</v>
      </c>
    </row>
    <row r="26" spans="1:18" ht="11.25">
      <c r="A26" s="56" t="s">
        <v>56</v>
      </c>
      <c r="B26" s="57"/>
    </row>
    <row r="27" spans="1:18" ht="11.25">
      <c r="A27" s="58"/>
      <c r="B27" s="56" t="s">
        <v>61</v>
      </c>
    </row>
    <row r="28" spans="1:18" ht="11.25">
      <c r="A28" s="58"/>
      <c r="B28" s="59" t="s">
        <v>222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1.25">
      <c r="A29" s="58"/>
      <c r="B29" s="59" t="str">
        <f>Miami!A75</f>
        <v>PSZ-AC:1_COOLC DXCOIL</v>
      </c>
      <c r="C29" s="4">
        <f>10^(-3)*Miami!$C75</f>
        <v>12.61849</v>
      </c>
      <c r="D29" s="4">
        <f>10^(-3)*Houston!$C75</f>
        <v>15.59089</v>
      </c>
      <c r="E29" s="4">
        <f>10^(-3)*Phoenix!$C75</f>
        <v>11.9495</v>
      </c>
      <c r="F29" s="4">
        <f>10^(-3)*Atlanta!$C75</f>
        <v>17.742340000000002</v>
      </c>
      <c r="G29" s="4">
        <f>10^(-3)*LosAngeles!$C75</f>
        <v>8.9362199999999987</v>
      </c>
      <c r="H29" s="4">
        <f>10^(-3)*LasVegas!$C75</f>
        <v>12.664850000000001</v>
      </c>
      <c r="I29" s="4">
        <f>10^(-3)*SanFrancisco!$C75</f>
        <v>9.0959199999999996</v>
      </c>
      <c r="J29" s="4">
        <f>10^(-3)*Baltimore!$C75</f>
        <v>20.0593</v>
      </c>
      <c r="K29" s="4">
        <f>10^(-3)*Albuquerque!$C75</f>
        <v>15.298690000000001</v>
      </c>
      <c r="L29" s="4">
        <f>10^(-3)*Seattle!$C75</f>
        <v>11.91498</v>
      </c>
      <c r="M29" s="4">
        <f>10^(-3)*Chicago!$C75</f>
        <v>25.753970000000002</v>
      </c>
      <c r="N29" s="4">
        <f>10^(-3)*Boulder!$C75</f>
        <v>18.992040000000003</v>
      </c>
      <c r="O29" s="4">
        <f>10^(-3)*Minneapolis!$C75</f>
        <v>28.399540000000002</v>
      </c>
      <c r="P29" s="4">
        <f>10^(-3)*Helena!$C75</f>
        <v>21.834590000000002</v>
      </c>
      <c r="Q29" s="4">
        <f>10^(-3)*Duluth!$C75</f>
        <v>28.908770000000001</v>
      </c>
      <c r="R29" s="4">
        <f>10^(-3)*Fairbanks!$C75</f>
        <v>27.501830000000002</v>
      </c>
    </row>
    <row r="30" spans="1:18" ht="11.25">
      <c r="A30" s="58"/>
      <c r="B30" s="59" t="str">
        <f>Miami!A76</f>
        <v>PSZ-AC:2_COOLC DXCOIL</v>
      </c>
      <c r="C30" s="4">
        <f>10^(-3)*Miami!$C76</f>
        <v>63.549300000000002</v>
      </c>
      <c r="D30" s="4">
        <f>10^(-3)*Houston!$C76</f>
        <v>89.425920000000005</v>
      </c>
      <c r="E30" s="4">
        <f>10^(-3)*Phoenix!$C76</f>
        <v>69.20653999999999</v>
      </c>
      <c r="F30" s="4">
        <f>10^(-3)*Atlanta!$C76</f>
        <v>104.91184</v>
      </c>
      <c r="G30" s="4">
        <f>10^(-3)*LosAngeles!$C76</f>
        <v>52.992559999999997</v>
      </c>
      <c r="H30" s="4">
        <f>10^(-3)*LasVegas!$C76</f>
        <v>74.774969999999996</v>
      </c>
      <c r="I30" s="4">
        <f>10^(-3)*SanFrancisco!$C76</f>
        <v>53.033569999999997</v>
      </c>
      <c r="J30" s="4">
        <f>10^(-3)*Baltimore!$C76</f>
        <v>115.12124000000001</v>
      </c>
      <c r="K30" s="4">
        <f>10^(-3)*Albuquerque!$C76</f>
        <v>81.293390000000002</v>
      </c>
      <c r="L30" s="4">
        <f>10^(-3)*Seattle!$C76</f>
        <v>68.907420000000002</v>
      </c>
      <c r="M30" s="4">
        <f>10^(-3)*Chicago!$C76</f>
        <v>144.49707000000001</v>
      </c>
      <c r="N30" s="4">
        <f>10^(-3)*Boulder!$C76</f>
        <v>109.7654</v>
      </c>
      <c r="O30" s="4">
        <f>10^(-3)*Minneapolis!$C76</f>
        <v>160.49943999999999</v>
      </c>
      <c r="P30" s="4">
        <f>10^(-3)*Helena!$C76</f>
        <v>115.11487</v>
      </c>
      <c r="Q30" s="4">
        <f>10^(-3)*Duluth!$C76</f>
        <v>171.73785000000001</v>
      </c>
      <c r="R30" s="4">
        <f>10^(-3)*Fairbanks!$C76</f>
        <v>146.53937999999999</v>
      </c>
    </row>
    <row r="31" spans="1:18" ht="11.25">
      <c r="A31" s="58"/>
      <c r="B31" s="59" t="str">
        <f>Miami!A77</f>
        <v>PSZ-AC:3_COOLC DXCOIL</v>
      </c>
      <c r="C31" s="4">
        <f>10^(-3)*Miami!$C77</f>
        <v>56.644849999999998</v>
      </c>
      <c r="D31" s="4">
        <f>10^(-3)*Houston!$C77</f>
        <v>62.982959999999999</v>
      </c>
      <c r="E31" s="4">
        <f>10^(-3)*Phoenix!$C77</f>
        <v>64.618679999999998</v>
      </c>
      <c r="F31" s="4">
        <f>10^(-3)*Atlanta!$C77</f>
        <v>63.460519999999995</v>
      </c>
      <c r="G31" s="4">
        <f>10^(-3)*LosAngeles!$C77</f>
        <v>55.467750000000002</v>
      </c>
      <c r="H31" s="4">
        <f>10^(-3)*LasVegas!$C77</f>
        <v>63.767440000000001</v>
      </c>
      <c r="I31" s="4">
        <f>10^(-3)*SanFrancisco!$C77</f>
        <v>37.908010000000004</v>
      </c>
      <c r="J31" s="4">
        <f>10^(-3)*Baltimore!$C77</f>
        <v>58.35924</v>
      </c>
      <c r="K31" s="4">
        <f>10^(-3)*Albuquerque!$C77</f>
        <v>59.232660000000003</v>
      </c>
      <c r="L31" s="4">
        <f>10^(-3)*Seattle!$C77</f>
        <v>46.386190000000006</v>
      </c>
      <c r="M31" s="4">
        <f>10^(-3)*Chicago!$C77</f>
        <v>53.537030000000001</v>
      </c>
      <c r="N31" s="4">
        <f>10^(-3)*Boulder!$C77</f>
        <v>55.690599999999996</v>
      </c>
      <c r="O31" s="4">
        <f>10^(-3)*Minneapolis!$C77</f>
        <v>54.548000000000002</v>
      </c>
      <c r="P31" s="4">
        <f>10^(-3)*Helena!$C77</f>
        <v>39.226760000000006</v>
      </c>
      <c r="Q31" s="4">
        <f>10^(-3)*Duluth!$C77</f>
        <v>41.149639999999998</v>
      </c>
      <c r="R31" s="4">
        <f>10^(-3)*Fairbanks!$C77</f>
        <v>49.624910000000007</v>
      </c>
    </row>
    <row r="32" spans="1:18" ht="11.25">
      <c r="A32" s="58"/>
      <c r="B32" s="59" t="str">
        <f>Miami!A78</f>
        <v>PSZ-AC:4_COOLC DXCOIL</v>
      </c>
      <c r="C32" s="4">
        <f>10^(-3)*Miami!$C78</f>
        <v>173.99495999999999</v>
      </c>
      <c r="D32" s="4">
        <f>10^(-3)*Houston!$C78</f>
        <v>260.57447000000002</v>
      </c>
      <c r="E32" s="4">
        <f>10^(-3)*Phoenix!$C78</f>
        <v>252.10547</v>
      </c>
      <c r="F32" s="4">
        <f>10^(-3)*Atlanta!$C78</f>
        <v>324.20340000000004</v>
      </c>
      <c r="G32" s="4">
        <f>10^(-3)*LosAngeles!$C78</f>
        <v>209.52735000000001</v>
      </c>
      <c r="H32" s="4">
        <f>10^(-3)*LasVegas!$C78</f>
        <v>299.62369000000001</v>
      </c>
      <c r="I32" s="4">
        <f>10^(-3)*SanFrancisco!$C78</f>
        <v>190.35454999999999</v>
      </c>
      <c r="J32" s="4">
        <f>10^(-3)*Baltimore!$C78</f>
        <v>343.26961</v>
      </c>
      <c r="K32" s="4">
        <f>10^(-3)*Albuquerque!$C78</f>
        <v>354.27719000000002</v>
      </c>
      <c r="L32" s="4">
        <f>10^(-3)*Seattle!$C78</f>
        <v>267.72588999999999</v>
      </c>
      <c r="M32" s="4">
        <f>10^(-3)*Chicago!$C78</f>
        <v>407.82734000000005</v>
      </c>
      <c r="N32" s="4">
        <f>10^(-3)*Boulder!$C78</f>
        <v>404.90586000000002</v>
      </c>
      <c r="O32" s="4">
        <f>10^(-3)*Minneapolis!$C78</f>
        <v>446.52589</v>
      </c>
      <c r="P32" s="4">
        <f>10^(-3)*Helena!$C78</f>
        <v>323.35557</v>
      </c>
      <c r="Q32" s="4">
        <f>10^(-3)*Duluth!$C78</f>
        <v>477.06806</v>
      </c>
      <c r="R32" s="4">
        <f>10^(-3)*Fairbanks!$C78</f>
        <v>386.93959999999998</v>
      </c>
    </row>
    <row r="33" spans="1:18" ht="11.25">
      <c r="A33" s="58"/>
      <c r="B33" s="59" t="str">
        <f>Miami!A79</f>
        <v>PSZ-AC:5_COOLC DXCOIL</v>
      </c>
      <c r="C33" s="4">
        <f>10^(-3)*Miami!$C79</f>
        <v>57.590490000000003</v>
      </c>
      <c r="D33" s="4">
        <f>10^(-3)*Houston!$C79</f>
        <v>91.920509999999993</v>
      </c>
      <c r="E33" s="4">
        <f>10^(-3)*Phoenix!$C79</f>
        <v>80.6357</v>
      </c>
      <c r="F33" s="4">
        <f>10^(-3)*Atlanta!$C79</f>
        <v>108.81492999999999</v>
      </c>
      <c r="G33" s="4">
        <f>10^(-3)*LosAngeles!$C79</f>
        <v>60.041679999999999</v>
      </c>
      <c r="H33" s="4">
        <f>10^(-3)*LasVegas!$C79</f>
        <v>101.63142000000001</v>
      </c>
      <c r="I33" s="4">
        <f>10^(-3)*SanFrancisco!$C79</f>
        <v>50.895339999999997</v>
      </c>
      <c r="J33" s="4">
        <f>10^(-3)*Baltimore!$C79</f>
        <v>115.8451</v>
      </c>
      <c r="K33" s="4">
        <f>10^(-3)*Albuquerque!$C79</f>
        <v>103.85428</v>
      </c>
      <c r="L33" s="4">
        <f>10^(-3)*Seattle!$C79</f>
        <v>64.507580000000004</v>
      </c>
      <c r="M33" s="4">
        <f>10^(-3)*Chicago!$C79</f>
        <v>144.45042999999998</v>
      </c>
      <c r="N33" s="4">
        <f>10^(-3)*Boulder!$C79</f>
        <v>100.70908</v>
      </c>
      <c r="O33" s="4">
        <f>10^(-3)*Minneapolis!$C79</f>
        <v>160.03788</v>
      </c>
      <c r="P33" s="4">
        <f>10^(-3)*Helena!$C79</f>
        <v>115.08063000000001</v>
      </c>
      <c r="Q33" s="4">
        <f>10^(-3)*Duluth!$C79</f>
        <v>171.41551000000001</v>
      </c>
      <c r="R33" s="4">
        <f>10^(-3)*Fairbanks!$C79</f>
        <v>146.00708</v>
      </c>
    </row>
    <row r="34" spans="1:18" ht="11.25">
      <c r="A34" s="58"/>
      <c r="B34" s="59" t="str">
        <f>Miami!A80</f>
        <v>PSZ-AC:6_COOLC DXCOIL</v>
      </c>
      <c r="C34" s="4">
        <f>10^(-3)*Miami!$C80</f>
        <v>54.241019999999999</v>
      </c>
      <c r="D34" s="4">
        <f>10^(-3)*Houston!$C80</f>
        <v>55.073910000000005</v>
      </c>
      <c r="E34" s="4">
        <f>10^(-3)*Phoenix!$C80</f>
        <v>51.45467</v>
      </c>
      <c r="F34" s="4">
        <f>10^(-3)*Atlanta!$C80</f>
        <v>51.644710000000003</v>
      </c>
      <c r="G34" s="4">
        <f>10^(-3)*LosAngeles!$C80</f>
        <v>39.508019999999995</v>
      </c>
      <c r="H34" s="4">
        <f>10^(-3)*LasVegas!$C80</f>
        <v>44.983050000000006</v>
      </c>
      <c r="I34" s="4">
        <f>10^(-3)*SanFrancisco!$C80</f>
        <v>30.260939999999998</v>
      </c>
      <c r="J34" s="4">
        <f>10^(-3)*Baltimore!$C80</f>
        <v>50.125070000000001</v>
      </c>
      <c r="K34" s="4">
        <f>10^(-3)*Albuquerque!$C80</f>
        <v>42.584589999999999</v>
      </c>
      <c r="L34" s="4">
        <f>10^(-3)*Seattle!$C80</f>
        <v>35.409349999999996</v>
      </c>
      <c r="M34" s="4">
        <f>10^(-3)*Chicago!$C80</f>
        <v>37.456890000000001</v>
      </c>
      <c r="N34" s="4">
        <f>10^(-3)*Boulder!$C80</f>
        <v>40.113630000000001</v>
      </c>
      <c r="O34" s="4">
        <f>10^(-3)*Minneapolis!$C80</f>
        <v>41.142559999999996</v>
      </c>
      <c r="P34" s="4">
        <f>10^(-3)*Helena!$C80</f>
        <v>42.040230000000001</v>
      </c>
      <c r="Q34" s="4">
        <f>10^(-3)*Duluth!$C80</f>
        <v>41.771230000000003</v>
      </c>
      <c r="R34" s="4">
        <f>10^(-3)*Fairbanks!$C80</f>
        <v>53.292760000000001</v>
      </c>
    </row>
    <row r="35" spans="1:18" ht="11.25">
      <c r="A35" s="58"/>
      <c r="B35" s="59" t="s">
        <v>223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1.25">
      <c r="A36" s="58"/>
      <c r="B36" s="59" t="str">
        <f>Miami!A83</f>
        <v>PSZ-AC:1_HEATC</v>
      </c>
      <c r="C36" s="4">
        <f>10^(-3)*Miami!$C83</f>
        <v>13.587629999999999</v>
      </c>
      <c r="D36" s="4">
        <f>10^(-3)*Houston!$C83</f>
        <v>17.280660000000001</v>
      </c>
      <c r="E36" s="4">
        <f>10^(-3)*Phoenix!$C83</f>
        <v>14.677520000000001</v>
      </c>
      <c r="F36" s="4">
        <f>10^(-3)*Atlanta!$C83</f>
        <v>20.260590000000001</v>
      </c>
      <c r="G36" s="4">
        <f>10^(-3)*LosAngeles!$C83</f>
        <v>11.799709999999999</v>
      </c>
      <c r="H36" s="4">
        <f>10^(-3)*LasVegas!$C83</f>
        <v>16.914339999999999</v>
      </c>
      <c r="I36" s="4">
        <f>10^(-3)*SanFrancisco!$C83</f>
        <v>13.79194</v>
      </c>
      <c r="J36" s="4">
        <f>10^(-3)*Baltimore!$C83</f>
        <v>22.264830000000003</v>
      </c>
      <c r="K36" s="4">
        <f>10^(-3)*Albuquerque!$C83</f>
        <v>19.115099999999998</v>
      </c>
      <c r="L36" s="4">
        <f>10^(-3)*Seattle!$C83</f>
        <v>17.902450000000002</v>
      </c>
      <c r="M36" s="4">
        <f>10^(-3)*Chicago!$C83</f>
        <v>27.507770000000001</v>
      </c>
      <c r="N36" s="4">
        <f>10^(-3)*Boulder!$C83</f>
        <v>23.806730000000002</v>
      </c>
      <c r="O36" s="4">
        <f>10^(-3)*Minneapolis!$C83</f>
        <v>30.36384</v>
      </c>
      <c r="P36" s="4">
        <f>10^(-3)*Helena!$C83</f>
        <v>29.05273</v>
      </c>
      <c r="Q36" s="4">
        <f>10^(-3)*Duluth!$C83</f>
        <v>31.701090000000001</v>
      </c>
      <c r="R36" s="4">
        <f>10^(-3)*Fairbanks!$C83</f>
        <v>41.691980000000001</v>
      </c>
    </row>
    <row r="37" spans="1:18" ht="11.25">
      <c r="A37" s="58"/>
      <c r="B37" s="59" t="str">
        <f>Miami!A84</f>
        <v>PSZ-AC:2_HEATC</v>
      </c>
      <c r="C37" s="4">
        <f>10^(-3)*Miami!$C84</f>
        <v>68.115110000000001</v>
      </c>
      <c r="D37" s="4">
        <f>10^(-3)*Houston!$C84</f>
        <v>97.030070000000009</v>
      </c>
      <c r="E37" s="4">
        <f>10^(-3)*Phoenix!$C84</f>
        <v>80.127420000000001</v>
      </c>
      <c r="F37" s="4">
        <f>10^(-3)*Atlanta!$C84</f>
        <v>113.37580000000001</v>
      </c>
      <c r="G37" s="4">
        <f>10^(-3)*LosAngeles!$C84</f>
        <v>66.780450000000002</v>
      </c>
      <c r="H37" s="4">
        <f>10^(-3)*LasVegas!$C84</f>
        <v>94.274919999999995</v>
      </c>
      <c r="I37" s="4">
        <f>10^(-3)*SanFrancisco!$C84</f>
        <v>79.433250000000001</v>
      </c>
      <c r="J37" s="4">
        <f>10^(-3)*Baltimore!$C84</f>
        <v>125.88730000000001</v>
      </c>
      <c r="K37" s="4">
        <f>10^(-3)*Albuquerque!$C84</f>
        <v>107.70269999999999</v>
      </c>
      <c r="L37" s="4">
        <f>10^(-3)*Seattle!$C84</f>
        <v>101.40170000000001</v>
      </c>
      <c r="M37" s="4">
        <f>10^(-3)*Chicago!$C84</f>
        <v>155.31412</v>
      </c>
      <c r="N37" s="4">
        <f>10^(-3)*Boulder!$C84</f>
        <v>133.85756000000001</v>
      </c>
      <c r="O37" s="4">
        <f>10^(-3)*Minneapolis!$C84</f>
        <v>171.64592999999999</v>
      </c>
      <c r="P37" s="4">
        <f>10^(-3)*Helena!$C84</f>
        <v>163.93832</v>
      </c>
      <c r="Q37" s="4">
        <f>10^(-3)*Duluth!$C84</f>
        <v>179.68214</v>
      </c>
      <c r="R37" s="4">
        <f>10^(-3)*Fairbanks!$C84</f>
        <v>238.01721000000001</v>
      </c>
    </row>
    <row r="38" spans="1:18" ht="11.25">
      <c r="A38" s="58"/>
      <c r="B38" s="59" t="str">
        <f>Miami!A85</f>
        <v>PSZ-AC:3_HEATC</v>
      </c>
      <c r="C38" s="4">
        <f>10^(-3)*Miami!$C85</f>
        <v>88.314460000000011</v>
      </c>
      <c r="D38" s="4">
        <f>10^(-3)*Houston!$C85</f>
        <v>129.63238000000001</v>
      </c>
      <c r="E38" s="4">
        <f>10^(-3)*Phoenix!$C85</f>
        <v>112.21065</v>
      </c>
      <c r="F38" s="4">
        <f>10^(-3)*Atlanta!$C85</f>
        <v>140.90027000000001</v>
      </c>
      <c r="G38" s="4">
        <f>10^(-3)*LosAngeles!$C85</f>
        <v>89.942120000000003</v>
      </c>
      <c r="H38" s="4">
        <f>10^(-3)*LasVegas!$C85</f>
        <v>119.70471000000001</v>
      </c>
      <c r="I38" s="4">
        <f>10^(-3)*SanFrancisco!$C85</f>
        <v>85.417789999999997</v>
      </c>
      <c r="J38" s="4">
        <f>10^(-3)*Baltimore!$C85</f>
        <v>144.23904999999999</v>
      </c>
      <c r="K38" s="4">
        <f>10^(-3)*Albuquerque!$C85</f>
        <v>124.76835000000001</v>
      </c>
      <c r="L38" s="4">
        <f>10^(-3)*Seattle!$C85</f>
        <v>110.11368</v>
      </c>
      <c r="M38" s="4">
        <f>10^(-3)*Chicago!$C85</f>
        <v>154.57779000000002</v>
      </c>
      <c r="N38" s="4">
        <f>10^(-3)*Boulder!$C85</f>
        <v>139.58267000000001</v>
      </c>
      <c r="O38" s="4">
        <f>10^(-3)*Minneapolis!$C85</f>
        <v>170.20770000000002</v>
      </c>
      <c r="P38" s="4">
        <f>10^(-3)*Helena!$C85</f>
        <v>167.31846999999999</v>
      </c>
      <c r="Q38" s="4">
        <f>10^(-3)*Duluth!$C85</f>
        <v>186.43729000000002</v>
      </c>
      <c r="R38" s="4">
        <f>10^(-3)*Fairbanks!$C85</f>
        <v>294.43440999999996</v>
      </c>
    </row>
    <row r="39" spans="1:18" ht="11.25">
      <c r="A39" s="58"/>
      <c r="B39" s="59" t="str">
        <f>Miami!A86</f>
        <v>PSZ-AC:4_HEATC</v>
      </c>
      <c r="C39" s="4">
        <f>10^(-3)*Miami!$C86</f>
        <v>215.86307000000002</v>
      </c>
      <c r="D39" s="4">
        <f>10^(-3)*Houston!$C86</f>
        <v>343.48151000000001</v>
      </c>
      <c r="E39" s="4">
        <f>10^(-3)*Phoenix!$C86</f>
        <v>297.61705999999998</v>
      </c>
      <c r="F39" s="4">
        <f>10^(-3)*Atlanta!$C86</f>
        <v>404.31371999999999</v>
      </c>
      <c r="G39" s="4">
        <f>10^(-3)*LosAngeles!$C86</f>
        <v>253.84064000000001</v>
      </c>
      <c r="H39" s="4">
        <f>10^(-3)*LasVegas!$C86</f>
        <v>344.85306000000003</v>
      </c>
      <c r="I39" s="4">
        <f>10^(-3)*SanFrancisco!$C86</f>
        <v>295.03147999999999</v>
      </c>
      <c r="J39" s="4">
        <f>10^(-3)*Baltimore!$C86</f>
        <v>450.53326000000004</v>
      </c>
      <c r="K39" s="4">
        <f>10^(-3)*Albuquerque!$C86</f>
        <v>389.23230000000001</v>
      </c>
      <c r="L39" s="4">
        <f>10^(-3)*Seattle!$C86</f>
        <v>373.87124</v>
      </c>
      <c r="M39" s="4">
        <f>10^(-3)*Chicago!$C86</f>
        <v>541.06332999999995</v>
      </c>
      <c r="N39" s="4">
        <f>10^(-3)*Boulder!$C86</f>
        <v>469.13759999999996</v>
      </c>
      <c r="O39" s="4">
        <f>10^(-3)*Minneapolis!$C86</f>
        <v>593.8021</v>
      </c>
      <c r="P39" s="4">
        <f>10^(-3)*Helena!$C86</f>
        <v>566.36427000000003</v>
      </c>
      <c r="Q39" s="4">
        <f>10^(-3)*Duluth!$C86</f>
        <v>620.28866000000005</v>
      </c>
      <c r="R39" s="4">
        <f>10^(-3)*Fairbanks!$C86</f>
        <v>798.18243999999993</v>
      </c>
    </row>
    <row r="40" spans="1:18" ht="11.25">
      <c r="A40" s="58"/>
      <c r="B40" s="59" t="str">
        <f>Miami!A87</f>
        <v>PSZ-AC:5_HEATC</v>
      </c>
      <c r="C40" s="4">
        <f>10^(-3)*Miami!$C87</f>
        <v>70.099500000000006</v>
      </c>
      <c r="D40" s="4">
        <f>10^(-3)*Houston!$C87</f>
        <v>116.71539</v>
      </c>
      <c r="E40" s="4">
        <f>10^(-3)*Phoenix!$C87</f>
        <v>95.589100000000002</v>
      </c>
      <c r="F40" s="4">
        <f>10^(-3)*Atlanta!$C87</f>
        <v>133.68653</v>
      </c>
      <c r="G40" s="4">
        <f>10^(-3)*LosAngeles!$C87</f>
        <v>79.97102000000001</v>
      </c>
      <c r="H40" s="4">
        <f>10^(-3)*LasVegas!$C87</f>
        <v>114.52831</v>
      </c>
      <c r="I40" s="4">
        <f>10^(-3)*SanFrancisco!$C87</f>
        <v>94.987820000000013</v>
      </c>
      <c r="J40" s="4">
        <f>10^(-3)*Baltimore!$C87</f>
        <v>149.38897</v>
      </c>
      <c r="K40" s="4">
        <f>10^(-3)*Albuquerque!$C87</f>
        <v>126.49736</v>
      </c>
      <c r="L40" s="4">
        <f>10^(-3)*Seattle!$C87</f>
        <v>122.73747</v>
      </c>
      <c r="M40" s="4">
        <f>10^(-3)*Chicago!$C87</f>
        <v>185.47847000000002</v>
      </c>
      <c r="N40" s="4">
        <f>10^(-3)*Boulder!$C87</f>
        <v>158.75551999999999</v>
      </c>
      <c r="O40" s="4">
        <f>10^(-3)*Minneapolis!$C87</f>
        <v>204.18306000000001</v>
      </c>
      <c r="P40" s="4">
        <f>10^(-3)*Helena!$C87</f>
        <v>194.16609</v>
      </c>
      <c r="Q40" s="4">
        <f>10^(-3)*Duluth!$C87</f>
        <v>213.73116000000002</v>
      </c>
      <c r="R40" s="4">
        <f>10^(-3)*Fairbanks!$C87</f>
        <v>282.48262</v>
      </c>
    </row>
    <row r="41" spans="1:18" ht="11.25">
      <c r="A41" s="58"/>
      <c r="B41" s="59" t="str">
        <f>Miami!A88</f>
        <v>PSZ-AC:6_HEATC</v>
      </c>
      <c r="C41" s="4">
        <f>10^(-3)*Miami!$C88</f>
        <v>63.597589999999997</v>
      </c>
      <c r="D41" s="4">
        <f>10^(-3)*Houston!$C88</f>
        <v>68.221280000000007</v>
      </c>
      <c r="E41" s="4">
        <f>10^(-3)*Phoenix!$C88</f>
        <v>66.712789999999998</v>
      </c>
      <c r="F41" s="4">
        <f>10^(-3)*Atlanta!$C88</f>
        <v>68.395669999999996</v>
      </c>
      <c r="G41" s="4">
        <f>10^(-3)*LosAngeles!$C88</f>
        <v>58.415430000000001</v>
      </c>
      <c r="H41" s="4">
        <f>10^(-3)*LasVegas!$C88</f>
        <v>64.53152</v>
      </c>
      <c r="I41" s="4">
        <f>10^(-3)*SanFrancisco!$C88</f>
        <v>49.807690000000001</v>
      </c>
      <c r="J41" s="4">
        <f>10^(-3)*Baltimore!$C88</f>
        <v>67.586979999999997</v>
      </c>
      <c r="K41" s="4">
        <f>10^(-3)*Albuquerque!$C88</f>
        <v>58.882019999999997</v>
      </c>
      <c r="L41" s="4">
        <f>10^(-3)*Seattle!$C88</f>
        <v>58.828470000000003</v>
      </c>
      <c r="M41" s="4">
        <f>10^(-3)*Chicago!$C88</f>
        <v>63.745900000000006</v>
      </c>
      <c r="N41" s="4">
        <f>10^(-3)*Boulder!$C88</f>
        <v>58.585610000000003</v>
      </c>
      <c r="O41" s="4">
        <f>10^(-3)*Minneapolis!$C88</f>
        <v>70.569779999999994</v>
      </c>
      <c r="P41" s="4">
        <f>10^(-3)*Helena!$C88</f>
        <v>67.094480000000004</v>
      </c>
      <c r="Q41" s="4">
        <f>10^(-3)*Duluth!$C88</f>
        <v>73.763800000000003</v>
      </c>
      <c r="R41" s="4">
        <f>10^(-3)*Fairbanks!$C88</f>
        <v>97.404769999999999</v>
      </c>
    </row>
    <row r="42" spans="1:18" ht="11.25">
      <c r="A42" s="58"/>
      <c r="B42" s="56" t="s">
        <v>62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1.25">
      <c r="A43" s="58"/>
      <c r="B43" s="59" t="s">
        <v>63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1.25">
      <c r="A44" s="58"/>
      <c r="B44" s="59" t="str">
        <f>Miami!A75</f>
        <v>PSZ-AC:1_COOLC DXCOIL</v>
      </c>
      <c r="C44" s="4">
        <f>Miami!$G75</f>
        <v>3.36</v>
      </c>
      <c r="D44" s="4">
        <f>Houston!$G75</f>
        <v>3.37</v>
      </c>
      <c r="E44" s="4">
        <f>Phoenix!$G75</f>
        <v>3.47</v>
      </c>
      <c r="F44" s="4">
        <f>Atlanta!$G75</f>
        <v>3.41</v>
      </c>
      <c r="G44" s="4">
        <f>LosAngeles!$G75</f>
        <v>3.49</v>
      </c>
      <c r="H44" s="4">
        <f>LasVegas!$G75</f>
        <v>3.58</v>
      </c>
      <c r="I44" s="4">
        <f>SanFrancisco!$G75</f>
        <v>3.62</v>
      </c>
      <c r="J44" s="4">
        <f>Baltimore!$G75</f>
        <v>3.35</v>
      </c>
      <c r="K44" s="4">
        <f>Albuquerque!$G75</f>
        <v>3.61</v>
      </c>
      <c r="L44" s="4">
        <f>Seattle!$G75</f>
        <v>3.62</v>
      </c>
      <c r="M44" s="4">
        <f>Chicago!$G75</f>
        <v>3.33</v>
      </c>
      <c r="N44" s="4">
        <f>Boulder!$G75</f>
        <v>3.61</v>
      </c>
      <c r="O44" s="4">
        <f>Minneapolis!$G75</f>
        <v>3.34</v>
      </c>
      <c r="P44" s="4">
        <f>Helena!$G75</f>
        <v>3.6</v>
      </c>
      <c r="Q44" s="4">
        <f>Duluth!$G75</f>
        <v>3.36</v>
      </c>
      <c r="R44" s="4">
        <f>Fairbanks!$G75</f>
        <v>3.6</v>
      </c>
    </row>
    <row r="45" spans="1:18" ht="11.25">
      <c r="A45" s="58"/>
      <c r="B45" s="59" t="str">
        <f>Miami!A76</f>
        <v>PSZ-AC:2_COOLC DXCOIL</v>
      </c>
      <c r="C45" s="4">
        <f>Miami!$G76</f>
        <v>3.1</v>
      </c>
      <c r="D45" s="4">
        <f>Houston!$G76</f>
        <v>3.33</v>
      </c>
      <c r="E45" s="4">
        <f>Phoenix!$G76</f>
        <v>3.16</v>
      </c>
      <c r="F45" s="4">
        <f>Atlanta!$G76</f>
        <v>3.35</v>
      </c>
      <c r="G45" s="4">
        <f>LosAngeles!$G76</f>
        <v>3.18</v>
      </c>
      <c r="H45" s="4">
        <f>LasVegas!$G76</f>
        <v>3.62</v>
      </c>
      <c r="I45" s="4">
        <f>SanFrancisco!$G76</f>
        <v>3.29</v>
      </c>
      <c r="J45" s="4">
        <f>Baltimore!$G76</f>
        <v>3.33</v>
      </c>
      <c r="K45" s="4">
        <f>Albuquerque!$G76</f>
        <v>3.91</v>
      </c>
      <c r="L45" s="4">
        <f>Seattle!$G76</f>
        <v>3.96</v>
      </c>
      <c r="M45" s="4">
        <f>Chicago!$G76</f>
        <v>3.31</v>
      </c>
      <c r="N45" s="4">
        <f>Boulder!$G76</f>
        <v>3.71</v>
      </c>
      <c r="O45" s="4">
        <f>Minneapolis!$G76</f>
        <v>3.31</v>
      </c>
      <c r="P45" s="4">
        <f>Helena!$G76</f>
        <v>3.89</v>
      </c>
      <c r="Q45" s="4">
        <f>Duluth!$G76</f>
        <v>3.31</v>
      </c>
      <c r="R45" s="4">
        <f>Fairbanks!$G76</f>
        <v>3.89</v>
      </c>
    </row>
    <row r="46" spans="1:18" ht="11.25">
      <c r="A46" s="58"/>
      <c r="B46" s="59" t="str">
        <f>Miami!A77</f>
        <v>PSZ-AC:3_COOLC DXCOIL</v>
      </c>
      <c r="C46" s="4">
        <f>Miami!$G77</f>
        <v>3.1</v>
      </c>
      <c r="D46" s="4">
        <f>Houston!$G77</f>
        <v>3.1</v>
      </c>
      <c r="E46" s="4">
        <f>Phoenix!$G77</f>
        <v>3.1</v>
      </c>
      <c r="F46" s="4">
        <f>Atlanta!$G77</f>
        <v>3.1</v>
      </c>
      <c r="G46" s="4">
        <f>LosAngeles!$G77</f>
        <v>3.1</v>
      </c>
      <c r="H46" s="4">
        <f>LasVegas!$G77</f>
        <v>3.1</v>
      </c>
      <c r="I46" s="4">
        <f>SanFrancisco!$G77</f>
        <v>3.41</v>
      </c>
      <c r="J46" s="4">
        <f>Baltimore!$G77</f>
        <v>3.1</v>
      </c>
      <c r="K46" s="4">
        <f>Albuquerque!$G77</f>
        <v>3.14</v>
      </c>
      <c r="L46" s="4">
        <f>Seattle!$G77</f>
        <v>3.15</v>
      </c>
      <c r="M46" s="4">
        <f>Chicago!$G77</f>
        <v>3.1</v>
      </c>
      <c r="N46" s="4">
        <f>Boulder!$G77</f>
        <v>3.13</v>
      </c>
      <c r="O46" s="4">
        <f>Minneapolis!$G77</f>
        <v>3.1</v>
      </c>
      <c r="P46" s="4">
        <f>Helena!$G77</f>
        <v>3.56</v>
      </c>
      <c r="Q46" s="4">
        <f>Duluth!$G77</f>
        <v>3.31</v>
      </c>
      <c r="R46" s="4">
        <f>Fairbanks!$G77</f>
        <v>3.35</v>
      </c>
    </row>
    <row r="47" spans="1:18" ht="11.25">
      <c r="A47" s="58"/>
      <c r="B47" s="59" t="str">
        <f>Miami!A78</f>
        <v>PSZ-AC:4_COOLC DXCOIL</v>
      </c>
      <c r="C47" s="4">
        <f>Miami!$G78</f>
        <v>3.31</v>
      </c>
      <c r="D47" s="4">
        <f>Houston!$G78</f>
        <v>3.1</v>
      </c>
      <c r="E47" s="4">
        <f>Phoenix!$G78</f>
        <v>3.1</v>
      </c>
      <c r="F47" s="4">
        <f>Atlanta!$G78</f>
        <v>3.09</v>
      </c>
      <c r="G47" s="4">
        <f>LosAngeles!$G78</f>
        <v>3.31</v>
      </c>
      <c r="H47" s="4">
        <f>LasVegas!$G78</f>
        <v>3.09</v>
      </c>
      <c r="I47" s="4">
        <f>SanFrancisco!$G78</f>
        <v>3.45</v>
      </c>
      <c r="J47" s="4">
        <f>Baltimore!$G78</f>
        <v>3.09</v>
      </c>
      <c r="K47" s="4">
        <f>Albuquerque!$G78</f>
        <v>3.13</v>
      </c>
      <c r="L47" s="4">
        <f>Seattle!$G78</f>
        <v>3.17</v>
      </c>
      <c r="M47" s="4">
        <f>Chicago!$G78</f>
        <v>3.09</v>
      </c>
      <c r="N47" s="4">
        <f>Boulder!$G78</f>
        <v>3.15</v>
      </c>
      <c r="O47" s="4">
        <f>Minneapolis!$G78</f>
        <v>3.09</v>
      </c>
      <c r="P47" s="4">
        <f>Helena!$G78</f>
        <v>3.52</v>
      </c>
      <c r="Q47" s="4">
        <f>Duluth!$G78</f>
        <v>3.09</v>
      </c>
      <c r="R47" s="4">
        <f>Fairbanks!$G78</f>
        <v>3.52</v>
      </c>
    </row>
    <row r="48" spans="1:18" ht="11.25">
      <c r="A48" s="58"/>
      <c r="B48" s="59" t="str">
        <f>Miami!A79</f>
        <v>PSZ-AC:5_COOLC DXCOIL</v>
      </c>
      <c r="C48" s="4">
        <f>Miami!$G79</f>
        <v>3.1</v>
      </c>
      <c r="D48" s="4">
        <f>Houston!$G79</f>
        <v>3.33</v>
      </c>
      <c r="E48" s="4">
        <f>Phoenix!$G79</f>
        <v>2.97</v>
      </c>
      <c r="F48" s="4">
        <f>Atlanta!$G79</f>
        <v>3.33</v>
      </c>
      <c r="G48" s="4">
        <f>LosAngeles!$G79</f>
        <v>3.14</v>
      </c>
      <c r="H48" s="4">
        <f>LasVegas!$G79</f>
        <v>3.33</v>
      </c>
      <c r="I48" s="4">
        <f>SanFrancisco!$G79</f>
        <v>3.35</v>
      </c>
      <c r="J48" s="4">
        <f>Baltimore!$G79</f>
        <v>3.33</v>
      </c>
      <c r="K48" s="4">
        <f>Albuquerque!$G79</f>
        <v>3.51</v>
      </c>
      <c r="L48" s="4">
        <f>Seattle!$G79</f>
        <v>4.17</v>
      </c>
      <c r="M48" s="4">
        <f>Chicago!$G79</f>
        <v>3.31</v>
      </c>
      <c r="N48" s="4">
        <f>Boulder!$G79</f>
        <v>3.89</v>
      </c>
      <c r="O48" s="4">
        <f>Minneapolis!$G79</f>
        <v>3.31</v>
      </c>
      <c r="P48" s="4">
        <f>Helena!$G79</f>
        <v>3.89</v>
      </c>
      <c r="Q48" s="4">
        <f>Duluth!$G79</f>
        <v>3.31</v>
      </c>
      <c r="R48" s="4">
        <f>Fairbanks!$G79</f>
        <v>3.89</v>
      </c>
    </row>
    <row r="49" spans="1:18" ht="11.25">
      <c r="A49" s="58"/>
      <c r="B49" s="59" t="str">
        <f>Miami!A80</f>
        <v>PSZ-AC:6_COOLC DXCOIL</v>
      </c>
      <c r="C49" s="4">
        <f>Miami!$G80</f>
        <v>3.17</v>
      </c>
      <c r="D49" s="4">
        <f>Houston!$G80</f>
        <v>3.17</v>
      </c>
      <c r="E49" s="4">
        <f>Phoenix!$G80</f>
        <v>3.24</v>
      </c>
      <c r="F49" s="4">
        <f>Atlanta!$G80</f>
        <v>3.22</v>
      </c>
      <c r="G49" s="4">
        <f>LosAngeles!$G80</f>
        <v>3.51</v>
      </c>
      <c r="H49" s="4">
        <f>LasVegas!$G80</f>
        <v>3.32</v>
      </c>
      <c r="I49" s="4">
        <f>SanFrancisco!$G80</f>
        <v>3.56</v>
      </c>
      <c r="J49" s="4">
        <f>Baltimore!$G80</f>
        <v>3.19</v>
      </c>
      <c r="K49" s="4">
        <f>Albuquerque!$G80</f>
        <v>3.35</v>
      </c>
      <c r="L49" s="4">
        <f>Seattle!$G80</f>
        <v>3.56</v>
      </c>
      <c r="M49" s="4">
        <f>Chicago!$G80</f>
        <v>3.5</v>
      </c>
      <c r="N49" s="4">
        <f>Boulder!$G80</f>
        <v>3.35</v>
      </c>
      <c r="O49" s="4">
        <f>Minneapolis!$G80</f>
        <v>3.31</v>
      </c>
      <c r="P49" s="4">
        <f>Helena!$G80</f>
        <v>3.35</v>
      </c>
      <c r="Q49" s="4">
        <f>Duluth!$G80</f>
        <v>3.35</v>
      </c>
      <c r="R49" s="4">
        <f>Fairbanks!$G80</f>
        <v>3.35</v>
      </c>
    </row>
    <row r="50" spans="1:18" ht="11.25">
      <c r="A50" s="58"/>
      <c r="B50" s="59" t="s">
        <v>64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</row>
    <row r="51" spans="1:18" ht="11.25">
      <c r="A51" s="58"/>
      <c r="B51" s="59" t="str">
        <f>Miami!A83</f>
        <v>PSZ-AC:1_HEATC</v>
      </c>
      <c r="C51" s="78">
        <f>Miami!$D83</f>
        <v>0.78</v>
      </c>
      <c r="D51" s="78">
        <f>Houston!$D83</f>
        <v>0.78</v>
      </c>
      <c r="E51" s="78">
        <f>Phoenix!$D83</f>
        <v>0.78</v>
      </c>
      <c r="F51" s="78">
        <f>Atlanta!$D83</f>
        <v>0.78</v>
      </c>
      <c r="G51" s="78">
        <f>LosAngeles!$D83</f>
        <v>0.78</v>
      </c>
      <c r="H51" s="78">
        <f>LasVegas!$D83</f>
        <v>0.78</v>
      </c>
      <c r="I51" s="78">
        <f>SanFrancisco!$D83</f>
        <v>0.78</v>
      </c>
      <c r="J51" s="78">
        <f>Baltimore!$D83</f>
        <v>0.78</v>
      </c>
      <c r="K51" s="78">
        <f>Albuquerque!$D83</f>
        <v>0.78</v>
      </c>
      <c r="L51" s="78">
        <f>Seattle!$D83</f>
        <v>0.78</v>
      </c>
      <c r="M51" s="78">
        <f>Chicago!$D83</f>
        <v>0.78</v>
      </c>
      <c r="N51" s="78">
        <f>Boulder!$D83</f>
        <v>0.78</v>
      </c>
      <c r="O51" s="78">
        <f>Minneapolis!$D83</f>
        <v>0.78</v>
      </c>
      <c r="P51" s="78">
        <f>Helena!$D83</f>
        <v>0.78</v>
      </c>
      <c r="Q51" s="78">
        <f>Duluth!$D83</f>
        <v>0.78</v>
      </c>
      <c r="R51" s="78">
        <f>Fairbanks!$D83</f>
        <v>0.78</v>
      </c>
    </row>
    <row r="52" spans="1:18" ht="11.25">
      <c r="A52" s="58"/>
      <c r="B52" s="59" t="str">
        <f>Miami!A84</f>
        <v>PSZ-AC:2_HEATC</v>
      </c>
      <c r="C52" s="78">
        <f>Miami!$D84</f>
        <v>0.78</v>
      </c>
      <c r="D52" s="78">
        <f>Houston!$D84</f>
        <v>0.78</v>
      </c>
      <c r="E52" s="78">
        <f>Phoenix!$D84</f>
        <v>0.78</v>
      </c>
      <c r="F52" s="78">
        <f>Atlanta!$D84</f>
        <v>0.78</v>
      </c>
      <c r="G52" s="78">
        <f>LosAngeles!$D84</f>
        <v>0.78</v>
      </c>
      <c r="H52" s="78">
        <f>LasVegas!$D84</f>
        <v>0.78</v>
      </c>
      <c r="I52" s="78">
        <f>SanFrancisco!$D84</f>
        <v>0.78</v>
      </c>
      <c r="J52" s="78">
        <f>Baltimore!$D84</f>
        <v>0.78</v>
      </c>
      <c r="K52" s="78">
        <f>Albuquerque!$D84</f>
        <v>0.78</v>
      </c>
      <c r="L52" s="78">
        <f>Seattle!$D84</f>
        <v>0.78</v>
      </c>
      <c r="M52" s="78">
        <f>Chicago!$D84</f>
        <v>0.78</v>
      </c>
      <c r="N52" s="78">
        <f>Boulder!$D84</f>
        <v>0.78</v>
      </c>
      <c r="O52" s="78">
        <f>Minneapolis!$D84</f>
        <v>0.78</v>
      </c>
      <c r="P52" s="78">
        <f>Helena!$D84</f>
        <v>0.78</v>
      </c>
      <c r="Q52" s="78">
        <f>Duluth!$D84</f>
        <v>0.78</v>
      </c>
      <c r="R52" s="78">
        <f>Fairbanks!$D84</f>
        <v>0.78</v>
      </c>
    </row>
    <row r="53" spans="1:18" ht="11.25">
      <c r="A53" s="58"/>
      <c r="B53" s="59" t="str">
        <f>Miami!A85</f>
        <v>PSZ-AC:3_HEATC</v>
      </c>
      <c r="C53" s="78">
        <f>Miami!$D85</f>
        <v>0.78</v>
      </c>
      <c r="D53" s="78">
        <f>Houston!$D85</f>
        <v>0.78</v>
      </c>
      <c r="E53" s="78">
        <f>Phoenix!$D85</f>
        <v>0.78</v>
      </c>
      <c r="F53" s="78">
        <f>Atlanta!$D85</f>
        <v>0.78</v>
      </c>
      <c r="G53" s="78">
        <f>LosAngeles!$D85</f>
        <v>0.78</v>
      </c>
      <c r="H53" s="78">
        <f>LasVegas!$D85</f>
        <v>0.78</v>
      </c>
      <c r="I53" s="78">
        <f>SanFrancisco!$D85</f>
        <v>0.78</v>
      </c>
      <c r="J53" s="78">
        <f>Baltimore!$D85</f>
        <v>0.78</v>
      </c>
      <c r="K53" s="78">
        <f>Albuquerque!$D85</f>
        <v>0.78</v>
      </c>
      <c r="L53" s="78">
        <f>Seattle!$D85</f>
        <v>0.78</v>
      </c>
      <c r="M53" s="78">
        <f>Chicago!$D85</f>
        <v>0.78</v>
      </c>
      <c r="N53" s="78">
        <f>Boulder!$D85</f>
        <v>0.78</v>
      </c>
      <c r="O53" s="78">
        <f>Minneapolis!$D85</f>
        <v>0.78</v>
      </c>
      <c r="P53" s="78">
        <f>Helena!$D85</f>
        <v>0.78</v>
      </c>
      <c r="Q53" s="78">
        <f>Duluth!$D85</f>
        <v>0.78</v>
      </c>
      <c r="R53" s="78">
        <f>Fairbanks!$D85</f>
        <v>0.78</v>
      </c>
    </row>
    <row r="54" spans="1:18" ht="11.25">
      <c r="A54" s="58"/>
      <c r="B54" s="59" t="str">
        <f>Miami!A86</f>
        <v>PSZ-AC:4_HEATC</v>
      </c>
      <c r="C54" s="78">
        <f>Miami!$D86</f>
        <v>0.78</v>
      </c>
      <c r="D54" s="78">
        <f>Houston!$D86</f>
        <v>0.78</v>
      </c>
      <c r="E54" s="78">
        <f>Phoenix!$D86</f>
        <v>0.78</v>
      </c>
      <c r="F54" s="78">
        <f>Atlanta!$D86</f>
        <v>0.78</v>
      </c>
      <c r="G54" s="78">
        <f>LosAngeles!$D86</f>
        <v>0.78</v>
      </c>
      <c r="H54" s="78">
        <f>LasVegas!$D86</f>
        <v>0.78</v>
      </c>
      <c r="I54" s="78">
        <f>SanFrancisco!$D86</f>
        <v>0.78</v>
      </c>
      <c r="J54" s="78">
        <f>Baltimore!$D86</f>
        <v>0.78</v>
      </c>
      <c r="K54" s="78">
        <f>Albuquerque!$D86</f>
        <v>0.78</v>
      </c>
      <c r="L54" s="78">
        <f>Seattle!$D86</f>
        <v>0.78</v>
      </c>
      <c r="M54" s="78">
        <f>Chicago!$D86</f>
        <v>0.78</v>
      </c>
      <c r="N54" s="78">
        <f>Boulder!$D86</f>
        <v>0.78</v>
      </c>
      <c r="O54" s="78">
        <f>Minneapolis!$D86</f>
        <v>0.78</v>
      </c>
      <c r="P54" s="78">
        <f>Helena!$D86</f>
        <v>0.78</v>
      </c>
      <c r="Q54" s="78">
        <f>Duluth!$D86</f>
        <v>0.78</v>
      </c>
      <c r="R54" s="78">
        <f>Fairbanks!$D86</f>
        <v>0.78</v>
      </c>
    </row>
    <row r="55" spans="1:18" ht="11.25">
      <c r="A55" s="58"/>
      <c r="B55" s="59" t="str">
        <f>Miami!A87</f>
        <v>PSZ-AC:5_HEATC</v>
      </c>
      <c r="C55" s="78">
        <f>Miami!$D87</f>
        <v>0.78</v>
      </c>
      <c r="D55" s="78">
        <f>Houston!$D87</f>
        <v>0.78</v>
      </c>
      <c r="E55" s="78">
        <f>Phoenix!$D87</f>
        <v>0.78</v>
      </c>
      <c r="F55" s="78">
        <f>Atlanta!$D87</f>
        <v>0.78</v>
      </c>
      <c r="G55" s="78">
        <f>LosAngeles!$D87</f>
        <v>0.78</v>
      </c>
      <c r="H55" s="78">
        <f>LasVegas!$D87</f>
        <v>0.78</v>
      </c>
      <c r="I55" s="78">
        <f>SanFrancisco!$D87</f>
        <v>0.78</v>
      </c>
      <c r="J55" s="78">
        <f>Baltimore!$D87</f>
        <v>0.78</v>
      </c>
      <c r="K55" s="78">
        <f>Albuquerque!$D87</f>
        <v>0.78</v>
      </c>
      <c r="L55" s="78">
        <f>Seattle!$D87</f>
        <v>0.78</v>
      </c>
      <c r="M55" s="78">
        <f>Chicago!$D87</f>
        <v>0.78</v>
      </c>
      <c r="N55" s="78">
        <f>Boulder!$D87</f>
        <v>0.78</v>
      </c>
      <c r="O55" s="78">
        <f>Minneapolis!$D87</f>
        <v>0.78</v>
      </c>
      <c r="P55" s="78">
        <f>Helena!$D87</f>
        <v>0.78</v>
      </c>
      <c r="Q55" s="78">
        <f>Duluth!$D87</f>
        <v>0.78</v>
      </c>
      <c r="R55" s="78">
        <f>Fairbanks!$D87</f>
        <v>0.78</v>
      </c>
    </row>
    <row r="56" spans="1:18" ht="11.25">
      <c r="A56" s="58"/>
      <c r="B56" s="59" t="str">
        <f>Miami!A88</f>
        <v>PSZ-AC:6_HEATC</v>
      </c>
      <c r="C56" s="78">
        <f>Miami!$D88</f>
        <v>0.78</v>
      </c>
      <c r="D56" s="78">
        <f>Houston!$D88</f>
        <v>0.78</v>
      </c>
      <c r="E56" s="78">
        <f>Phoenix!$D88</f>
        <v>0.78</v>
      </c>
      <c r="F56" s="78">
        <f>Atlanta!$D88</f>
        <v>0.78</v>
      </c>
      <c r="G56" s="78">
        <f>LosAngeles!$D88</f>
        <v>0.78</v>
      </c>
      <c r="H56" s="78">
        <f>LasVegas!$D88</f>
        <v>0.78</v>
      </c>
      <c r="I56" s="78">
        <f>SanFrancisco!$D88</f>
        <v>0.78</v>
      </c>
      <c r="J56" s="78">
        <f>Baltimore!$D88</f>
        <v>0.78</v>
      </c>
      <c r="K56" s="78">
        <f>Albuquerque!$D88</f>
        <v>0.78</v>
      </c>
      <c r="L56" s="78">
        <f>Seattle!$D88</f>
        <v>0.78</v>
      </c>
      <c r="M56" s="78">
        <f>Chicago!$D88</f>
        <v>0.78</v>
      </c>
      <c r="N56" s="78">
        <f>Boulder!$D88</f>
        <v>0.78</v>
      </c>
      <c r="O56" s="78">
        <f>Minneapolis!$D88</f>
        <v>0.78</v>
      </c>
      <c r="P56" s="78">
        <f>Helena!$D88</f>
        <v>0.78</v>
      </c>
      <c r="Q56" s="78">
        <f>Duluth!$D88</f>
        <v>0.78</v>
      </c>
      <c r="R56" s="78">
        <f>Fairbanks!$D88</f>
        <v>0.78</v>
      </c>
    </row>
    <row r="57" spans="1:18" ht="11.25">
      <c r="A57" s="58"/>
      <c r="B57" s="80" t="s">
        <v>317</v>
      </c>
      <c r="C57" s="1"/>
      <c r="D57" s="1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</row>
    <row r="58" spans="1:18" ht="11.25">
      <c r="A58" s="61"/>
      <c r="B58" s="59" t="str">
        <f>Miami!A92</f>
        <v>DELI EXHAUST FAN</v>
      </c>
      <c r="C58" s="76" t="s">
        <v>318</v>
      </c>
      <c r="D58" s="1" t="s">
        <v>318</v>
      </c>
      <c r="E58" s="88" t="str">
        <f>IF(E29&lt;39.6,"NoEconomizer","DifferentialDryBulb")</f>
        <v>NoEconomizer</v>
      </c>
      <c r="F58" s="76" t="s">
        <v>318</v>
      </c>
      <c r="G58" s="88" t="str">
        <f>IF(G29&lt;19.1,"NoEconomizer","DifferentialDryBulb")</f>
        <v>NoEconomizer</v>
      </c>
      <c r="H58" s="88" t="str">
        <f t="shared" ref="H58:I58" si="0">IF(H29&lt;19.1,"NoEconomizer","DifferentialDryBulb")</f>
        <v>NoEconomizer</v>
      </c>
      <c r="I58" s="88" t="str">
        <f t="shared" si="0"/>
        <v>NoEconomizer</v>
      </c>
      <c r="J58" s="76" t="s">
        <v>318</v>
      </c>
      <c r="K58" s="88" t="str">
        <f t="shared" ref="K58:L58" si="1">IF(K29&lt;19.1,"NoEconomizer","DifferentialDryBulb")</f>
        <v>NoEconomizer</v>
      </c>
      <c r="L58" s="88" t="str">
        <f t="shared" si="1"/>
        <v>NoEconomizer</v>
      </c>
      <c r="M58" s="88" t="str">
        <f>IF(M29&lt;39.6,"NoEconomizer","DifferentialDryBulb")</f>
        <v>NoEconomizer</v>
      </c>
      <c r="N58" s="88" t="str">
        <f>IF(N29&lt;19.1,"NoEconomizer","DifferentialDryBulb")</f>
        <v>NoEconomizer</v>
      </c>
      <c r="O58" s="88" t="str">
        <f>IF(O29&lt;39.6,"NoEconomizer","DifferentialDryBulb")</f>
        <v>NoEconomizer</v>
      </c>
      <c r="P58" s="88" t="str">
        <f>IF(P29&lt;19.1,"NoEconomizer","DifferentialDryBulb")</f>
        <v>DifferentialDryBulb</v>
      </c>
      <c r="Q58" s="88" t="str">
        <f t="shared" ref="Q58:R63" si="2">IF(Q29&lt;39.6,"NoEconomizer","DifferentialDryBulb")</f>
        <v>NoEconomizer</v>
      </c>
      <c r="R58" s="88" t="str">
        <f t="shared" si="2"/>
        <v>NoEconomizer</v>
      </c>
    </row>
    <row r="59" spans="1:18" ht="11.25">
      <c r="A59" s="61"/>
      <c r="B59" s="59" t="str">
        <f>Miami!A93</f>
        <v>SALES EXHAUST FAN</v>
      </c>
      <c r="C59" s="76" t="s">
        <v>318</v>
      </c>
      <c r="D59" s="1" t="s">
        <v>318</v>
      </c>
      <c r="E59" s="88" t="str">
        <f t="shared" ref="E59:E63" si="3">IF(E30&lt;39.6,"NoEconomizer","DifferentialDryBulb")</f>
        <v>DifferentialDryBulb</v>
      </c>
      <c r="F59" s="76" t="s">
        <v>318</v>
      </c>
      <c r="G59" s="88" t="str">
        <f t="shared" ref="G59:I63" si="4">IF(G30&lt;19.1,"NoEconomizer","DifferentialDryBulb")</f>
        <v>DifferentialDryBulb</v>
      </c>
      <c r="H59" s="88" t="str">
        <f t="shared" si="4"/>
        <v>DifferentialDryBulb</v>
      </c>
      <c r="I59" s="88" t="str">
        <f t="shared" si="4"/>
        <v>DifferentialDryBulb</v>
      </c>
      <c r="J59" s="76" t="s">
        <v>318</v>
      </c>
      <c r="K59" s="88" t="str">
        <f t="shared" ref="K59:L59" si="5">IF(K30&lt;19.1,"NoEconomizer","DifferentialDryBulb")</f>
        <v>DifferentialDryBulb</v>
      </c>
      <c r="L59" s="88" t="str">
        <f t="shared" si="5"/>
        <v>DifferentialDryBulb</v>
      </c>
      <c r="M59" s="88" t="str">
        <f t="shared" ref="M59:M63" si="6">IF(M30&lt;39.6,"NoEconomizer","DifferentialDryBulb")</f>
        <v>DifferentialDryBulb</v>
      </c>
      <c r="N59" s="88" t="str">
        <f t="shared" ref="N59" si="7">IF(N30&lt;19.1,"NoEconomizer","DifferentialDryBulb")</f>
        <v>DifferentialDryBulb</v>
      </c>
      <c r="O59" s="88" t="str">
        <f t="shared" ref="O59:O63" si="8">IF(O30&lt;39.6,"NoEconomizer","DifferentialDryBulb")</f>
        <v>DifferentialDryBulb</v>
      </c>
      <c r="P59" s="88" t="str">
        <f t="shared" ref="P59" si="9">IF(P30&lt;19.1,"NoEconomizer","DifferentialDryBulb")</f>
        <v>DifferentialDryBulb</v>
      </c>
      <c r="Q59" s="88" t="str">
        <f t="shared" si="2"/>
        <v>DifferentialDryBulb</v>
      </c>
      <c r="R59" s="88" t="str">
        <f t="shared" si="2"/>
        <v>DifferentialDryBulb</v>
      </c>
    </row>
    <row r="60" spans="1:18" ht="11.25">
      <c r="A60" s="61"/>
      <c r="B60" s="59" t="str">
        <f>Miami!A94</f>
        <v>PSZ-AC:1_FAN</v>
      </c>
      <c r="C60" s="76" t="s">
        <v>318</v>
      </c>
      <c r="D60" s="1" t="s">
        <v>318</v>
      </c>
      <c r="E60" s="88" t="str">
        <f t="shared" si="3"/>
        <v>DifferentialDryBulb</v>
      </c>
      <c r="F60" s="76" t="s">
        <v>318</v>
      </c>
      <c r="G60" s="88" t="str">
        <f t="shared" si="4"/>
        <v>DifferentialDryBulb</v>
      </c>
      <c r="H60" s="88" t="str">
        <f t="shared" si="4"/>
        <v>DifferentialDryBulb</v>
      </c>
      <c r="I60" s="88" t="str">
        <f t="shared" si="4"/>
        <v>DifferentialDryBulb</v>
      </c>
      <c r="J60" s="76" t="s">
        <v>318</v>
      </c>
      <c r="K60" s="88" t="str">
        <f t="shared" ref="K60:L60" si="10">IF(K31&lt;19.1,"NoEconomizer","DifferentialDryBulb")</f>
        <v>DifferentialDryBulb</v>
      </c>
      <c r="L60" s="88" t="str">
        <f t="shared" si="10"/>
        <v>DifferentialDryBulb</v>
      </c>
      <c r="M60" s="88" t="str">
        <f t="shared" si="6"/>
        <v>DifferentialDryBulb</v>
      </c>
      <c r="N60" s="88" t="str">
        <f t="shared" ref="N60" si="11">IF(N31&lt;19.1,"NoEconomizer","DifferentialDryBulb")</f>
        <v>DifferentialDryBulb</v>
      </c>
      <c r="O60" s="88" t="str">
        <f t="shared" si="8"/>
        <v>DifferentialDryBulb</v>
      </c>
      <c r="P60" s="88" t="str">
        <f t="shared" ref="P60" si="12">IF(P31&lt;19.1,"NoEconomizer","DifferentialDryBulb")</f>
        <v>DifferentialDryBulb</v>
      </c>
      <c r="Q60" s="88" t="str">
        <f t="shared" si="2"/>
        <v>DifferentialDryBulb</v>
      </c>
      <c r="R60" s="88" t="str">
        <f t="shared" si="2"/>
        <v>DifferentialDryBulb</v>
      </c>
    </row>
    <row r="61" spans="1:18" ht="11.25">
      <c r="A61" s="61"/>
      <c r="B61" s="59" t="str">
        <f>Miami!A95</f>
        <v>PSZ-AC:2_FAN</v>
      </c>
      <c r="C61" s="76" t="s">
        <v>318</v>
      </c>
      <c r="D61" s="1" t="s">
        <v>318</v>
      </c>
      <c r="E61" s="88" t="str">
        <f t="shared" si="3"/>
        <v>DifferentialDryBulb</v>
      </c>
      <c r="F61" s="76" t="s">
        <v>318</v>
      </c>
      <c r="G61" s="88" t="str">
        <f t="shared" si="4"/>
        <v>DifferentialDryBulb</v>
      </c>
      <c r="H61" s="88" t="str">
        <f t="shared" si="4"/>
        <v>DifferentialDryBulb</v>
      </c>
      <c r="I61" s="88" t="str">
        <f t="shared" si="4"/>
        <v>DifferentialDryBulb</v>
      </c>
      <c r="J61" s="76" t="s">
        <v>318</v>
      </c>
      <c r="K61" s="88" t="str">
        <f t="shared" ref="K61:L61" si="13">IF(K32&lt;19.1,"NoEconomizer","DifferentialDryBulb")</f>
        <v>DifferentialDryBulb</v>
      </c>
      <c r="L61" s="88" t="str">
        <f t="shared" si="13"/>
        <v>DifferentialDryBulb</v>
      </c>
      <c r="M61" s="88" t="str">
        <f t="shared" si="6"/>
        <v>DifferentialDryBulb</v>
      </c>
      <c r="N61" s="88" t="str">
        <f t="shared" ref="N61" si="14">IF(N32&lt;19.1,"NoEconomizer","DifferentialDryBulb")</f>
        <v>DifferentialDryBulb</v>
      </c>
      <c r="O61" s="88" t="str">
        <f t="shared" si="8"/>
        <v>DifferentialDryBulb</v>
      </c>
      <c r="P61" s="88" t="str">
        <f t="shared" ref="P61" si="15">IF(P32&lt;19.1,"NoEconomizer","DifferentialDryBulb")</f>
        <v>DifferentialDryBulb</v>
      </c>
      <c r="Q61" s="88" t="str">
        <f t="shared" si="2"/>
        <v>DifferentialDryBulb</v>
      </c>
      <c r="R61" s="88" t="str">
        <f t="shared" si="2"/>
        <v>DifferentialDryBulb</v>
      </c>
    </row>
    <row r="62" spans="1:18" ht="11.25">
      <c r="A62" s="61"/>
      <c r="B62" s="59" t="str">
        <f>Miami!A96</f>
        <v>PSZ-AC:3_FAN</v>
      </c>
      <c r="C62" s="76" t="s">
        <v>318</v>
      </c>
      <c r="D62" s="1" t="s">
        <v>318</v>
      </c>
      <c r="E62" s="88" t="str">
        <f t="shared" si="3"/>
        <v>DifferentialDryBulb</v>
      </c>
      <c r="F62" s="76" t="s">
        <v>318</v>
      </c>
      <c r="G62" s="88" t="str">
        <f t="shared" si="4"/>
        <v>DifferentialDryBulb</v>
      </c>
      <c r="H62" s="88" t="str">
        <f t="shared" si="4"/>
        <v>DifferentialDryBulb</v>
      </c>
      <c r="I62" s="88" t="str">
        <f t="shared" si="4"/>
        <v>DifferentialDryBulb</v>
      </c>
      <c r="J62" s="76" t="s">
        <v>318</v>
      </c>
      <c r="K62" s="88" t="str">
        <f t="shared" ref="K62:L62" si="16">IF(K33&lt;19.1,"NoEconomizer","DifferentialDryBulb")</f>
        <v>DifferentialDryBulb</v>
      </c>
      <c r="L62" s="88" t="str">
        <f t="shared" si="16"/>
        <v>DifferentialDryBulb</v>
      </c>
      <c r="M62" s="88" t="str">
        <f t="shared" si="6"/>
        <v>DifferentialDryBulb</v>
      </c>
      <c r="N62" s="88" t="str">
        <f t="shared" ref="N62" si="17">IF(N33&lt;19.1,"NoEconomizer","DifferentialDryBulb")</f>
        <v>DifferentialDryBulb</v>
      </c>
      <c r="O62" s="88" t="str">
        <f t="shared" si="8"/>
        <v>DifferentialDryBulb</v>
      </c>
      <c r="P62" s="88" t="str">
        <f t="shared" ref="P62" si="18">IF(P33&lt;19.1,"NoEconomizer","DifferentialDryBulb")</f>
        <v>DifferentialDryBulb</v>
      </c>
      <c r="Q62" s="88" t="str">
        <f t="shared" si="2"/>
        <v>DifferentialDryBulb</v>
      </c>
      <c r="R62" s="88" t="str">
        <f t="shared" si="2"/>
        <v>DifferentialDryBulb</v>
      </c>
    </row>
    <row r="63" spans="1:18" ht="11.25">
      <c r="A63" s="61"/>
      <c r="B63" s="59" t="str">
        <f>Miami!A97</f>
        <v>PSZ-AC:4_FAN</v>
      </c>
      <c r="C63" s="76" t="s">
        <v>318</v>
      </c>
      <c r="D63" s="1" t="s">
        <v>318</v>
      </c>
      <c r="E63" s="88" t="str">
        <f t="shared" si="3"/>
        <v>DifferentialDryBulb</v>
      </c>
      <c r="F63" s="76" t="s">
        <v>318</v>
      </c>
      <c r="G63" s="88" t="str">
        <f t="shared" si="4"/>
        <v>DifferentialDryBulb</v>
      </c>
      <c r="H63" s="88" t="str">
        <f t="shared" si="4"/>
        <v>DifferentialDryBulb</v>
      </c>
      <c r="I63" s="88" t="str">
        <f t="shared" si="4"/>
        <v>DifferentialDryBulb</v>
      </c>
      <c r="J63" s="76" t="s">
        <v>318</v>
      </c>
      <c r="K63" s="88" t="str">
        <f t="shared" ref="K63:L63" si="19">IF(K34&lt;19.1,"NoEconomizer","DifferentialDryBulb")</f>
        <v>DifferentialDryBulb</v>
      </c>
      <c r="L63" s="88" t="str">
        <f t="shared" si="19"/>
        <v>DifferentialDryBulb</v>
      </c>
      <c r="M63" s="88" t="str">
        <f t="shared" si="6"/>
        <v>NoEconomizer</v>
      </c>
      <c r="N63" s="88" t="str">
        <f t="shared" ref="N63" si="20">IF(N34&lt;19.1,"NoEconomizer","DifferentialDryBulb")</f>
        <v>DifferentialDryBulb</v>
      </c>
      <c r="O63" s="88" t="str">
        <f t="shared" si="8"/>
        <v>DifferentialDryBulb</v>
      </c>
      <c r="P63" s="88" t="str">
        <f t="shared" ref="P63" si="21">IF(P34&lt;19.1,"NoEconomizer","DifferentialDryBulb")</f>
        <v>DifferentialDryBulb</v>
      </c>
      <c r="Q63" s="88" t="str">
        <f t="shared" si="2"/>
        <v>DifferentialDryBulb</v>
      </c>
      <c r="R63" s="88" t="str">
        <f t="shared" si="2"/>
        <v>DifferentialDryBulb</v>
      </c>
    </row>
    <row r="64" spans="1:18" ht="11.25">
      <c r="A64" s="58"/>
      <c r="B64" s="56" t="s">
        <v>224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1.25">
      <c r="A65" s="58"/>
      <c r="B65" s="59" t="str">
        <f>Miami!A91</f>
        <v>BAKERY EXHAUST FAN</v>
      </c>
      <c r="C65" s="4">
        <f>Miami!$E91</f>
        <v>0.35</v>
      </c>
      <c r="D65" s="4">
        <f>Houston!$E91</f>
        <v>0.35</v>
      </c>
      <c r="E65" s="4">
        <f>Phoenix!$E91</f>
        <v>0.35</v>
      </c>
      <c r="F65" s="4">
        <f>Atlanta!$E91</f>
        <v>0.35</v>
      </c>
      <c r="G65" s="4">
        <f>LosAngeles!$E91</f>
        <v>0.35</v>
      </c>
      <c r="H65" s="4">
        <f>LasVegas!$E91</f>
        <v>0.35</v>
      </c>
      <c r="I65" s="4">
        <f>SanFrancisco!$E91</f>
        <v>0.35</v>
      </c>
      <c r="J65" s="4">
        <f>Baltimore!$E91</f>
        <v>0.35</v>
      </c>
      <c r="K65" s="4">
        <f>Albuquerque!$E91</f>
        <v>0.35</v>
      </c>
      <c r="L65" s="4">
        <f>Seattle!$E91</f>
        <v>0.35</v>
      </c>
      <c r="M65" s="4">
        <f>Chicago!$E91</f>
        <v>0.35</v>
      </c>
      <c r="N65" s="4">
        <f>Boulder!$E91</f>
        <v>0.35</v>
      </c>
      <c r="O65" s="4">
        <f>Minneapolis!$E91</f>
        <v>0.35</v>
      </c>
      <c r="P65" s="4">
        <f>Helena!$E91</f>
        <v>0.35</v>
      </c>
      <c r="Q65" s="4">
        <f>Duluth!$E91</f>
        <v>0.35</v>
      </c>
      <c r="R65" s="4">
        <f>Fairbanks!$E91</f>
        <v>0.35</v>
      </c>
    </row>
    <row r="66" spans="1:18" ht="11.25">
      <c r="A66" s="58"/>
      <c r="B66" s="59" t="str">
        <f>Miami!A92</f>
        <v>DELI EXHAUST FAN</v>
      </c>
      <c r="C66" s="4">
        <f>Miami!$E92</f>
        <v>0.34</v>
      </c>
      <c r="D66" s="4">
        <f>Houston!$E92</f>
        <v>0.34</v>
      </c>
      <c r="E66" s="4">
        <f>Phoenix!$E92</f>
        <v>0.34</v>
      </c>
      <c r="F66" s="4">
        <f>Atlanta!$E92</f>
        <v>0.34</v>
      </c>
      <c r="G66" s="4">
        <f>LosAngeles!$E92</f>
        <v>0.34</v>
      </c>
      <c r="H66" s="4">
        <f>LasVegas!$E92</f>
        <v>0.34</v>
      </c>
      <c r="I66" s="4">
        <f>SanFrancisco!$E92</f>
        <v>0.34</v>
      </c>
      <c r="J66" s="4">
        <f>Baltimore!$E92</f>
        <v>0.34</v>
      </c>
      <c r="K66" s="4">
        <f>Albuquerque!$E92</f>
        <v>0.34</v>
      </c>
      <c r="L66" s="4">
        <f>Seattle!$E92</f>
        <v>0.34</v>
      </c>
      <c r="M66" s="4">
        <f>Chicago!$E92</f>
        <v>0.34</v>
      </c>
      <c r="N66" s="4">
        <f>Boulder!$E92</f>
        <v>0.34</v>
      </c>
      <c r="O66" s="4">
        <f>Minneapolis!$E92</f>
        <v>0.34</v>
      </c>
      <c r="P66" s="4">
        <f>Helena!$E92</f>
        <v>0.34</v>
      </c>
      <c r="Q66" s="4">
        <f>Duluth!$E92</f>
        <v>0.34</v>
      </c>
      <c r="R66" s="4">
        <f>Fairbanks!$E92</f>
        <v>0.34</v>
      </c>
    </row>
    <row r="67" spans="1:18" ht="11.25">
      <c r="A67" s="58"/>
      <c r="B67" s="59" t="str">
        <f>Miami!A93</f>
        <v>SALES EXHAUST FAN</v>
      </c>
      <c r="C67" s="4">
        <f>Miami!$E93</f>
        <v>1.08</v>
      </c>
      <c r="D67" s="4">
        <f>Houston!$E93</f>
        <v>1.08</v>
      </c>
      <c r="E67" s="4">
        <f>Phoenix!$E93</f>
        <v>1.08</v>
      </c>
      <c r="F67" s="4">
        <f>Atlanta!$E93</f>
        <v>1.08</v>
      </c>
      <c r="G67" s="4">
        <f>LosAngeles!$E93</f>
        <v>1.08</v>
      </c>
      <c r="H67" s="4">
        <f>LasVegas!$E93</f>
        <v>1.08</v>
      </c>
      <c r="I67" s="4">
        <f>SanFrancisco!$E93</f>
        <v>1.08</v>
      </c>
      <c r="J67" s="4">
        <f>Baltimore!$E93</f>
        <v>1.08</v>
      </c>
      <c r="K67" s="4">
        <f>Albuquerque!$E93</f>
        <v>1.08</v>
      </c>
      <c r="L67" s="4">
        <f>Seattle!$E93</f>
        <v>1.08</v>
      </c>
      <c r="M67" s="4">
        <f>Chicago!$E93</f>
        <v>1.08</v>
      </c>
      <c r="N67" s="4">
        <f>Boulder!$E93</f>
        <v>1.08</v>
      </c>
      <c r="O67" s="4">
        <f>Minneapolis!$E93</f>
        <v>1.08</v>
      </c>
      <c r="P67" s="4">
        <f>Helena!$E93</f>
        <v>1.08</v>
      </c>
      <c r="Q67" s="4">
        <f>Duluth!$E93</f>
        <v>1.08</v>
      </c>
      <c r="R67" s="4">
        <f>Fairbanks!$E93</f>
        <v>1.08</v>
      </c>
    </row>
    <row r="68" spans="1:18" ht="11.25">
      <c r="A68" s="58"/>
      <c r="B68" s="59" t="str">
        <f>Miami!A94</f>
        <v>PSZ-AC:1_FAN</v>
      </c>
      <c r="C68" s="4">
        <f>Miami!$E94</f>
        <v>0.54</v>
      </c>
      <c r="D68" s="4">
        <f>Houston!$E94</f>
        <v>0.68</v>
      </c>
      <c r="E68" s="4">
        <f>Phoenix!$E94</f>
        <v>0.61</v>
      </c>
      <c r="F68" s="4">
        <f>Atlanta!$E94</f>
        <v>0.83</v>
      </c>
      <c r="G68" s="4">
        <f>LosAngeles!$E94</f>
        <v>0.47</v>
      </c>
      <c r="H68" s="4">
        <f>LasVegas!$E94</f>
        <v>0.73</v>
      </c>
      <c r="I68" s="4">
        <f>SanFrancisco!$E94</f>
        <v>0.55000000000000004</v>
      </c>
      <c r="J68" s="4">
        <f>Baltimore!$E94</f>
        <v>0.88</v>
      </c>
      <c r="K68" s="4">
        <f>Albuquerque!$E94</f>
        <v>0.92</v>
      </c>
      <c r="L68" s="4">
        <f>Seattle!$E94</f>
        <v>0.71</v>
      </c>
      <c r="M68" s="4">
        <f>Chicago!$E94</f>
        <v>1.1100000000000001</v>
      </c>
      <c r="N68" s="4">
        <f>Boulder!$E94</f>
        <v>1.1499999999999999</v>
      </c>
      <c r="O68" s="4">
        <f>Minneapolis!$E94</f>
        <v>1.23</v>
      </c>
      <c r="P68" s="4">
        <f>Helena!$E94</f>
        <v>1.32</v>
      </c>
      <c r="Q68" s="4">
        <f>Duluth!$E94</f>
        <v>1.31</v>
      </c>
      <c r="R68" s="4">
        <f>Fairbanks!$E94</f>
        <v>1.66</v>
      </c>
    </row>
    <row r="69" spans="1:18" ht="11.25">
      <c r="A69" s="58"/>
      <c r="B69" s="59" t="str">
        <f>Miami!A95</f>
        <v>PSZ-AC:2_FAN</v>
      </c>
      <c r="C69" s="4">
        <f>Miami!$E95</f>
        <v>2.56</v>
      </c>
      <c r="D69" s="4">
        <f>Houston!$E95</f>
        <v>3.6</v>
      </c>
      <c r="E69" s="4">
        <f>Phoenix!$E95</f>
        <v>3.1</v>
      </c>
      <c r="F69" s="4">
        <f>Atlanta!$E95</f>
        <v>4.3499999999999996</v>
      </c>
      <c r="G69" s="4">
        <f>LosAngeles!$E95</f>
        <v>2.5</v>
      </c>
      <c r="H69" s="4">
        <f>LasVegas!$E95</f>
        <v>3.82</v>
      </c>
      <c r="I69" s="4">
        <f>SanFrancisco!$E95</f>
        <v>2.95</v>
      </c>
      <c r="J69" s="4">
        <f>Baltimore!$E95</f>
        <v>4.6399999999999997</v>
      </c>
      <c r="K69" s="4">
        <f>Albuquerque!$E95</f>
        <v>4.87</v>
      </c>
      <c r="L69" s="4">
        <f>Seattle!$E95</f>
        <v>3.78</v>
      </c>
      <c r="M69" s="4">
        <f>Chicago!$E95</f>
        <v>5.82</v>
      </c>
      <c r="N69" s="4">
        <f>Boulder!$E95</f>
        <v>6.05</v>
      </c>
      <c r="O69" s="4">
        <f>Minneapolis!$E95</f>
        <v>6.46</v>
      </c>
      <c r="P69" s="4">
        <f>Helena!$E95</f>
        <v>6.95</v>
      </c>
      <c r="Q69" s="4">
        <f>Duluth!$E95</f>
        <v>6.92</v>
      </c>
      <c r="R69" s="4">
        <f>Fairbanks!$E95</f>
        <v>8.85</v>
      </c>
    </row>
    <row r="70" spans="1:18" ht="11.25">
      <c r="A70" s="58"/>
      <c r="B70" s="59" t="str">
        <f>Miami!A96</f>
        <v>PSZ-AC:3_FAN</v>
      </c>
      <c r="C70" s="4">
        <f>Miami!$E96</f>
        <v>2.2799999999999998</v>
      </c>
      <c r="D70" s="4">
        <f>Houston!$E96</f>
        <v>2.54</v>
      </c>
      <c r="E70" s="4">
        <f>Phoenix!$E96</f>
        <v>2.6</v>
      </c>
      <c r="F70" s="4">
        <f>Atlanta!$E96</f>
        <v>2.56</v>
      </c>
      <c r="G70" s="4">
        <f>LosAngeles!$E96</f>
        <v>2.23</v>
      </c>
      <c r="H70" s="4">
        <f>LasVegas!$E96</f>
        <v>2.57</v>
      </c>
      <c r="I70" s="4">
        <f>SanFrancisco!$E96</f>
        <v>1.92</v>
      </c>
      <c r="J70" s="4">
        <f>Baltimore!$E96</f>
        <v>2.35</v>
      </c>
      <c r="K70" s="4">
        <f>Albuquerque!$E96</f>
        <v>2.56</v>
      </c>
      <c r="L70" s="4">
        <f>Seattle!$E96</f>
        <v>2.0699999999999998</v>
      </c>
      <c r="M70" s="4">
        <f>Chicago!$E96</f>
        <v>2.16</v>
      </c>
      <c r="N70" s="4">
        <f>Boulder!$E96</f>
        <v>2.4</v>
      </c>
      <c r="O70" s="4">
        <f>Minneapolis!$E96</f>
        <v>2.2000000000000002</v>
      </c>
      <c r="P70" s="4">
        <f>Helena!$E96</f>
        <v>2.37</v>
      </c>
      <c r="Q70" s="4">
        <f>Duluth!$E96</f>
        <v>2.35</v>
      </c>
      <c r="R70" s="4">
        <f>Fairbanks!$E96</f>
        <v>3</v>
      </c>
    </row>
    <row r="71" spans="1:18" ht="11.25">
      <c r="A71" s="58"/>
      <c r="B71" s="59" t="str">
        <f>Miami!A97</f>
        <v>PSZ-AC:4_FAN</v>
      </c>
      <c r="C71" s="4">
        <f>Miami!$E97</f>
        <v>7.01</v>
      </c>
      <c r="D71" s="4">
        <f>Houston!$E97</f>
        <v>10.49</v>
      </c>
      <c r="E71" s="4">
        <f>Phoenix!$E97</f>
        <v>10.15</v>
      </c>
      <c r="F71" s="4">
        <f>Atlanta!$E97</f>
        <v>13.06</v>
      </c>
      <c r="G71" s="4">
        <f>LosAngeles!$E97</f>
        <v>8.44</v>
      </c>
      <c r="H71" s="4">
        <f>LasVegas!$E97</f>
        <v>12.07</v>
      </c>
      <c r="I71" s="4">
        <f>SanFrancisco!$E97</f>
        <v>9.57</v>
      </c>
      <c r="J71" s="4">
        <f>Baltimore!$E97</f>
        <v>13.82</v>
      </c>
      <c r="K71" s="4">
        <f>Albuquerque!$E97</f>
        <v>15.07</v>
      </c>
      <c r="L71" s="4">
        <f>Seattle!$E97</f>
        <v>11.81</v>
      </c>
      <c r="M71" s="4">
        <f>Chicago!$E97</f>
        <v>16.420000000000002</v>
      </c>
      <c r="N71" s="4">
        <f>Boulder!$E97</f>
        <v>17.579999999999998</v>
      </c>
      <c r="O71" s="4">
        <f>Minneapolis!$E97</f>
        <v>17.98</v>
      </c>
      <c r="P71" s="4">
        <f>Helena!$E97</f>
        <v>19.53</v>
      </c>
      <c r="Q71" s="4">
        <f>Duluth!$E97</f>
        <v>19.21</v>
      </c>
      <c r="R71" s="4">
        <f>Fairbanks!$E97</f>
        <v>23.38</v>
      </c>
    </row>
    <row r="72" spans="1:18" ht="11.25">
      <c r="A72" s="56" t="s">
        <v>74</v>
      </c>
      <c r="B72" s="57"/>
    </row>
    <row r="73" spans="1:18" ht="11.25">
      <c r="A73" s="58"/>
      <c r="B73" s="56" t="s">
        <v>75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1.25">
      <c r="A74" s="58"/>
      <c r="B74" s="59" t="s">
        <v>225</v>
      </c>
      <c r="C74" s="73">
        <f>Miami!$B$144/(Miami!$B$28*10^6/3600)</f>
        <v>8.1068562452816392E-2</v>
      </c>
      <c r="D74" s="73">
        <f>Houston!$B$144/(Houston!$B$28*10^6/3600)</f>
        <v>0.10409938076450763</v>
      </c>
      <c r="E74" s="73">
        <f>Phoenix!$B$144/(Phoenix!$B$28*10^6/3600)</f>
        <v>7.7398081416999026E-2</v>
      </c>
      <c r="F74" s="73">
        <f>Atlanta!$B$144/(Atlanta!$B$28*10^6/3600)</f>
        <v>9.8529747104678253E-2</v>
      </c>
      <c r="G74" s="73">
        <f>LosAngeles!$B$144/(LosAngeles!$B$28*10^6/3600)</f>
        <v>0.1234123758634863</v>
      </c>
      <c r="H74" s="73">
        <f>LasVegas!$B$144/(LasVegas!$B$28*10^6/3600)</f>
        <v>9.3479938391098694E-2</v>
      </c>
      <c r="I74" s="73">
        <f>SanFrancisco!$B$144/(SanFrancisco!$B$28*10^6/3600)</f>
        <v>0.14444238961846298</v>
      </c>
      <c r="J74" s="73">
        <f>Baltimore!$B$144/(Baltimore!$B$28*10^6/3600)</f>
        <v>7.0281391748107963E-2</v>
      </c>
      <c r="K74" s="73">
        <f>Albuquerque!$B$144/(Albuquerque!$B$28*10^6/3600)</f>
        <v>3.7027324890152494E-2</v>
      </c>
      <c r="L74" s="73">
        <f>Seattle!$B$144/(Seattle!$B$28*10^6/3600)</f>
        <v>7.1157949183110386E-2</v>
      </c>
      <c r="M74" s="73">
        <f>Chicago!$B$144/(Chicago!$B$28*10^6/3600)</f>
        <v>9.5973986565129205E-2</v>
      </c>
      <c r="N74" s="73">
        <f>Boulder!$B$144/(Boulder!$B$28*10^6/3600)</f>
        <v>3.7027331048372039E-2</v>
      </c>
      <c r="O74" s="73">
        <f>Minneapolis!$B$144/(Minneapolis!$B$28*10^6/3600)</f>
        <v>5.5326714320763713E-2</v>
      </c>
      <c r="P74" s="73">
        <f>Helena!$B$144/(Helena!$B$28*10^6/3600)</f>
        <v>7.013871898739249E-2</v>
      </c>
      <c r="Q74" s="73">
        <f>Duluth!$B$144/(Duluth!$B$28*10^6/3600)</f>
        <v>5.4867612862976409E-2</v>
      </c>
      <c r="R74" s="73">
        <f>Fairbanks!$B$144/(Fairbanks!$B$28*10^6/3600)</f>
        <v>8.8424896556253685E-2</v>
      </c>
    </row>
    <row r="75" spans="1:18" ht="11.25">
      <c r="A75" s="58"/>
      <c r="B75" s="59" t="s">
        <v>226</v>
      </c>
      <c r="C75" s="4">
        <f>Miami!$B$145</f>
        <v>44.24</v>
      </c>
      <c r="D75" s="4">
        <f>Houston!$B$145</f>
        <v>55.59</v>
      </c>
      <c r="E75" s="4">
        <f>Phoenix!$B$145</f>
        <v>38.11</v>
      </c>
      <c r="F75" s="4">
        <f>Atlanta!$B$145</f>
        <v>49.25</v>
      </c>
      <c r="G75" s="4">
        <f>LosAngeles!$B$145</f>
        <v>55.66</v>
      </c>
      <c r="H75" s="4">
        <f>LasVegas!$B$145</f>
        <v>44.28</v>
      </c>
      <c r="I75" s="4">
        <f>SanFrancisco!$B$145</f>
        <v>61.75</v>
      </c>
      <c r="J75" s="4">
        <f>Baltimore!$B$145</f>
        <v>33.93</v>
      </c>
      <c r="K75" s="4">
        <f>Albuquerque!$B$145</f>
        <v>17.13</v>
      </c>
      <c r="L75" s="4">
        <f>Seattle!$B$145</f>
        <v>31.17</v>
      </c>
      <c r="M75" s="4">
        <f>Chicago!$B$145</f>
        <v>46.02</v>
      </c>
      <c r="N75" s="4">
        <f>Boulder!$B$145</f>
        <v>17.13</v>
      </c>
      <c r="O75" s="4">
        <f>Minneapolis!$B$145</f>
        <v>26.67</v>
      </c>
      <c r="P75" s="4">
        <f>Helena!$B$145</f>
        <v>32.57</v>
      </c>
      <c r="Q75" s="4">
        <f>Duluth!$B$145</f>
        <v>25.71</v>
      </c>
      <c r="R75" s="4">
        <f>Fairbanks!$B$145</f>
        <v>42.94</v>
      </c>
    </row>
    <row r="76" spans="1:18" ht="11.25">
      <c r="A76" s="58"/>
      <c r="B76" s="56" t="s">
        <v>76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1.25">
      <c r="A77" s="58"/>
      <c r="B77" s="59" t="s">
        <v>227</v>
      </c>
      <c r="C77" s="73">
        <f>Miami!$C$144/(Miami!$C$28*10^3)</f>
        <v>1.1439584235599827E-2</v>
      </c>
      <c r="D77" s="73">
        <f>Houston!$C$144/(Houston!$C$28*10^3)</f>
        <v>8.0763208617229704E-3</v>
      </c>
      <c r="E77" s="73">
        <f>Phoenix!$C$144/(Phoenix!$C$28*10^3)</f>
        <v>8.2700897268666741E-3</v>
      </c>
      <c r="F77" s="73">
        <f>Atlanta!$C$144/(Atlanta!$C$28*10^3)</f>
        <v>9.7125029014596045E-3</v>
      </c>
      <c r="G77" s="73">
        <f>LosAngeles!$C$144/(LosAngeles!$C$28*10^3)</f>
        <v>8.5496997331815979E-3</v>
      </c>
      <c r="H77" s="73">
        <f>LasVegas!$C$144/(LasVegas!$C$28*10^3)</f>
        <v>7.7421501409919331E-3</v>
      </c>
      <c r="I77" s="73">
        <f>SanFrancisco!$C$144/(SanFrancisco!$C$28*10^3)</f>
        <v>8.5040742143423272E-3</v>
      </c>
      <c r="J77" s="73">
        <f>Baltimore!$C$144/(Baltimore!$C$28*10^3)</f>
        <v>9.7110871466044874E-3</v>
      </c>
      <c r="K77" s="73">
        <f>Albuquerque!$C$144/(Albuquerque!$C$28*10^3)</f>
        <v>6.9296427607711455E-3</v>
      </c>
      <c r="L77" s="73">
        <f>Seattle!$C$144/(Seattle!$C$28*10^3)</f>
        <v>8.3830202765421725E-3</v>
      </c>
      <c r="M77" s="73">
        <f>Chicago!$C$144/(Chicago!$C$28*10^3)</f>
        <v>8.3854286113830227E-3</v>
      </c>
      <c r="N77" s="73">
        <f>Boulder!$C$144/(Boulder!$C$28*10^3)</f>
        <v>6.957992837328935E-3</v>
      </c>
      <c r="O77" s="73">
        <f>Minneapolis!$C$144/(Minneapolis!$C$28*10^3)</f>
        <v>7.8673125646994222E-3</v>
      </c>
      <c r="P77" s="73">
        <f>Helena!$C$144/(Helena!$C$28*10^3)</f>
        <v>8.212206242652632E-3</v>
      </c>
      <c r="Q77" s="73">
        <f>Duluth!$C$144/(Duluth!$C$28*10^3)</f>
        <v>7.8698337343517857E-3</v>
      </c>
      <c r="R77" s="73">
        <f>Fairbanks!$C$144/(Fairbanks!$C$28*10^3)</f>
        <v>4.1360268090350396E-3</v>
      </c>
    </row>
    <row r="78" spans="1:18" ht="11.25">
      <c r="A78" s="58"/>
      <c r="B78" s="59" t="s">
        <v>226</v>
      </c>
      <c r="C78" s="4">
        <f>Miami!$C$145</f>
        <v>0.88</v>
      </c>
      <c r="D78" s="4">
        <f>Houston!$C$145</f>
        <v>2.44</v>
      </c>
      <c r="E78" s="4">
        <f>Phoenix!$C$145</f>
        <v>2.5</v>
      </c>
      <c r="F78" s="4">
        <f>Atlanta!$C$145</f>
        <v>5.0999999999999996</v>
      </c>
      <c r="G78" s="4">
        <f>LosAngeles!$C$145</f>
        <v>2.66</v>
      </c>
      <c r="H78" s="4">
        <f>LasVegas!$C$145</f>
        <v>3.3</v>
      </c>
      <c r="I78" s="4">
        <f>SanFrancisco!$C$145</f>
        <v>5.21</v>
      </c>
      <c r="J78" s="4">
        <f>Baltimore!$C$145</f>
        <v>7.97</v>
      </c>
      <c r="K78" s="4">
        <f>Albuquerque!$C$145</f>
        <v>4.42</v>
      </c>
      <c r="L78" s="4">
        <f>Seattle!$C$145</f>
        <v>7.06</v>
      </c>
      <c r="M78" s="4">
        <f>Chicago!$C$145</f>
        <v>8.61</v>
      </c>
      <c r="N78" s="4">
        <f>Boulder!$C$145</f>
        <v>5.77</v>
      </c>
      <c r="O78" s="4">
        <f>Minneapolis!$C$145</f>
        <v>9.8699999999999992</v>
      </c>
      <c r="P78" s="4">
        <f>Helena!$C$145</f>
        <v>8.94</v>
      </c>
      <c r="Q78" s="4">
        <f>Duluth!$C$145</f>
        <v>12.19</v>
      </c>
      <c r="R78" s="4">
        <f>Fairbanks!$C$145</f>
        <v>9.81</v>
      </c>
    </row>
    <row r="79" spans="1:18" ht="11.25">
      <c r="A79" s="58"/>
      <c r="B79" s="56" t="s">
        <v>77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1.25">
      <c r="A80" s="58"/>
      <c r="B80" s="59" t="s">
        <v>228</v>
      </c>
      <c r="C80" s="4">
        <f>Miami!$E$145</f>
        <v>45.12</v>
      </c>
      <c r="D80" s="4">
        <f>Houston!$E$145</f>
        <v>58.03</v>
      </c>
      <c r="E80" s="4">
        <f>Phoenix!$E$145</f>
        <v>40.619999999999997</v>
      </c>
      <c r="F80" s="4">
        <f>Atlanta!$E$145</f>
        <v>54.35</v>
      </c>
      <c r="G80" s="4">
        <f>LosAngeles!$E$145</f>
        <v>58.32</v>
      </c>
      <c r="H80" s="4">
        <f>LasVegas!$E$145</f>
        <v>47.58</v>
      </c>
      <c r="I80" s="4">
        <f>SanFrancisco!$E$145</f>
        <v>66.959999999999994</v>
      </c>
      <c r="J80" s="4">
        <f>Baltimore!$E$145</f>
        <v>41.9</v>
      </c>
      <c r="K80" s="4">
        <f>Albuquerque!$E$145</f>
        <v>21.56</v>
      </c>
      <c r="L80" s="4">
        <f>Seattle!$E$145</f>
        <v>38.229999999999997</v>
      </c>
      <c r="M80" s="4">
        <f>Chicago!$E$145</f>
        <v>54.63</v>
      </c>
      <c r="N80" s="4">
        <f>Boulder!$E$145</f>
        <v>22.9</v>
      </c>
      <c r="O80" s="4">
        <f>Minneapolis!$E$145</f>
        <v>36.54</v>
      </c>
      <c r="P80" s="4">
        <f>Helena!$E$145</f>
        <v>41.51</v>
      </c>
      <c r="Q80" s="4">
        <f>Duluth!$E$145</f>
        <v>37.9</v>
      </c>
      <c r="R80" s="4">
        <f>Fairbanks!$E$145</f>
        <v>52.75</v>
      </c>
    </row>
    <row r="81" spans="1:18" ht="11.25">
      <c r="A81" s="56" t="s">
        <v>78</v>
      </c>
      <c r="B81" s="57"/>
    </row>
    <row r="82" spans="1:18" ht="11.25">
      <c r="A82" s="58"/>
      <c r="B82" s="56" t="s">
        <v>79</v>
      </c>
    </row>
    <row r="83" spans="1:18" ht="11.25">
      <c r="A83" s="58"/>
      <c r="B83" s="59" t="s">
        <v>71</v>
      </c>
      <c r="C83" s="62">
        <f>Miami!$B$13*10^6/3600</f>
        <v>0</v>
      </c>
      <c r="D83" s="62">
        <f>Houston!$B$13*10^6/3600</f>
        <v>0</v>
      </c>
      <c r="E83" s="62">
        <f>Phoenix!$B$13*10^6/3600</f>
        <v>0</v>
      </c>
      <c r="F83" s="62">
        <f>Atlanta!$B$13*10^6/3600</f>
        <v>0</v>
      </c>
      <c r="G83" s="62">
        <f>LosAngeles!$B$13*10^6/3600</f>
        <v>0</v>
      </c>
      <c r="H83" s="62">
        <f>LasVegas!$B$13*10^6/3600</f>
        <v>0</v>
      </c>
      <c r="I83" s="62">
        <f>SanFrancisco!$B$13*10^6/3600</f>
        <v>0</v>
      </c>
      <c r="J83" s="62">
        <f>Baltimore!$B$13*10^6/3600</f>
        <v>0</v>
      </c>
      <c r="K83" s="62">
        <f>Albuquerque!$B$13*10^6/3600</f>
        <v>0</v>
      </c>
      <c r="L83" s="62">
        <f>Seattle!$B$13*10^6/3600</f>
        <v>0</v>
      </c>
      <c r="M83" s="62">
        <f>Chicago!$B$13*10^6/3600</f>
        <v>0</v>
      </c>
      <c r="N83" s="62">
        <f>Boulder!$B$13*10^6/3600</f>
        <v>0</v>
      </c>
      <c r="O83" s="62">
        <f>Minneapolis!$B$13*10^6/3600</f>
        <v>0</v>
      </c>
      <c r="P83" s="62">
        <f>Helena!$B$13*10^6/3600</f>
        <v>0</v>
      </c>
      <c r="Q83" s="62">
        <f>Duluth!$B$13*10^6/3600</f>
        <v>0</v>
      </c>
      <c r="R83" s="62">
        <f>Fairbanks!$B$13*10^6/3600</f>
        <v>0</v>
      </c>
    </row>
    <row r="84" spans="1:18" ht="11.25">
      <c r="A84" s="58"/>
      <c r="B84" s="59" t="s">
        <v>72</v>
      </c>
      <c r="C84" s="62">
        <f>Miami!$B$14*10^6/3600</f>
        <v>228125</v>
      </c>
      <c r="D84" s="62">
        <f>Houston!$B$14*10^6/3600</f>
        <v>194044.44444444444</v>
      </c>
      <c r="E84" s="62">
        <f>Phoenix!$B$14*10^6/3600</f>
        <v>195930.55555555556</v>
      </c>
      <c r="F84" s="62">
        <f>Atlanta!$B$14*10^6/3600</f>
        <v>116750</v>
      </c>
      <c r="G84" s="62">
        <f>LosAngeles!$B$14*10^6/3600</f>
        <v>21613.888888888891</v>
      </c>
      <c r="H84" s="62">
        <f>LasVegas!$B$14*10^6/3600</f>
        <v>136425</v>
      </c>
      <c r="I84" s="62">
        <f>SanFrancisco!$B$14*10^6/3600</f>
        <v>5208.333333333333</v>
      </c>
      <c r="J84" s="62">
        <f>Baltimore!$B$14*10^6/3600</f>
        <v>86008.333333333328</v>
      </c>
      <c r="K84" s="62">
        <f>Albuquerque!$B$14*10^6/3600</f>
        <v>61255.555555555555</v>
      </c>
      <c r="L84" s="62">
        <f>Seattle!$B$14*10^6/3600</f>
        <v>8700</v>
      </c>
      <c r="M84" s="62">
        <f>Chicago!$B$14*10^6/3600</f>
        <v>53116.666666666664</v>
      </c>
      <c r="N84" s="62">
        <f>Boulder!$B$14*10^6/3600</f>
        <v>33547.222222222219</v>
      </c>
      <c r="O84" s="62">
        <f>Minneapolis!$B$14*10^6/3600</f>
        <v>43347.222222222219</v>
      </c>
      <c r="P84" s="62">
        <f>Helena!$B$14*10^6/3600</f>
        <v>17475</v>
      </c>
      <c r="Q84" s="62">
        <f>Duluth!$B$14*10^6/3600</f>
        <v>12125</v>
      </c>
      <c r="R84" s="62">
        <f>Fairbanks!$B$14*10^6/3600</f>
        <v>3600</v>
      </c>
    </row>
    <row r="85" spans="1:18" ht="11.25">
      <c r="A85" s="58"/>
      <c r="B85" s="59" t="s">
        <v>80</v>
      </c>
      <c r="C85" s="62">
        <f>Miami!$B$15*10^6/3600</f>
        <v>420180.55555555556</v>
      </c>
      <c r="D85" s="62">
        <f>Houston!$B$15*10^6/3600</f>
        <v>420180.55555555556</v>
      </c>
      <c r="E85" s="62">
        <f>Phoenix!$B$15*10^6/3600</f>
        <v>420180.55555555556</v>
      </c>
      <c r="F85" s="62">
        <f>Atlanta!$B$15*10^6/3600</f>
        <v>420180.55555555556</v>
      </c>
      <c r="G85" s="62">
        <f>LosAngeles!$B$15*10^6/3600</f>
        <v>420180.55555555556</v>
      </c>
      <c r="H85" s="62">
        <f>LasVegas!$B$15*10^6/3600</f>
        <v>420180.55555555556</v>
      </c>
      <c r="I85" s="62">
        <f>SanFrancisco!$B$15*10^6/3600</f>
        <v>420180.55555555556</v>
      </c>
      <c r="J85" s="62">
        <f>Baltimore!$B$15*10^6/3600</f>
        <v>420180.55555555556</v>
      </c>
      <c r="K85" s="62">
        <f>Albuquerque!$B$15*10^6/3600</f>
        <v>420180.55555555556</v>
      </c>
      <c r="L85" s="62">
        <f>Seattle!$B$15*10^6/3600</f>
        <v>420180.55555555556</v>
      </c>
      <c r="M85" s="62">
        <f>Chicago!$B$15*10^6/3600</f>
        <v>420180.55555555556</v>
      </c>
      <c r="N85" s="62">
        <f>Boulder!$B$15*10^6/3600</f>
        <v>420180.55555555556</v>
      </c>
      <c r="O85" s="62">
        <f>Minneapolis!$B$15*10^6/3600</f>
        <v>420180.55555555556</v>
      </c>
      <c r="P85" s="62">
        <f>Helena!$B$15*10^6/3600</f>
        <v>420180.55555555556</v>
      </c>
      <c r="Q85" s="62">
        <f>Duluth!$B$15*10^6/3600</f>
        <v>420180.55555555556</v>
      </c>
      <c r="R85" s="62">
        <f>Fairbanks!$B$15*10^6/3600</f>
        <v>420180.55555555556</v>
      </c>
    </row>
    <row r="86" spans="1:18" ht="11.25">
      <c r="A86" s="58"/>
      <c r="B86" s="59" t="s">
        <v>81</v>
      </c>
      <c r="C86" s="62">
        <f>Miami!$B$16*10^6/3600</f>
        <v>21494.444444444445</v>
      </c>
      <c r="D86" s="62">
        <f>Houston!$B$16*10^6/3600</f>
        <v>21458.333333333332</v>
      </c>
      <c r="E86" s="62">
        <f>Phoenix!$B$16*10^6/3600</f>
        <v>21450</v>
      </c>
      <c r="F86" s="62">
        <f>Atlanta!$B$16*10^6/3600</f>
        <v>21486.111111111109</v>
      </c>
      <c r="G86" s="62">
        <f>LosAngeles!$B$16*10^6/3600</f>
        <v>21483.333333333332</v>
      </c>
      <c r="H86" s="62">
        <f>LasVegas!$B$16*10^6/3600</f>
        <v>21461.111111111109</v>
      </c>
      <c r="I86" s="62">
        <f>SanFrancisco!$B$16*10^6/3600</f>
        <v>21438.888888888891</v>
      </c>
      <c r="J86" s="62">
        <f>Baltimore!$B$16*10^6/3600</f>
        <v>21461.111111111109</v>
      </c>
      <c r="K86" s="62">
        <f>Albuquerque!$B$16*10^6/3600</f>
        <v>21458.333333333332</v>
      </c>
      <c r="L86" s="62">
        <f>Seattle!$B$16*10^6/3600</f>
        <v>21425</v>
      </c>
      <c r="M86" s="62">
        <f>Chicago!$B$16*10^6/3600</f>
        <v>21430.555555555555</v>
      </c>
      <c r="N86" s="62">
        <f>Boulder!$B$16*10^6/3600</f>
        <v>21436.111111111109</v>
      </c>
      <c r="O86" s="62">
        <f>Minneapolis!$B$16*10^6/3600</f>
        <v>21447.222222222223</v>
      </c>
      <c r="P86" s="62">
        <f>Helena!$B$16*10^6/3600</f>
        <v>21422.222222222223</v>
      </c>
      <c r="Q86" s="62">
        <f>Duluth!$B$16*10^6/3600</f>
        <v>21416.666666666668</v>
      </c>
      <c r="R86" s="62">
        <f>Fairbanks!$B$16*10^6/3600</f>
        <v>21288.888888888891</v>
      </c>
    </row>
    <row r="87" spans="1:18" ht="11.25">
      <c r="A87" s="58"/>
      <c r="B87" s="59" t="s">
        <v>82</v>
      </c>
      <c r="C87" s="62">
        <f>Miami!$B$17*10^6/3600</f>
        <v>218247.22222222222</v>
      </c>
      <c r="D87" s="62">
        <f>Houston!$B$17*10^6/3600</f>
        <v>218247.22222222222</v>
      </c>
      <c r="E87" s="62">
        <f>Phoenix!$B$17*10^6/3600</f>
        <v>218247.22222222222</v>
      </c>
      <c r="F87" s="62">
        <f>Atlanta!$B$17*10^6/3600</f>
        <v>218247.22222222222</v>
      </c>
      <c r="G87" s="62">
        <f>LosAngeles!$B$17*10^6/3600</f>
        <v>218247.22222222222</v>
      </c>
      <c r="H87" s="62">
        <f>LasVegas!$B$17*10^6/3600</f>
        <v>218247.22222222222</v>
      </c>
      <c r="I87" s="62">
        <f>SanFrancisco!$B$17*10^6/3600</f>
        <v>218247.22222222222</v>
      </c>
      <c r="J87" s="62">
        <f>Baltimore!$B$17*10^6/3600</f>
        <v>218247.22222222222</v>
      </c>
      <c r="K87" s="62">
        <f>Albuquerque!$B$17*10^6/3600</f>
        <v>218247.22222222222</v>
      </c>
      <c r="L87" s="62">
        <f>Seattle!$B$17*10^6/3600</f>
        <v>218247.22222222222</v>
      </c>
      <c r="M87" s="62">
        <f>Chicago!$B$17*10^6/3600</f>
        <v>218247.22222222222</v>
      </c>
      <c r="N87" s="62">
        <f>Boulder!$B$17*10^6/3600</f>
        <v>218247.22222222222</v>
      </c>
      <c r="O87" s="62">
        <f>Minneapolis!$B$17*10^6/3600</f>
        <v>218247.22222222222</v>
      </c>
      <c r="P87" s="62">
        <f>Helena!$B$17*10^6/3600</f>
        <v>218247.22222222222</v>
      </c>
      <c r="Q87" s="62">
        <f>Duluth!$B$17*10^6/3600</f>
        <v>218247.22222222222</v>
      </c>
      <c r="R87" s="62">
        <f>Fairbanks!$B$17*10^6/3600</f>
        <v>218247.22222222222</v>
      </c>
    </row>
    <row r="88" spans="1:18" ht="11.25">
      <c r="A88" s="58"/>
      <c r="B88" s="59" t="s">
        <v>83</v>
      </c>
      <c r="C88" s="62">
        <f>Miami!$B$18*10^6/3600</f>
        <v>0</v>
      </c>
      <c r="D88" s="62">
        <f>Houston!$B$18*10^6/3600</f>
        <v>0</v>
      </c>
      <c r="E88" s="62">
        <f>Phoenix!$B$18*10^6/3600</f>
        <v>0</v>
      </c>
      <c r="F88" s="62">
        <f>Atlanta!$B$18*10^6/3600</f>
        <v>0</v>
      </c>
      <c r="G88" s="62">
        <f>LosAngeles!$B$18*10^6/3600</f>
        <v>0</v>
      </c>
      <c r="H88" s="62">
        <f>LasVegas!$B$18*10^6/3600</f>
        <v>0</v>
      </c>
      <c r="I88" s="62">
        <f>SanFrancisco!$B$18*10^6/3600</f>
        <v>0</v>
      </c>
      <c r="J88" s="62">
        <f>Baltimore!$B$18*10^6/3600</f>
        <v>0</v>
      </c>
      <c r="K88" s="62">
        <f>Albuquerque!$B$18*10^6/3600</f>
        <v>0</v>
      </c>
      <c r="L88" s="62">
        <f>Seattle!$B$18*10^6/3600</f>
        <v>0</v>
      </c>
      <c r="M88" s="62">
        <f>Chicago!$B$18*10^6/3600</f>
        <v>0</v>
      </c>
      <c r="N88" s="62">
        <f>Boulder!$B$18*10^6/3600</f>
        <v>0</v>
      </c>
      <c r="O88" s="62">
        <f>Minneapolis!$B$18*10^6/3600</f>
        <v>0</v>
      </c>
      <c r="P88" s="62">
        <f>Helena!$B$18*10^6/3600</f>
        <v>0</v>
      </c>
      <c r="Q88" s="62">
        <f>Duluth!$B$18*10^6/3600</f>
        <v>0</v>
      </c>
      <c r="R88" s="62">
        <f>Fairbanks!$B$18*10^6/3600</f>
        <v>0</v>
      </c>
    </row>
    <row r="89" spans="1:18" ht="11.25">
      <c r="A89" s="58"/>
      <c r="B89" s="59" t="s">
        <v>84</v>
      </c>
      <c r="C89" s="62">
        <f>Miami!$B$19*10^6/3600</f>
        <v>142844.44444444444</v>
      </c>
      <c r="D89" s="62">
        <f>Houston!$B$19*10^6/3600</f>
        <v>230352.77777777778</v>
      </c>
      <c r="E89" s="62">
        <f>Phoenix!$B$19*10^6/3600</f>
        <v>185461.11111111112</v>
      </c>
      <c r="F89" s="62">
        <f>Atlanta!$B$19*10^6/3600</f>
        <v>281080.55555555556</v>
      </c>
      <c r="G89" s="62">
        <f>LosAngeles!$B$19*10^6/3600</f>
        <v>158400</v>
      </c>
      <c r="H89" s="62">
        <f>LasVegas!$B$19*10^6/3600</f>
        <v>261827.77777777778</v>
      </c>
      <c r="I89" s="62">
        <f>SanFrancisco!$B$19*10^6/3600</f>
        <v>167297.22222222222</v>
      </c>
      <c r="J89" s="62">
        <f>Baltimore!$B$19*10^6/3600</f>
        <v>307619.44444444444</v>
      </c>
      <c r="K89" s="62">
        <f>Albuquerque!$B$19*10^6/3600</f>
        <v>329888.88888888888</v>
      </c>
      <c r="L89" s="62">
        <f>Seattle!$B$19*10^6/3600</f>
        <v>256061.11111111112</v>
      </c>
      <c r="M89" s="62">
        <f>Chicago!$B$19*10^6/3600</f>
        <v>367433.33333333331</v>
      </c>
      <c r="N89" s="62">
        <f>Boulder!$B$19*10^6/3600</f>
        <v>390972.22222222225</v>
      </c>
      <c r="O89" s="62">
        <f>Minneapolis!$B$19*10^6/3600</f>
        <v>407155.55555555556</v>
      </c>
      <c r="P89" s="62">
        <f>Helena!$B$19*10^6/3600</f>
        <v>442266.66666666669</v>
      </c>
      <c r="Q89" s="62">
        <f>Duluth!$B$19*10^6/3600</f>
        <v>447633.33333333331</v>
      </c>
      <c r="R89" s="62">
        <f>Fairbanks!$B$19*10^6/3600</f>
        <v>575438.88888888888</v>
      </c>
    </row>
    <row r="90" spans="1:18" ht="11.25">
      <c r="A90" s="58"/>
      <c r="B90" s="59" t="s">
        <v>85</v>
      </c>
      <c r="C90" s="62">
        <f>Miami!$B$20*10^6/3600</f>
        <v>0</v>
      </c>
      <c r="D90" s="62">
        <f>Houston!$B$20*10^6/3600</f>
        <v>0</v>
      </c>
      <c r="E90" s="62">
        <f>Phoenix!$B$20*10^6/3600</f>
        <v>0</v>
      </c>
      <c r="F90" s="62">
        <f>Atlanta!$B$20*10^6/3600</f>
        <v>0</v>
      </c>
      <c r="G90" s="62">
        <f>LosAngeles!$B$20*10^6/3600</f>
        <v>0</v>
      </c>
      <c r="H90" s="62">
        <f>LasVegas!$B$20*10^6/3600</f>
        <v>0</v>
      </c>
      <c r="I90" s="62">
        <f>SanFrancisco!$B$20*10^6/3600</f>
        <v>0</v>
      </c>
      <c r="J90" s="62">
        <f>Baltimore!$B$20*10^6/3600</f>
        <v>0</v>
      </c>
      <c r="K90" s="62">
        <f>Albuquerque!$B$20*10^6/3600</f>
        <v>0</v>
      </c>
      <c r="L90" s="62">
        <f>Seattle!$B$20*10^6/3600</f>
        <v>0</v>
      </c>
      <c r="M90" s="62">
        <f>Chicago!$B$20*10^6/3600</f>
        <v>0</v>
      </c>
      <c r="N90" s="62">
        <f>Boulder!$B$20*10^6/3600</f>
        <v>0</v>
      </c>
      <c r="O90" s="62">
        <f>Minneapolis!$B$20*10^6/3600</f>
        <v>0</v>
      </c>
      <c r="P90" s="62">
        <f>Helena!$B$20*10^6/3600</f>
        <v>0</v>
      </c>
      <c r="Q90" s="62">
        <f>Duluth!$B$20*10^6/3600</f>
        <v>0</v>
      </c>
      <c r="R90" s="62">
        <f>Fairbanks!$B$20*10^6/3600</f>
        <v>0</v>
      </c>
    </row>
    <row r="91" spans="1:18" ht="11.25">
      <c r="A91" s="58"/>
      <c r="B91" s="59" t="s">
        <v>86</v>
      </c>
      <c r="C91" s="62">
        <f>Miami!$B$21*10^6/3600</f>
        <v>0</v>
      </c>
      <c r="D91" s="62">
        <f>Houston!$B$21*10^6/3600</f>
        <v>0</v>
      </c>
      <c r="E91" s="62">
        <f>Phoenix!$B$21*10^6/3600</f>
        <v>0</v>
      </c>
      <c r="F91" s="62">
        <f>Atlanta!$B$21*10^6/3600</f>
        <v>0</v>
      </c>
      <c r="G91" s="62">
        <f>LosAngeles!$B$21*10^6/3600</f>
        <v>0</v>
      </c>
      <c r="H91" s="62">
        <f>LasVegas!$B$21*10^6/3600</f>
        <v>0</v>
      </c>
      <c r="I91" s="62">
        <f>SanFrancisco!$B$21*10^6/3600</f>
        <v>0</v>
      </c>
      <c r="J91" s="62">
        <f>Baltimore!$B$21*10^6/3600</f>
        <v>0</v>
      </c>
      <c r="K91" s="62">
        <f>Albuquerque!$B$21*10^6/3600</f>
        <v>0</v>
      </c>
      <c r="L91" s="62">
        <f>Seattle!$B$21*10^6/3600</f>
        <v>0</v>
      </c>
      <c r="M91" s="62">
        <f>Chicago!$B$21*10^6/3600</f>
        <v>0</v>
      </c>
      <c r="N91" s="62">
        <f>Boulder!$B$21*10^6/3600</f>
        <v>0</v>
      </c>
      <c r="O91" s="62">
        <f>Minneapolis!$B$21*10^6/3600</f>
        <v>0</v>
      </c>
      <c r="P91" s="62">
        <f>Helena!$B$21*10^6/3600</f>
        <v>0</v>
      </c>
      <c r="Q91" s="62">
        <f>Duluth!$B$21*10^6/3600</f>
        <v>0</v>
      </c>
      <c r="R91" s="62">
        <f>Fairbanks!$B$21*10^6/3600</f>
        <v>0</v>
      </c>
    </row>
    <row r="92" spans="1:18" ht="11.25">
      <c r="A92" s="58"/>
      <c r="B92" s="59" t="s">
        <v>87</v>
      </c>
      <c r="C92" s="62">
        <f>Miami!$B$22*10^6/3600</f>
        <v>0</v>
      </c>
      <c r="D92" s="62">
        <f>Houston!$B$22*10^6/3600</f>
        <v>0</v>
      </c>
      <c r="E92" s="62">
        <f>Phoenix!$B$22*10^6/3600</f>
        <v>0</v>
      </c>
      <c r="F92" s="62">
        <f>Atlanta!$B$22*10^6/3600</f>
        <v>0</v>
      </c>
      <c r="G92" s="62">
        <f>LosAngeles!$B$22*10^6/3600</f>
        <v>0</v>
      </c>
      <c r="H92" s="62">
        <f>LasVegas!$B$22*10^6/3600</f>
        <v>0</v>
      </c>
      <c r="I92" s="62">
        <f>SanFrancisco!$B$22*10^6/3600</f>
        <v>0</v>
      </c>
      <c r="J92" s="62">
        <f>Baltimore!$B$22*10^6/3600</f>
        <v>0</v>
      </c>
      <c r="K92" s="62">
        <f>Albuquerque!$B$22*10^6/3600</f>
        <v>0</v>
      </c>
      <c r="L92" s="62">
        <f>Seattle!$B$22*10^6/3600</f>
        <v>0</v>
      </c>
      <c r="M92" s="62">
        <f>Chicago!$B$22*10^6/3600</f>
        <v>0</v>
      </c>
      <c r="N92" s="62">
        <f>Boulder!$B$22*10^6/3600</f>
        <v>0</v>
      </c>
      <c r="O92" s="62">
        <f>Minneapolis!$B$22*10^6/3600</f>
        <v>0</v>
      </c>
      <c r="P92" s="62">
        <f>Helena!$B$22*10^6/3600</f>
        <v>0</v>
      </c>
      <c r="Q92" s="62">
        <f>Duluth!$B$22*10^6/3600</f>
        <v>0</v>
      </c>
      <c r="R92" s="62">
        <f>Fairbanks!$B$22*10^6/3600</f>
        <v>0</v>
      </c>
    </row>
    <row r="93" spans="1:18" ht="11.25">
      <c r="A93" s="58"/>
      <c r="B93" s="59" t="s">
        <v>66</v>
      </c>
      <c r="C93" s="62">
        <f>Miami!$B$23*10^6/3600</f>
        <v>0</v>
      </c>
      <c r="D93" s="62">
        <f>Houston!$B$23*10^6/3600</f>
        <v>0</v>
      </c>
      <c r="E93" s="62">
        <f>Phoenix!$B$23*10^6/3600</f>
        <v>0</v>
      </c>
      <c r="F93" s="62">
        <f>Atlanta!$B$23*10^6/3600</f>
        <v>0</v>
      </c>
      <c r="G93" s="62">
        <f>LosAngeles!$B$23*10^6/3600</f>
        <v>0</v>
      </c>
      <c r="H93" s="62">
        <f>LasVegas!$B$23*10^6/3600</f>
        <v>0</v>
      </c>
      <c r="I93" s="62">
        <f>SanFrancisco!$B$23*10^6/3600</f>
        <v>0</v>
      </c>
      <c r="J93" s="62">
        <f>Baltimore!$B$23*10^6/3600</f>
        <v>0</v>
      </c>
      <c r="K93" s="62">
        <f>Albuquerque!$B$23*10^6/3600</f>
        <v>0</v>
      </c>
      <c r="L93" s="62">
        <f>Seattle!$B$23*10^6/3600</f>
        <v>0</v>
      </c>
      <c r="M93" s="62">
        <f>Chicago!$B$23*10^6/3600</f>
        <v>0</v>
      </c>
      <c r="N93" s="62">
        <f>Boulder!$B$23*10^6/3600</f>
        <v>0</v>
      </c>
      <c r="O93" s="62">
        <f>Minneapolis!$B$23*10^6/3600</f>
        <v>0</v>
      </c>
      <c r="P93" s="62">
        <f>Helena!$B$23*10^6/3600</f>
        <v>0</v>
      </c>
      <c r="Q93" s="62">
        <f>Duluth!$B$23*10^6/3600</f>
        <v>0</v>
      </c>
      <c r="R93" s="62">
        <f>Fairbanks!$B$23*10^6/3600</f>
        <v>0</v>
      </c>
    </row>
    <row r="94" spans="1:18" ht="11.25">
      <c r="A94" s="58"/>
      <c r="B94" s="59" t="s">
        <v>88</v>
      </c>
      <c r="C94" s="62">
        <f>Miami!$B$24*10^6/3600</f>
        <v>0</v>
      </c>
      <c r="D94" s="62">
        <f>Houston!$B$24*10^6/3600</f>
        <v>0</v>
      </c>
      <c r="E94" s="62">
        <f>Phoenix!$B$24*10^6/3600</f>
        <v>0</v>
      </c>
      <c r="F94" s="62">
        <f>Atlanta!$B$24*10^6/3600</f>
        <v>0</v>
      </c>
      <c r="G94" s="62">
        <f>LosAngeles!$B$24*10^6/3600</f>
        <v>0</v>
      </c>
      <c r="H94" s="62">
        <f>LasVegas!$B$24*10^6/3600</f>
        <v>0</v>
      </c>
      <c r="I94" s="62">
        <f>SanFrancisco!$B$24*10^6/3600</f>
        <v>0</v>
      </c>
      <c r="J94" s="62">
        <f>Baltimore!$B$24*10^6/3600</f>
        <v>0</v>
      </c>
      <c r="K94" s="62">
        <f>Albuquerque!$B$24*10^6/3600</f>
        <v>0</v>
      </c>
      <c r="L94" s="62">
        <f>Seattle!$B$24*10^6/3600</f>
        <v>0</v>
      </c>
      <c r="M94" s="62">
        <f>Chicago!$B$24*10^6/3600</f>
        <v>0</v>
      </c>
      <c r="N94" s="62">
        <f>Boulder!$B$24*10^6/3600</f>
        <v>0</v>
      </c>
      <c r="O94" s="62">
        <f>Minneapolis!$B$24*10^6/3600</f>
        <v>0</v>
      </c>
      <c r="P94" s="62">
        <f>Helena!$B$24*10^6/3600</f>
        <v>0</v>
      </c>
      <c r="Q94" s="62">
        <f>Duluth!$B$24*10^6/3600</f>
        <v>0</v>
      </c>
      <c r="R94" s="62">
        <f>Fairbanks!$B$24*10^6/3600</f>
        <v>0</v>
      </c>
    </row>
    <row r="95" spans="1:18" ht="11.25">
      <c r="A95" s="58"/>
      <c r="B95" s="59" t="s">
        <v>89</v>
      </c>
      <c r="C95" s="62">
        <f>Miami!$B$25*10^6/3600</f>
        <v>1250386.111111111</v>
      </c>
      <c r="D95" s="62">
        <f>Houston!$B$25*10^6/3600</f>
        <v>1148313.888888889</v>
      </c>
      <c r="E95" s="62">
        <f>Phoenix!$B$25*10^6/3600</f>
        <v>1017541.6666666666</v>
      </c>
      <c r="F95" s="62">
        <f>Atlanta!$B$25*10^6/3600</f>
        <v>1031833.3333333334</v>
      </c>
      <c r="G95" s="62">
        <f>LosAngeles!$B$25*10^6/3600</f>
        <v>1045602.7777777778</v>
      </c>
      <c r="H95" s="62">
        <f>LasVegas!$B$25*10^6/3600</f>
        <v>922094.4444444445</v>
      </c>
      <c r="I95" s="62">
        <f>SanFrancisco!$B$25*10^6/3600</f>
        <v>954991.66666666663</v>
      </c>
      <c r="J95" s="62">
        <f>Baltimore!$B$25*10^6/3600</f>
        <v>964811.11111111112</v>
      </c>
      <c r="K95" s="62">
        <f>Albuquerque!$B$25*10^6/3600</f>
        <v>883475</v>
      </c>
      <c r="L95" s="62">
        <f>Seattle!$B$25*10^6/3600</f>
        <v>906691.66666666663</v>
      </c>
      <c r="M95" s="62">
        <f>Chicago!$B$25*10^6/3600</f>
        <v>924325</v>
      </c>
      <c r="N95" s="62">
        <f>Boulder!$B$25*10^6/3600</f>
        <v>849358.33333333337</v>
      </c>
      <c r="O95" s="62">
        <f>Minneapolis!$B$25*10^6/3600</f>
        <v>904916.66666666663</v>
      </c>
      <c r="P95" s="62">
        <f>Helena!$B$25*10^6/3600</f>
        <v>821713.88888888888</v>
      </c>
      <c r="Q95" s="62">
        <f>Duluth!$B$25*10^6/3600</f>
        <v>839511.11111111112</v>
      </c>
      <c r="R95" s="62">
        <f>Fairbanks!$B$25*10^6/3600</f>
        <v>791333.33333333337</v>
      </c>
    </row>
    <row r="96" spans="1:18" ht="11.25">
      <c r="A96" s="58"/>
      <c r="B96" s="59" t="s">
        <v>90</v>
      </c>
      <c r="C96" s="62">
        <f>Miami!$B$26*10^6/3600</f>
        <v>0</v>
      </c>
      <c r="D96" s="62">
        <f>Houston!$B$26*10^6/3600</f>
        <v>0</v>
      </c>
      <c r="E96" s="62">
        <f>Phoenix!$B$26*10^6/3600</f>
        <v>0</v>
      </c>
      <c r="F96" s="62">
        <f>Atlanta!$B$26*10^6/3600</f>
        <v>0</v>
      </c>
      <c r="G96" s="62">
        <f>LosAngeles!$B$26*10^6/3600</f>
        <v>0</v>
      </c>
      <c r="H96" s="62">
        <f>LasVegas!$B$26*10^6/3600</f>
        <v>0</v>
      </c>
      <c r="I96" s="62">
        <f>SanFrancisco!$B$26*10^6/3600</f>
        <v>0</v>
      </c>
      <c r="J96" s="62">
        <f>Baltimore!$B$26*10^6/3600</f>
        <v>0</v>
      </c>
      <c r="K96" s="62">
        <f>Albuquerque!$B$26*10^6/3600</f>
        <v>0</v>
      </c>
      <c r="L96" s="62">
        <f>Seattle!$B$26*10^6/3600</f>
        <v>0</v>
      </c>
      <c r="M96" s="62">
        <f>Chicago!$B$26*10^6/3600</f>
        <v>0</v>
      </c>
      <c r="N96" s="62">
        <f>Boulder!$B$26*10^6/3600</f>
        <v>0</v>
      </c>
      <c r="O96" s="62">
        <f>Minneapolis!$B$26*10^6/3600</f>
        <v>0</v>
      </c>
      <c r="P96" s="62">
        <f>Helena!$B$26*10^6/3600</f>
        <v>0</v>
      </c>
      <c r="Q96" s="62">
        <f>Duluth!$B$26*10^6/3600</f>
        <v>0</v>
      </c>
      <c r="R96" s="62">
        <f>Fairbanks!$B$26*10^6/3600</f>
        <v>0</v>
      </c>
    </row>
    <row r="97" spans="1:18" ht="11.25">
      <c r="A97" s="58"/>
      <c r="B97" s="59" t="s">
        <v>91</v>
      </c>
      <c r="C97" s="62">
        <f>Miami!$B$28*10^6/3600</f>
        <v>2281277.777777778</v>
      </c>
      <c r="D97" s="62">
        <f>Houston!$B$28*10^6/3600</f>
        <v>2232591.6666666665</v>
      </c>
      <c r="E97" s="62">
        <f>Phoenix!$B$28*10^6/3600</f>
        <v>2058811.111111111</v>
      </c>
      <c r="F97" s="62">
        <f>Atlanta!$B$28*10^6/3600</f>
        <v>2089577.7777777778</v>
      </c>
      <c r="G97" s="62">
        <f>LosAngeles!$B$28*10^6/3600</f>
        <v>1885525</v>
      </c>
      <c r="H97" s="62">
        <f>LasVegas!$B$28*10^6/3600</f>
        <v>1980233.3333333333</v>
      </c>
      <c r="I97" s="62">
        <f>SanFrancisco!$B$28*10^6/3600</f>
        <v>1787361.111111111</v>
      </c>
      <c r="J97" s="62">
        <f>Baltimore!$B$28*10^6/3600</f>
        <v>2018325</v>
      </c>
      <c r="K97" s="62">
        <f>Albuquerque!$B$28*10^6/3600</f>
        <v>1934500</v>
      </c>
      <c r="L97" s="62">
        <f>Seattle!$B$28*10^6/3600</f>
        <v>1831302.7777777778</v>
      </c>
      <c r="M97" s="62">
        <f>Chicago!$B$28*10^6/3600</f>
        <v>2004733.3333333333</v>
      </c>
      <c r="N97" s="62">
        <f>Boulder!$B$28*10^6/3600</f>
        <v>1933738.888888889</v>
      </c>
      <c r="O97" s="62">
        <f>Minneapolis!$B$28*10^6/3600</f>
        <v>2015294.4444444445</v>
      </c>
      <c r="P97" s="62">
        <f>Helena!$B$28*10^6/3600</f>
        <v>1941302.7777777778</v>
      </c>
      <c r="Q97" s="62">
        <f>Duluth!$B$28*10^6/3600</f>
        <v>1959111.111111111</v>
      </c>
      <c r="R97" s="62">
        <f>Fairbanks!$B$28*10^6/3600</f>
        <v>2030088.888888889</v>
      </c>
    </row>
    <row r="98" spans="1:18" ht="11.25">
      <c r="A98" s="58"/>
      <c r="B98" s="56" t="s">
        <v>229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1:18" ht="11.25">
      <c r="A99" s="58"/>
      <c r="B99" s="59" t="s">
        <v>71</v>
      </c>
      <c r="C99" s="62">
        <f>Miami!$C$13*10^3</f>
        <v>108270</v>
      </c>
      <c r="D99" s="62">
        <f>Houston!$C$13*10^3</f>
        <v>1043770</v>
      </c>
      <c r="E99" s="62">
        <f>Phoenix!$C$13*10^3</f>
        <v>1049130</v>
      </c>
      <c r="F99" s="62">
        <f>Atlanta!$C$13*10^3</f>
        <v>1978320</v>
      </c>
      <c r="G99" s="62">
        <f>LosAngeles!$C$13*10^3</f>
        <v>1082020</v>
      </c>
      <c r="H99" s="62">
        <f>LasVegas!$C$13*10^3</f>
        <v>1566600</v>
      </c>
      <c r="I99" s="62">
        <f>SanFrancisco!$C$13*10^3</f>
        <v>2341130</v>
      </c>
      <c r="J99" s="62">
        <f>Baltimore!$C$13*10^3</f>
        <v>3210660</v>
      </c>
      <c r="K99" s="62">
        <f>Albuquerque!$C$13*10^3</f>
        <v>2448180</v>
      </c>
      <c r="L99" s="62">
        <f>Seattle!$C$13*10^3</f>
        <v>3301680</v>
      </c>
      <c r="M99" s="62">
        <f>Chicago!$C$13*10^3</f>
        <v>4068950</v>
      </c>
      <c r="N99" s="62">
        <f>Boulder!$C$13*10^3</f>
        <v>3246400</v>
      </c>
      <c r="O99" s="62">
        <f>Minneapolis!$C$13*10^3</f>
        <v>5022630</v>
      </c>
      <c r="P99" s="62">
        <f>Helena!$C$13*10^3</f>
        <v>4327970</v>
      </c>
      <c r="Q99" s="62">
        <f>Duluth!$C$13*10^3</f>
        <v>6250540</v>
      </c>
      <c r="R99" s="62">
        <f>Fairbanks!$C$13*10^3</f>
        <v>9689170</v>
      </c>
    </row>
    <row r="100" spans="1:18" ht="11.25">
      <c r="A100" s="58"/>
      <c r="B100" s="59" t="s">
        <v>72</v>
      </c>
      <c r="C100" s="62">
        <f>Miami!$C$14*10^3</f>
        <v>0</v>
      </c>
      <c r="D100" s="62">
        <f>Houston!$C$14*10^3</f>
        <v>0</v>
      </c>
      <c r="E100" s="62">
        <f>Phoenix!$C$14*10^3</f>
        <v>0</v>
      </c>
      <c r="F100" s="62">
        <f>Atlanta!$C$14*10^3</f>
        <v>0</v>
      </c>
      <c r="G100" s="62">
        <f>LosAngeles!$C$14*10^3</f>
        <v>0</v>
      </c>
      <c r="H100" s="62">
        <f>LasVegas!$C$14*10^3</f>
        <v>0</v>
      </c>
      <c r="I100" s="62">
        <f>SanFrancisco!$C$14*10^3</f>
        <v>0</v>
      </c>
      <c r="J100" s="62">
        <f>Baltimore!$C$14*10^3</f>
        <v>0</v>
      </c>
      <c r="K100" s="62">
        <f>Albuquerque!$C$14*10^3</f>
        <v>0</v>
      </c>
      <c r="L100" s="62">
        <f>Seattle!$C$14*10^3</f>
        <v>0</v>
      </c>
      <c r="M100" s="62">
        <f>Chicago!$C$14*10^3</f>
        <v>0</v>
      </c>
      <c r="N100" s="62">
        <f>Boulder!$C$14*10^3</f>
        <v>0</v>
      </c>
      <c r="O100" s="62">
        <f>Minneapolis!$C$14*10^3</f>
        <v>0</v>
      </c>
      <c r="P100" s="62">
        <f>Helena!$C$14*10^3</f>
        <v>0</v>
      </c>
      <c r="Q100" s="62">
        <f>Duluth!$C$14*10^3</f>
        <v>0</v>
      </c>
      <c r="R100" s="62">
        <f>Fairbanks!$C$14*10^3</f>
        <v>0</v>
      </c>
    </row>
    <row r="101" spans="1:18" ht="11.25">
      <c r="A101" s="58"/>
      <c r="B101" s="59" t="s">
        <v>80</v>
      </c>
      <c r="C101" s="62">
        <f>Miami!$C$15*10^3</f>
        <v>0</v>
      </c>
      <c r="D101" s="62">
        <f>Houston!$C$15*10^3</f>
        <v>0</v>
      </c>
      <c r="E101" s="62">
        <f>Phoenix!$C$15*10^3</f>
        <v>0</v>
      </c>
      <c r="F101" s="62">
        <f>Atlanta!$C$15*10^3</f>
        <v>0</v>
      </c>
      <c r="G101" s="62">
        <f>LosAngeles!$C$15*10^3</f>
        <v>0</v>
      </c>
      <c r="H101" s="62">
        <f>LasVegas!$C$15*10^3</f>
        <v>0</v>
      </c>
      <c r="I101" s="62">
        <f>SanFrancisco!$C$15*10^3</f>
        <v>0</v>
      </c>
      <c r="J101" s="62">
        <f>Baltimore!$C$15*10^3</f>
        <v>0</v>
      </c>
      <c r="K101" s="62">
        <f>Albuquerque!$C$15*10^3</f>
        <v>0</v>
      </c>
      <c r="L101" s="62">
        <f>Seattle!$C$15*10^3</f>
        <v>0</v>
      </c>
      <c r="M101" s="62">
        <f>Chicago!$C$15*10^3</f>
        <v>0</v>
      </c>
      <c r="N101" s="62">
        <f>Boulder!$C$15*10^3</f>
        <v>0</v>
      </c>
      <c r="O101" s="62">
        <f>Minneapolis!$C$15*10^3</f>
        <v>0</v>
      </c>
      <c r="P101" s="62">
        <f>Helena!$C$15*10^3</f>
        <v>0</v>
      </c>
      <c r="Q101" s="62">
        <f>Duluth!$C$15*10^3</f>
        <v>0</v>
      </c>
      <c r="R101" s="62">
        <f>Fairbanks!$C$15*10^3</f>
        <v>0</v>
      </c>
    </row>
    <row r="102" spans="1:18" ht="11.25">
      <c r="A102" s="58"/>
      <c r="B102" s="59" t="s">
        <v>81</v>
      </c>
      <c r="C102" s="62">
        <f>Miami!$C$16*10^3</f>
        <v>0</v>
      </c>
      <c r="D102" s="62">
        <f>Houston!$C$16*10^3</f>
        <v>0</v>
      </c>
      <c r="E102" s="62">
        <f>Phoenix!$C$16*10^3</f>
        <v>0</v>
      </c>
      <c r="F102" s="62">
        <f>Atlanta!$C$16*10^3</f>
        <v>0</v>
      </c>
      <c r="G102" s="62">
        <f>LosAngeles!$C$16*10^3</f>
        <v>0</v>
      </c>
      <c r="H102" s="62">
        <f>LasVegas!$C$16*10^3</f>
        <v>0</v>
      </c>
      <c r="I102" s="62">
        <f>SanFrancisco!$C$16*10^3</f>
        <v>0</v>
      </c>
      <c r="J102" s="62">
        <f>Baltimore!$C$16*10^3</f>
        <v>0</v>
      </c>
      <c r="K102" s="62">
        <f>Albuquerque!$C$16*10^3</f>
        <v>0</v>
      </c>
      <c r="L102" s="62">
        <f>Seattle!$C$16*10^3</f>
        <v>0</v>
      </c>
      <c r="M102" s="62">
        <f>Chicago!$C$16*10^3</f>
        <v>0</v>
      </c>
      <c r="N102" s="62">
        <f>Boulder!$C$16*10^3</f>
        <v>0</v>
      </c>
      <c r="O102" s="62">
        <f>Minneapolis!$C$16*10^3</f>
        <v>0</v>
      </c>
      <c r="P102" s="62">
        <f>Helena!$C$16*10^3</f>
        <v>0</v>
      </c>
      <c r="Q102" s="62">
        <f>Duluth!$C$16*10^3</f>
        <v>0</v>
      </c>
      <c r="R102" s="62">
        <f>Fairbanks!$C$16*10^3</f>
        <v>0</v>
      </c>
    </row>
    <row r="103" spans="1:18" ht="11.25">
      <c r="A103" s="58"/>
      <c r="B103" s="59" t="s">
        <v>82</v>
      </c>
      <c r="C103" s="62">
        <f>Miami!$C$17*10^3</f>
        <v>199130</v>
      </c>
      <c r="D103" s="62">
        <f>Houston!$C$17*10^3</f>
        <v>199130</v>
      </c>
      <c r="E103" s="62">
        <f>Phoenix!$C$17*10^3</f>
        <v>199130</v>
      </c>
      <c r="F103" s="62">
        <f>Atlanta!$C$17*10^3</f>
        <v>199130</v>
      </c>
      <c r="G103" s="62">
        <f>LosAngeles!$C$17*10^3</f>
        <v>199130</v>
      </c>
      <c r="H103" s="62">
        <f>LasVegas!$C$17*10^3</f>
        <v>199130</v>
      </c>
      <c r="I103" s="62">
        <f>SanFrancisco!$C$17*10^3</f>
        <v>199130</v>
      </c>
      <c r="J103" s="62">
        <f>Baltimore!$C$17*10^3</f>
        <v>199130</v>
      </c>
      <c r="K103" s="62">
        <f>Albuquerque!$C$17*10^3</f>
        <v>199130</v>
      </c>
      <c r="L103" s="62">
        <f>Seattle!$C$17*10^3</f>
        <v>199130</v>
      </c>
      <c r="M103" s="62">
        <f>Chicago!$C$17*10^3</f>
        <v>199130</v>
      </c>
      <c r="N103" s="62">
        <f>Boulder!$C$17*10^3</f>
        <v>199130</v>
      </c>
      <c r="O103" s="62">
        <f>Minneapolis!$C$17*10^3</f>
        <v>199130</v>
      </c>
      <c r="P103" s="62">
        <f>Helena!$C$17*10^3</f>
        <v>199130</v>
      </c>
      <c r="Q103" s="62">
        <f>Duluth!$C$17*10^3</f>
        <v>199130</v>
      </c>
      <c r="R103" s="62">
        <f>Fairbanks!$C$17*10^3</f>
        <v>199130</v>
      </c>
    </row>
    <row r="104" spans="1:18" ht="11.25">
      <c r="A104" s="58"/>
      <c r="B104" s="59" t="s">
        <v>83</v>
      </c>
      <c r="C104" s="62">
        <f>Miami!$C$18*10^3</f>
        <v>0</v>
      </c>
      <c r="D104" s="62">
        <f>Houston!$C$18*10^3</f>
        <v>0</v>
      </c>
      <c r="E104" s="62">
        <f>Phoenix!$C$18*10^3</f>
        <v>0</v>
      </c>
      <c r="F104" s="62">
        <f>Atlanta!$C$18*10^3</f>
        <v>0</v>
      </c>
      <c r="G104" s="62">
        <f>LosAngeles!$C$18*10^3</f>
        <v>0</v>
      </c>
      <c r="H104" s="62">
        <f>LasVegas!$C$18*10^3</f>
        <v>0</v>
      </c>
      <c r="I104" s="62">
        <f>SanFrancisco!$C$18*10^3</f>
        <v>0</v>
      </c>
      <c r="J104" s="62">
        <f>Baltimore!$C$18*10^3</f>
        <v>0</v>
      </c>
      <c r="K104" s="62">
        <f>Albuquerque!$C$18*10^3</f>
        <v>0</v>
      </c>
      <c r="L104" s="62">
        <f>Seattle!$C$18*10^3</f>
        <v>0</v>
      </c>
      <c r="M104" s="62">
        <f>Chicago!$C$18*10^3</f>
        <v>0</v>
      </c>
      <c r="N104" s="62">
        <f>Boulder!$C$18*10^3</f>
        <v>0</v>
      </c>
      <c r="O104" s="62">
        <f>Minneapolis!$C$18*10^3</f>
        <v>0</v>
      </c>
      <c r="P104" s="62">
        <f>Helena!$C$18*10^3</f>
        <v>0</v>
      </c>
      <c r="Q104" s="62">
        <f>Duluth!$C$18*10^3</f>
        <v>0</v>
      </c>
      <c r="R104" s="62">
        <f>Fairbanks!$C$18*10^3</f>
        <v>0</v>
      </c>
    </row>
    <row r="105" spans="1:18" ht="11.25">
      <c r="A105" s="58"/>
      <c r="B105" s="59" t="s">
        <v>84</v>
      </c>
      <c r="C105" s="62">
        <f>Miami!$C$19*10^3</f>
        <v>0</v>
      </c>
      <c r="D105" s="62">
        <f>Houston!$C$19*10^3</f>
        <v>0</v>
      </c>
      <c r="E105" s="62">
        <f>Phoenix!$C$19*10^3</f>
        <v>0</v>
      </c>
      <c r="F105" s="62">
        <f>Atlanta!$C$19*10^3</f>
        <v>0</v>
      </c>
      <c r="G105" s="62">
        <f>LosAngeles!$C$19*10^3</f>
        <v>0</v>
      </c>
      <c r="H105" s="62">
        <f>LasVegas!$C$19*10^3</f>
        <v>0</v>
      </c>
      <c r="I105" s="62">
        <f>SanFrancisco!$C$19*10^3</f>
        <v>0</v>
      </c>
      <c r="J105" s="62">
        <f>Baltimore!$C$19*10^3</f>
        <v>0</v>
      </c>
      <c r="K105" s="62">
        <f>Albuquerque!$C$19*10^3</f>
        <v>0</v>
      </c>
      <c r="L105" s="62">
        <f>Seattle!$C$19*10^3</f>
        <v>0</v>
      </c>
      <c r="M105" s="62">
        <f>Chicago!$C$19*10^3</f>
        <v>0</v>
      </c>
      <c r="N105" s="62">
        <f>Boulder!$C$19*10^3</f>
        <v>0</v>
      </c>
      <c r="O105" s="62">
        <f>Minneapolis!$C$19*10^3</f>
        <v>0</v>
      </c>
      <c r="P105" s="62">
        <f>Helena!$C$19*10^3</f>
        <v>0</v>
      </c>
      <c r="Q105" s="62">
        <f>Duluth!$C$19*10^3</f>
        <v>0</v>
      </c>
      <c r="R105" s="62">
        <f>Fairbanks!$C$19*10^3</f>
        <v>0</v>
      </c>
    </row>
    <row r="106" spans="1:18" ht="11.25">
      <c r="A106" s="58"/>
      <c r="B106" s="59" t="s">
        <v>85</v>
      </c>
      <c r="C106" s="62">
        <f>Miami!$C$20*10^3</f>
        <v>0</v>
      </c>
      <c r="D106" s="62">
        <f>Houston!$C$20*10^3</f>
        <v>0</v>
      </c>
      <c r="E106" s="62">
        <f>Phoenix!$C$20*10^3</f>
        <v>0</v>
      </c>
      <c r="F106" s="62">
        <f>Atlanta!$C$20*10^3</f>
        <v>0</v>
      </c>
      <c r="G106" s="62">
        <f>LosAngeles!$C$20*10^3</f>
        <v>0</v>
      </c>
      <c r="H106" s="62">
        <f>LasVegas!$C$20*10^3</f>
        <v>0</v>
      </c>
      <c r="I106" s="62">
        <f>SanFrancisco!$C$20*10^3</f>
        <v>0</v>
      </c>
      <c r="J106" s="62">
        <f>Baltimore!$C$20*10^3</f>
        <v>0</v>
      </c>
      <c r="K106" s="62">
        <f>Albuquerque!$C$20*10^3</f>
        <v>0</v>
      </c>
      <c r="L106" s="62">
        <f>Seattle!$C$20*10^3</f>
        <v>0</v>
      </c>
      <c r="M106" s="62">
        <f>Chicago!$C$20*10^3</f>
        <v>0</v>
      </c>
      <c r="N106" s="62">
        <f>Boulder!$C$20*10^3</f>
        <v>0</v>
      </c>
      <c r="O106" s="62">
        <f>Minneapolis!$C$20*10^3</f>
        <v>0</v>
      </c>
      <c r="P106" s="62">
        <f>Helena!$C$20*10^3</f>
        <v>0</v>
      </c>
      <c r="Q106" s="62">
        <f>Duluth!$C$20*10^3</f>
        <v>0</v>
      </c>
      <c r="R106" s="62">
        <f>Fairbanks!$C$20*10^3</f>
        <v>0</v>
      </c>
    </row>
    <row r="107" spans="1:18" ht="11.25">
      <c r="A107" s="58"/>
      <c r="B107" s="59" t="s">
        <v>86</v>
      </c>
      <c r="C107" s="62">
        <f>Miami!$C$21*10^3</f>
        <v>0</v>
      </c>
      <c r="D107" s="62">
        <f>Houston!$C$21*10^3</f>
        <v>0</v>
      </c>
      <c r="E107" s="62">
        <f>Phoenix!$C$21*10^3</f>
        <v>0</v>
      </c>
      <c r="F107" s="62">
        <f>Atlanta!$C$21*10^3</f>
        <v>0</v>
      </c>
      <c r="G107" s="62">
        <f>LosAngeles!$C$21*10^3</f>
        <v>0</v>
      </c>
      <c r="H107" s="62">
        <f>LasVegas!$C$21*10^3</f>
        <v>0</v>
      </c>
      <c r="I107" s="62">
        <f>SanFrancisco!$C$21*10^3</f>
        <v>0</v>
      </c>
      <c r="J107" s="62">
        <f>Baltimore!$C$21*10^3</f>
        <v>0</v>
      </c>
      <c r="K107" s="62">
        <f>Albuquerque!$C$21*10^3</f>
        <v>0</v>
      </c>
      <c r="L107" s="62">
        <f>Seattle!$C$21*10^3</f>
        <v>0</v>
      </c>
      <c r="M107" s="62">
        <f>Chicago!$C$21*10^3</f>
        <v>0</v>
      </c>
      <c r="N107" s="62">
        <f>Boulder!$C$21*10^3</f>
        <v>0</v>
      </c>
      <c r="O107" s="62">
        <f>Minneapolis!$C$21*10^3</f>
        <v>0</v>
      </c>
      <c r="P107" s="62">
        <f>Helena!$C$21*10^3</f>
        <v>0</v>
      </c>
      <c r="Q107" s="62">
        <f>Duluth!$C$21*10^3</f>
        <v>0</v>
      </c>
      <c r="R107" s="62">
        <f>Fairbanks!$C$21*10^3</f>
        <v>0</v>
      </c>
    </row>
    <row r="108" spans="1:18" ht="11.25">
      <c r="A108" s="58"/>
      <c r="B108" s="59" t="s">
        <v>87</v>
      </c>
      <c r="C108" s="62">
        <f>Miami!$C$22*10^3</f>
        <v>0</v>
      </c>
      <c r="D108" s="62">
        <f>Houston!$C$22*10^3</f>
        <v>0</v>
      </c>
      <c r="E108" s="62">
        <f>Phoenix!$C$22*10^3</f>
        <v>0</v>
      </c>
      <c r="F108" s="62">
        <f>Atlanta!$C$22*10^3</f>
        <v>0</v>
      </c>
      <c r="G108" s="62">
        <f>LosAngeles!$C$22*10^3</f>
        <v>0</v>
      </c>
      <c r="H108" s="62">
        <f>LasVegas!$C$22*10^3</f>
        <v>0</v>
      </c>
      <c r="I108" s="62">
        <f>SanFrancisco!$C$22*10^3</f>
        <v>0</v>
      </c>
      <c r="J108" s="62">
        <f>Baltimore!$C$22*10^3</f>
        <v>0</v>
      </c>
      <c r="K108" s="62">
        <f>Albuquerque!$C$22*10^3</f>
        <v>0</v>
      </c>
      <c r="L108" s="62">
        <f>Seattle!$C$22*10^3</f>
        <v>0</v>
      </c>
      <c r="M108" s="62">
        <f>Chicago!$C$22*10^3</f>
        <v>0</v>
      </c>
      <c r="N108" s="62">
        <f>Boulder!$C$22*10^3</f>
        <v>0</v>
      </c>
      <c r="O108" s="62">
        <f>Minneapolis!$C$22*10^3</f>
        <v>0</v>
      </c>
      <c r="P108" s="62">
        <f>Helena!$C$22*10^3</f>
        <v>0</v>
      </c>
      <c r="Q108" s="62">
        <f>Duluth!$C$22*10^3</f>
        <v>0</v>
      </c>
      <c r="R108" s="62">
        <f>Fairbanks!$C$22*10^3</f>
        <v>0</v>
      </c>
    </row>
    <row r="109" spans="1:18" ht="11.25">
      <c r="A109" s="58"/>
      <c r="B109" s="59" t="s">
        <v>66</v>
      </c>
      <c r="C109" s="62">
        <f>Miami!$C$23*10^3</f>
        <v>0</v>
      </c>
      <c r="D109" s="62">
        <f>Houston!$C$23*10^3</f>
        <v>0</v>
      </c>
      <c r="E109" s="62">
        <f>Phoenix!$C$23*10^3</f>
        <v>0</v>
      </c>
      <c r="F109" s="62">
        <f>Atlanta!$C$23*10^3</f>
        <v>0</v>
      </c>
      <c r="G109" s="62">
        <f>LosAngeles!$C$23*10^3</f>
        <v>0</v>
      </c>
      <c r="H109" s="62">
        <f>LasVegas!$C$23*10^3</f>
        <v>0</v>
      </c>
      <c r="I109" s="62">
        <f>SanFrancisco!$C$23*10^3</f>
        <v>0</v>
      </c>
      <c r="J109" s="62">
        <f>Baltimore!$C$23*10^3</f>
        <v>0</v>
      </c>
      <c r="K109" s="62">
        <f>Albuquerque!$C$23*10^3</f>
        <v>0</v>
      </c>
      <c r="L109" s="62">
        <f>Seattle!$C$23*10^3</f>
        <v>0</v>
      </c>
      <c r="M109" s="62">
        <f>Chicago!$C$23*10^3</f>
        <v>0</v>
      </c>
      <c r="N109" s="62">
        <f>Boulder!$C$23*10^3</f>
        <v>0</v>
      </c>
      <c r="O109" s="62">
        <f>Minneapolis!$C$23*10^3</f>
        <v>0</v>
      </c>
      <c r="P109" s="62">
        <f>Helena!$C$23*10^3</f>
        <v>0</v>
      </c>
      <c r="Q109" s="62">
        <f>Duluth!$C$23*10^3</f>
        <v>0</v>
      </c>
      <c r="R109" s="62">
        <f>Fairbanks!$C$23*10^3</f>
        <v>0</v>
      </c>
    </row>
    <row r="110" spans="1:18" ht="11.25">
      <c r="A110" s="58"/>
      <c r="B110" s="59" t="s">
        <v>88</v>
      </c>
      <c r="C110" s="62">
        <f>Miami!$C$24*10^3</f>
        <v>15860</v>
      </c>
      <c r="D110" s="62">
        <f>Houston!$C$24*10^3</f>
        <v>17830</v>
      </c>
      <c r="E110" s="62">
        <f>Phoenix!$C$24*10^3</f>
        <v>16700</v>
      </c>
      <c r="F110" s="62">
        <f>Atlanta!$C$24*10^3</f>
        <v>19720</v>
      </c>
      <c r="G110" s="62">
        <f>LosAngeles!$C$24*10^3</f>
        <v>19360</v>
      </c>
      <c r="H110" s="62">
        <f>LasVegas!$C$24*10^3</f>
        <v>18060</v>
      </c>
      <c r="I110" s="62">
        <f>SanFrancisco!$C$24*10^3</f>
        <v>20980</v>
      </c>
      <c r="J110" s="62">
        <f>Baltimore!$C$24*10^3</f>
        <v>21210</v>
      </c>
      <c r="K110" s="62">
        <f>Albuquerque!$C$24*10^3</f>
        <v>20930</v>
      </c>
      <c r="L110" s="62">
        <f>Seattle!$C$24*10^3</f>
        <v>21990</v>
      </c>
      <c r="M110" s="62">
        <f>Chicago!$C$24*10^3</f>
        <v>22520</v>
      </c>
      <c r="N110" s="62">
        <f>Boulder!$C$24*10^3</f>
        <v>22450</v>
      </c>
      <c r="O110" s="62">
        <f>Minneapolis!$C$24*10^3</f>
        <v>23650</v>
      </c>
      <c r="P110" s="62">
        <f>Helena!$C$24*10^3</f>
        <v>23850</v>
      </c>
      <c r="Q110" s="62">
        <f>Duluth!$C$24*10^3</f>
        <v>25510</v>
      </c>
      <c r="R110" s="62">
        <f>Fairbanks!$C$24*10^3</f>
        <v>27770</v>
      </c>
    </row>
    <row r="111" spans="1:18" ht="11.25">
      <c r="A111" s="58"/>
      <c r="B111" s="59" t="s">
        <v>89</v>
      </c>
      <c r="C111" s="62">
        <f>Miami!$C$25*10^3</f>
        <v>0</v>
      </c>
      <c r="D111" s="62">
        <f>Houston!$C$25*10^3</f>
        <v>0</v>
      </c>
      <c r="E111" s="62">
        <f>Phoenix!$C$25*10^3</f>
        <v>0</v>
      </c>
      <c r="F111" s="62">
        <f>Atlanta!$C$25*10^3</f>
        <v>0</v>
      </c>
      <c r="G111" s="62">
        <f>LosAngeles!$C$25*10^3</f>
        <v>0</v>
      </c>
      <c r="H111" s="62">
        <f>LasVegas!$C$25*10^3</f>
        <v>0</v>
      </c>
      <c r="I111" s="62">
        <f>SanFrancisco!$C$25*10^3</f>
        <v>0</v>
      </c>
      <c r="J111" s="62">
        <f>Baltimore!$C$25*10^3</f>
        <v>0</v>
      </c>
      <c r="K111" s="62">
        <f>Albuquerque!$C$25*10^3</f>
        <v>0</v>
      </c>
      <c r="L111" s="62">
        <f>Seattle!$C$25*10^3</f>
        <v>0</v>
      </c>
      <c r="M111" s="62">
        <f>Chicago!$C$25*10^3</f>
        <v>0</v>
      </c>
      <c r="N111" s="62">
        <f>Boulder!$C$25*10^3</f>
        <v>0</v>
      </c>
      <c r="O111" s="62">
        <f>Minneapolis!$C$25*10^3</f>
        <v>0</v>
      </c>
      <c r="P111" s="62">
        <f>Helena!$C$25*10^3</f>
        <v>0</v>
      </c>
      <c r="Q111" s="62">
        <f>Duluth!$C$25*10^3</f>
        <v>0</v>
      </c>
      <c r="R111" s="62">
        <f>Fairbanks!$C$25*10^3</f>
        <v>0</v>
      </c>
    </row>
    <row r="112" spans="1:18" ht="11.25">
      <c r="A112" s="58"/>
      <c r="B112" s="59" t="s">
        <v>90</v>
      </c>
      <c r="C112" s="62">
        <f>Miami!$C$26*10^3</f>
        <v>0</v>
      </c>
      <c r="D112" s="62">
        <f>Houston!$C$26*10^3</f>
        <v>0</v>
      </c>
      <c r="E112" s="62">
        <f>Phoenix!$C$26*10^3</f>
        <v>0</v>
      </c>
      <c r="F112" s="62">
        <f>Atlanta!$C$26*10^3</f>
        <v>0</v>
      </c>
      <c r="G112" s="62">
        <f>LosAngeles!$C$26*10^3</f>
        <v>0</v>
      </c>
      <c r="H112" s="62">
        <f>LasVegas!$C$26*10^3</f>
        <v>0</v>
      </c>
      <c r="I112" s="62">
        <f>SanFrancisco!$C$26*10^3</f>
        <v>0</v>
      </c>
      <c r="J112" s="62">
        <f>Baltimore!$C$26*10^3</f>
        <v>0</v>
      </c>
      <c r="K112" s="62">
        <f>Albuquerque!$C$26*10^3</f>
        <v>0</v>
      </c>
      <c r="L112" s="62">
        <f>Seattle!$C$26*10^3</f>
        <v>0</v>
      </c>
      <c r="M112" s="62">
        <f>Chicago!$C$26*10^3</f>
        <v>0</v>
      </c>
      <c r="N112" s="62">
        <f>Boulder!$C$26*10^3</f>
        <v>0</v>
      </c>
      <c r="O112" s="62">
        <f>Minneapolis!$C$26*10^3</f>
        <v>0</v>
      </c>
      <c r="P112" s="62">
        <f>Helena!$C$26*10^3</f>
        <v>0</v>
      </c>
      <c r="Q112" s="62">
        <f>Duluth!$C$26*10^3</f>
        <v>0</v>
      </c>
      <c r="R112" s="62">
        <f>Fairbanks!$C$26*10^3</f>
        <v>0</v>
      </c>
    </row>
    <row r="113" spans="1:18" ht="11.25">
      <c r="A113" s="58"/>
      <c r="B113" s="59" t="s">
        <v>91</v>
      </c>
      <c r="C113" s="62">
        <f>Miami!$C$28*10^3</f>
        <v>323260</v>
      </c>
      <c r="D113" s="62">
        <f>Houston!$C$28*10^3</f>
        <v>1260730</v>
      </c>
      <c r="E113" s="62">
        <f>Phoenix!$C$28*10^3</f>
        <v>1264950</v>
      </c>
      <c r="F113" s="62">
        <f>Atlanta!$C$28*10^3</f>
        <v>2197170</v>
      </c>
      <c r="G113" s="62">
        <f>LosAngeles!$C$28*10^3</f>
        <v>1300510</v>
      </c>
      <c r="H113" s="62">
        <f>LasVegas!$C$28*10^3</f>
        <v>1783790</v>
      </c>
      <c r="I113" s="62">
        <f>SanFrancisco!$C$28*10^3</f>
        <v>2561230</v>
      </c>
      <c r="J113" s="62">
        <f>Baltimore!$C$28*10^3</f>
        <v>3431000</v>
      </c>
      <c r="K113" s="62">
        <f>Albuquerque!$C$28*10^3</f>
        <v>2668240</v>
      </c>
      <c r="L113" s="62">
        <f>Seattle!$C$28*10^3</f>
        <v>3522790</v>
      </c>
      <c r="M113" s="62">
        <f>Chicago!$C$28*10^3</f>
        <v>4290600</v>
      </c>
      <c r="N113" s="62">
        <f>Boulder!$C$28*10^3</f>
        <v>3467980</v>
      </c>
      <c r="O113" s="62">
        <f>Minneapolis!$C$28*10^3</f>
        <v>5245410</v>
      </c>
      <c r="P113" s="62">
        <f>Helena!$C$28*10^3</f>
        <v>4550950</v>
      </c>
      <c r="Q113" s="62">
        <f>Duluth!$C$28*10^3</f>
        <v>6475180</v>
      </c>
      <c r="R113" s="62">
        <f>Fairbanks!$C$28*10^3</f>
        <v>9916060</v>
      </c>
    </row>
    <row r="114" spans="1:18" ht="11.25">
      <c r="A114" s="58"/>
      <c r="B114" s="56" t="s">
        <v>230</v>
      </c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1:18" ht="11.25">
      <c r="A115" s="58"/>
      <c r="B115" s="59" t="s">
        <v>71</v>
      </c>
      <c r="C115" s="62">
        <f>Miami!$E$13*10^3</f>
        <v>0</v>
      </c>
      <c r="D115" s="62">
        <f>Houston!$E$13*10^3</f>
        <v>0</v>
      </c>
      <c r="E115" s="62">
        <f>Phoenix!$E$13*10^3</f>
        <v>0</v>
      </c>
      <c r="F115" s="62">
        <f>Atlanta!$E$13*10^3</f>
        <v>0</v>
      </c>
      <c r="G115" s="62">
        <f>LosAngeles!$E$13*10^3</f>
        <v>0</v>
      </c>
      <c r="H115" s="62">
        <f>LasVegas!$E$13*10^3</f>
        <v>0</v>
      </c>
      <c r="I115" s="62">
        <f>SanFrancisco!$E$13*10^3</f>
        <v>0</v>
      </c>
      <c r="J115" s="62">
        <f>Baltimore!$E$13*10^3</f>
        <v>0</v>
      </c>
      <c r="K115" s="62">
        <f>Albuquerque!$E$13*10^3</f>
        <v>0</v>
      </c>
      <c r="L115" s="62">
        <f>Seattle!$E$13*10^3</f>
        <v>0</v>
      </c>
      <c r="M115" s="62">
        <f>Chicago!$E$13*10^3</f>
        <v>0</v>
      </c>
      <c r="N115" s="62">
        <f>Boulder!$E$13*10^3</f>
        <v>0</v>
      </c>
      <c r="O115" s="62">
        <f>Minneapolis!$E$13*10^3</f>
        <v>0</v>
      </c>
      <c r="P115" s="62">
        <f>Helena!$E$13*10^3</f>
        <v>0</v>
      </c>
      <c r="Q115" s="62">
        <f>Duluth!$E$13*10^3</f>
        <v>0</v>
      </c>
      <c r="R115" s="62">
        <f>Fairbanks!$E$13*10^3</f>
        <v>0</v>
      </c>
    </row>
    <row r="116" spans="1:18" ht="11.25">
      <c r="A116" s="58"/>
      <c r="B116" s="59" t="s">
        <v>72</v>
      </c>
      <c r="C116" s="62">
        <f>Miami!$E$14*10^3</f>
        <v>0</v>
      </c>
      <c r="D116" s="62">
        <f>Houston!$E$14*10^3</f>
        <v>0</v>
      </c>
      <c r="E116" s="62">
        <f>Phoenix!$E$14*10^3</f>
        <v>0</v>
      </c>
      <c r="F116" s="62">
        <f>Atlanta!$E$14*10^3</f>
        <v>0</v>
      </c>
      <c r="G116" s="62">
        <f>LosAngeles!$E$14*10^3</f>
        <v>0</v>
      </c>
      <c r="H116" s="62">
        <f>LasVegas!$E$14*10^3</f>
        <v>0</v>
      </c>
      <c r="I116" s="62">
        <f>SanFrancisco!$E$14*10^3</f>
        <v>0</v>
      </c>
      <c r="J116" s="62">
        <f>Baltimore!$E$14*10^3</f>
        <v>0</v>
      </c>
      <c r="K116" s="62">
        <f>Albuquerque!$E$14*10^3</f>
        <v>0</v>
      </c>
      <c r="L116" s="62">
        <f>Seattle!$E$14*10^3</f>
        <v>0</v>
      </c>
      <c r="M116" s="62">
        <f>Chicago!$E$14*10^3</f>
        <v>0</v>
      </c>
      <c r="N116" s="62">
        <f>Boulder!$E$14*10^3</f>
        <v>0</v>
      </c>
      <c r="O116" s="62">
        <f>Minneapolis!$E$14*10^3</f>
        <v>0</v>
      </c>
      <c r="P116" s="62">
        <f>Helena!$E$14*10^3</f>
        <v>0</v>
      </c>
      <c r="Q116" s="62">
        <f>Duluth!$E$14*10^3</f>
        <v>0</v>
      </c>
      <c r="R116" s="62">
        <f>Fairbanks!$E$14*10^3</f>
        <v>0</v>
      </c>
    </row>
    <row r="117" spans="1:18" ht="11.25">
      <c r="A117" s="58"/>
      <c r="B117" s="59" t="s">
        <v>80</v>
      </c>
      <c r="C117" s="62">
        <f>Miami!$E$15*10^3</f>
        <v>0</v>
      </c>
      <c r="D117" s="62">
        <f>Houston!$E$15*10^3</f>
        <v>0</v>
      </c>
      <c r="E117" s="62">
        <f>Phoenix!$E$15*10^3</f>
        <v>0</v>
      </c>
      <c r="F117" s="62">
        <f>Atlanta!$E$15*10^3</f>
        <v>0</v>
      </c>
      <c r="G117" s="62">
        <f>LosAngeles!$E$15*10^3</f>
        <v>0</v>
      </c>
      <c r="H117" s="62">
        <f>LasVegas!$E$15*10^3</f>
        <v>0</v>
      </c>
      <c r="I117" s="62">
        <f>SanFrancisco!$E$15*10^3</f>
        <v>0</v>
      </c>
      <c r="J117" s="62">
        <f>Baltimore!$E$15*10^3</f>
        <v>0</v>
      </c>
      <c r="K117" s="62">
        <f>Albuquerque!$E$15*10^3</f>
        <v>0</v>
      </c>
      <c r="L117" s="62">
        <f>Seattle!$E$15*10^3</f>
        <v>0</v>
      </c>
      <c r="M117" s="62">
        <f>Chicago!$E$15*10^3</f>
        <v>0</v>
      </c>
      <c r="N117" s="62">
        <f>Boulder!$E$15*10^3</f>
        <v>0</v>
      </c>
      <c r="O117" s="62">
        <f>Minneapolis!$E$15*10^3</f>
        <v>0</v>
      </c>
      <c r="P117" s="62">
        <f>Helena!$E$15*10^3</f>
        <v>0</v>
      </c>
      <c r="Q117" s="62">
        <f>Duluth!$E$15*10^3</f>
        <v>0</v>
      </c>
      <c r="R117" s="62">
        <f>Fairbanks!$E$15*10^3</f>
        <v>0</v>
      </c>
    </row>
    <row r="118" spans="1:18" ht="11.25">
      <c r="A118" s="58"/>
      <c r="B118" s="59" t="s">
        <v>81</v>
      </c>
      <c r="C118" s="62">
        <f>Miami!$E$16*10^3</f>
        <v>0</v>
      </c>
      <c r="D118" s="62">
        <f>Houston!$E$16*10^3</f>
        <v>0</v>
      </c>
      <c r="E118" s="62">
        <f>Phoenix!$E$16*10^3</f>
        <v>0</v>
      </c>
      <c r="F118" s="62">
        <f>Atlanta!$E$16*10^3</f>
        <v>0</v>
      </c>
      <c r="G118" s="62">
        <f>LosAngeles!$E$16*10^3</f>
        <v>0</v>
      </c>
      <c r="H118" s="62">
        <f>LasVegas!$E$16*10^3</f>
        <v>0</v>
      </c>
      <c r="I118" s="62">
        <f>SanFrancisco!$E$16*10^3</f>
        <v>0</v>
      </c>
      <c r="J118" s="62">
        <f>Baltimore!$E$16*10^3</f>
        <v>0</v>
      </c>
      <c r="K118" s="62">
        <f>Albuquerque!$E$16*10^3</f>
        <v>0</v>
      </c>
      <c r="L118" s="62">
        <f>Seattle!$E$16*10^3</f>
        <v>0</v>
      </c>
      <c r="M118" s="62">
        <f>Chicago!$E$16*10^3</f>
        <v>0</v>
      </c>
      <c r="N118" s="62">
        <f>Boulder!$E$16*10^3</f>
        <v>0</v>
      </c>
      <c r="O118" s="62">
        <f>Minneapolis!$E$16*10^3</f>
        <v>0</v>
      </c>
      <c r="P118" s="62">
        <f>Helena!$E$16*10^3</f>
        <v>0</v>
      </c>
      <c r="Q118" s="62">
        <f>Duluth!$E$16*10^3</f>
        <v>0</v>
      </c>
      <c r="R118" s="62">
        <f>Fairbanks!$E$16*10^3</f>
        <v>0</v>
      </c>
    </row>
    <row r="119" spans="1:18" ht="11.25">
      <c r="A119" s="58"/>
      <c r="B119" s="59" t="s">
        <v>82</v>
      </c>
      <c r="C119" s="62">
        <f>Miami!$E$17*10^3</f>
        <v>0</v>
      </c>
      <c r="D119" s="62">
        <f>Houston!$E$17*10^3</f>
        <v>0</v>
      </c>
      <c r="E119" s="62">
        <f>Phoenix!$E$17*10^3</f>
        <v>0</v>
      </c>
      <c r="F119" s="62">
        <f>Atlanta!$E$17*10^3</f>
        <v>0</v>
      </c>
      <c r="G119" s="62">
        <f>LosAngeles!$E$17*10^3</f>
        <v>0</v>
      </c>
      <c r="H119" s="62">
        <f>LasVegas!$E$17*10^3</f>
        <v>0</v>
      </c>
      <c r="I119" s="62">
        <f>SanFrancisco!$E$17*10^3</f>
        <v>0</v>
      </c>
      <c r="J119" s="62">
        <f>Baltimore!$E$17*10^3</f>
        <v>0</v>
      </c>
      <c r="K119" s="62">
        <f>Albuquerque!$E$17*10^3</f>
        <v>0</v>
      </c>
      <c r="L119" s="62">
        <f>Seattle!$E$17*10^3</f>
        <v>0</v>
      </c>
      <c r="M119" s="62">
        <f>Chicago!$E$17*10^3</f>
        <v>0</v>
      </c>
      <c r="N119" s="62">
        <f>Boulder!$E$17*10^3</f>
        <v>0</v>
      </c>
      <c r="O119" s="62">
        <f>Minneapolis!$E$17*10^3</f>
        <v>0</v>
      </c>
      <c r="P119" s="62">
        <f>Helena!$E$17*10^3</f>
        <v>0</v>
      </c>
      <c r="Q119" s="62">
        <f>Duluth!$E$17*10^3</f>
        <v>0</v>
      </c>
      <c r="R119" s="62">
        <f>Fairbanks!$E$17*10^3</f>
        <v>0</v>
      </c>
    </row>
    <row r="120" spans="1:18" ht="11.25">
      <c r="A120" s="58"/>
      <c r="B120" s="59" t="s">
        <v>83</v>
      </c>
      <c r="C120" s="62">
        <f>Miami!$E$18*10^3</f>
        <v>0</v>
      </c>
      <c r="D120" s="62">
        <f>Houston!$E$18*10^3</f>
        <v>0</v>
      </c>
      <c r="E120" s="62">
        <f>Phoenix!$E$18*10^3</f>
        <v>0</v>
      </c>
      <c r="F120" s="62">
        <f>Atlanta!$E$18*10^3</f>
        <v>0</v>
      </c>
      <c r="G120" s="62">
        <f>LosAngeles!$E$18*10^3</f>
        <v>0</v>
      </c>
      <c r="H120" s="62">
        <f>LasVegas!$E$18*10^3</f>
        <v>0</v>
      </c>
      <c r="I120" s="62">
        <f>SanFrancisco!$E$18*10^3</f>
        <v>0</v>
      </c>
      <c r="J120" s="62">
        <f>Baltimore!$E$18*10^3</f>
        <v>0</v>
      </c>
      <c r="K120" s="62">
        <f>Albuquerque!$E$18*10^3</f>
        <v>0</v>
      </c>
      <c r="L120" s="62">
        <f>Seattle!$E$18*10^3</f>
        <v>0</v>
      </c>
      <c r="M120" s="62">
        <f>Chicago!$E$18*10^3</f>
        <v>0</v>
      </c>
      <c r="N120" s="62">
        <f>Boulder!$E$18*10^3</f>
        <v>0</v>
      </c>
      <c r="O120" s="62">
        <f>Minneapolis!$E$18*10^3</f>
        <v>0</v>
      </c>
      <c r="P120" s="62">
        <f>Helena!$E$18*10^3</f>
        <v>0</v>
      </c>
      <c r="Q120" s="62">
        <f>Duluth!$E$18*10^3</f>
        <v>0</v>
      </c>
      <c r="R120" s="62">
        <f>Fairbanks!$E$18*10^3</f>
        <v>0</v>
      </c>
    </row>
    <row r="121" spans="1:18" ht="11.25">
      <c r="A121" s="58"/>
      <c r="B121" s="59" t="s">
        <v>84</v>
      </c>
      <c r="C121" s="62">
        <f>Miami!$E$19*10^3</f>
        <v>0</v>
      </c>
      <c r="D121" s="62">
        <f>Houston!$E$19*10^3</f>
        <v>0</v>
      </c>
      <c r="E121" s="62">
        <f>Phoenix!$E$19*10^3</f>
        <v>0</v>
      </c>
      <c r="F121" s="62">
        <f>Atlanta!$E$19*10^3</f>
        <v>0</v>
      </c>
      <c r="G121" s="62">
        <f>LosAngeles!$E$19*10^3</f>
        <v>0</v>
      </c>
      <c r="H121" s="62">
        <f>LasVegas!$E$19*10^3</f>
        <v>0</v>
      </c>
      <c r="I121" s="62">
        <f>SanFrancisco!$E$19*10^3</f>
        <v>0</v>
      </c>
      <c r="J121" s="62">
        <f>Baltimore!$E$19*10^3</f>
        <v>0</v>
      </c>
      <c r="K121" s="62">
        <f>Albuquerque!$E$19*10^3</f>
        <v>0</v>
      </c>
      <c r="L121" s="62">
        <f>Seattle!$E$19*10^3</f>
        <v>0</v>
      </c>
      <c r="M121" s="62">
        <f>Chicago!$E$19*10^3</f>
        <v>0</v>
      </c>
      <c r="N121" s="62">
        <f>Boulder!$E$19*10^3</f>
        <v>0</v>
      </c>
      <c r="O121" s="62">
        <f>Minneapolis!$E$19*10^3</f>
        <v>0</v>
      </c>
      <c r="P121" s="62">
        <f>Helena!$E$19*10^3</f>
        <v>0</v>
      </c>
      <c r="Q121" s="62">
        <f>Duluth!$E$19*10^3</f>
        <v>0</v>
      </c>
      <c r="R121" s="62">
        <f>Fairbanks!$E$19*10^3</f>
        <v>0</v>
      </c>
    </row>
    <row r="122" spans="1:18" ht="11.25">
      <c r="A122" s="58"/>
      <c r="B122" s="59" t="s">
        <v>85</v>
      </c>
      <c r="C122" s="62">
        <f>Miami!$E$20*10^3</f>
        <v>0</v>
      </c>
      <c r="D122" s="62">
        <f>Houston!$E$20*10^3</f>
        <v>0</v>
      </c>
      <c r="E122" s="62">
        <f>Phoenix!$E$20*10^3</f>
        <v>0</v>
      </c>
      <c r="F122" s="62">
        <f>Atlanta!$E$20*10^3</f>
        <v>0</v>
      </c>
      <c r="G122" s="62">
        <f>LosAngeles!$E$20*10^3</f>
        <v>0</v>
      </c>
      <c r="H122" s="62">
        <f>LasVegas!$E$20*10^3</f>
        <v>0</v>
      </c>
      <c r="I122" s="62">
        <f>SanFrancisco!$E$20*10^3</f>
        <v>0</v>
      </c>
      <c r="J122" s="62">
        <f>Baltimore!$E$20*10^3</f>
        <v>0</v>
      </c>
      <c r="K122" s="62">
        <f>Albuquerque!$E$20*10^3</f>
        <v>0</v>
      </c>
      <c r="L122" s="62">
        <f>Seattle!$E$20*10^3</f>
        <v>0</v>
      </c>
      <c r="M122" s="62">
        <f>Chicago!$E$20*10^3</f>
        <v>0</v>
      </c>
      <c r="N122" s="62">
        <f>Boulder!$E$20*10^3</f>
        <v>0</v>
      </c>
      <c r="O122" s="62">
        <f>Minneapolis!$E$20*10^3</f>
        <v>0</v>
      </c>
      <c r="P122" s="62">
        <f>Helena!$E$20*10^3</f>
        <v>0</v>
      </c>
      <c r="Q122" s="62">
        <f>Duluth!$E$20*10^3</f>
        <v>0</v>
      </c>
      <c r="R122" s="62">
        <f>Fairbanks!$E$20*10^3</f>
        <v>0</v>
      </c>
    </row>
    <row r="123" spans="1:18" ht="11.25">
      <c r="A123" s="58"/>
      <c r="B123" s="59" t="s">
        <v>86</v>
      </c>
      <c r="C123" s="62">
        <f>Miami!$E$21*10^3</f>
        <v>0</v>
      </c>
      <c r="D123" s="62">
        <f>Houston!$E$21*10^3</f>
        <v>0</v>
      </c>
      <c r="E123" s="62">
        <f>Phoenix!$E$21*10^3</f>
        <v>0</v>
      </c>
      <c r="F123" s="62">
        <f>Atlanta!$E$21*10^3</f>
        <v>0</v>
      </c>
      <c r="G123" s="62">
        <f>LosAngeles!$E$21*10^3</f>
        <v>0</v>
      </c>
      <c r="H123" s="62">
        <f>LasVegas!$E$21*10^3</f>
        <v>0</v>
      </c>
      <c r="I123" s="62">
        <f>SanFrancisco!$E$21*10^3</f>
        <v>0</v>
      </c>
      <c r="J123" s="62">
        <f>Baltimore!$E$21*10^3</f>
        <v>0</v>
      </c>
      <c r="K123" s="62">
        <f>Albuquerque!$E$21*10^3</f>
        <v>0</v>
      </c>
      <c r="L123" s="62">
        <f>Seattle!$E$21*10^3</f>
        <v>0</v>
      </c>
      <c r="M123" s="62">
        <f>Chicago!$E$21*10^3</f>
        <v>0</v>
      </c>
      <c r="N123" s="62">
        <f>Boulder!$E$21*10^3</f>
        <v>0</v>
      </c>
      <c r="O123" s="62">
        <f>Minneapolis!$E$21*10^3</f>
        <v>0</v>
      </c>
      <c r="P123" s="62">
        <f>Helena!$E$21*10^3</f>
        <v>0</v>
      </c>
      <c r="Q123" s="62">
        <f>Duluth!$E$21*10^3</f>
        <v>0</v>
      </c>
      <c r="R123" s="62">
        <f>Fairbanks!$E$21*10^3</f>
        <v>0</v>
      </c>
    </row>
    <row r="124" spans="1:18" ht="11.25">
      <c r="A124" s="58"/>
      <c r="B124" s="59" t="s">
        <v>87</v>
      </c>
      <c r="C124" s="62">
        <f>Miami!$E$22*10^3</f>
        <v>0</v>
      </c>
      <c r="D124" s="62">
        <f>Houston!$E$22*10^3</f>
        <v>0</v>
      </c>
      <c r="E124" s="62">
        <f>Phoenix!$E$22*10^3</f>
        <v>0</v>
      </c>
      <c r="F124" s="62">
        <f>Atlanta!$E$22*10^3</f>
        <v>0</v>
      </c>
      <c r="G124" s="62">
        <f>LosAngeles!$E$22*10^3</f>
        <v>0</v>
      </c>
      <c r="H124" s="62">
        <f>LasVegas!$E$22*10^3</f>
        <v>0</v>
      </c>
      <c r="I124" s="62">
        <f>SanFrancisco!$E$22*10^3</f>
        <v>0</v>
      </c>
      <c r="J124" s="62">
        <f>Baltimore!$E$22*10^3</f>
        <v>0</v>
      </c>
      <c r="K124" s="62">
        <f>Albuquerque!$E$22*10^3</f>
        <v>0</v>
      </c>
      <c r="L124" s="62">
        <f>Seattle!$E$22*10^3</f>
        <v>0</v>
      </c>
      <c r="M124" s="62">
        <f>Chicago!$E$22*10^3</f>
        <v>0</v>
      </c>
      <c r="N124" s="62">
        <f>Boulder!$E$22*10^3</f>
        <v>0</v>
      </c>
      <c r="O124" s="62">
        <f>Minneapolis!$E$22*10^3</f>
        <v>0</v>
      </c>
      <c r="P124" s="62">
        <f>Helena!$E$22*10^3</f>
        <v>0</v>
      </c>
      <c r="Q124" s="62">
        <f>Duluth!$E$22*10^3</f>
        <v>0</v>
      </c>
      <c r="R124" s="62">
        <f>Fairbanks!$E$22*10^3</f>
        <v>0</v>
      </c>
    </row>
    <row r="125" spans="1:18" ht="11.25">
      <c r="A125" s="58"/>
      <c r="B125" s="59" t="s">
        <v>66</v>
      </c>
      <c r="C125" s="62">
        <f>Miami!$E$23*10^3</f>
        <v>0</v>
      </c>
      <c r="D125" s="62">
        <f>Houston!$E$23*10^3</f>
        <v>0</v>
      </c>
      <c r="E125" s="62">
        <f>Phoenix!$E$23*10^3</f>
        <v>0</v>
      </c>
      <c r="F125" s="62">
        <f>Atlanta!$E$23*10^3</f>
        <v>0</v>
      </c>
      <c r="G125" s="62">
        <f>LosAngeles!$E$23*10^3</f>
        <v>0</v>
      </c>
      <c r="H125" s="62">
        <f>LasVegas!$E$23*10^3</f>
        <v>0</v>
      </c>
      <c r="I125" s="62">
        <f>SanFrancisco!$E$23*10^3</f>
        <v>0</v>
      </c>
      <c r="J125" s="62">
        <f>Baltimore!$E$23*10^3</f>
        <v>0</v>
      </c>
      <c r="K125" s="62">
        <f>Albuquerque!$E$23*10^3</f>
        <v>0</v>
      </c>
      <c r="L125" s="62">
        <f>Seattle!$E$23*10^3</f>
        <v>0</v>
      </c>
      <c r="M125" s="62">
        <f>Chicago!$E$23*10^3</f>
        <v>0</v>
      </c>
      <c r="N125" s="62">
        <f>Boulder!$E$23*10^3</f>
        <v>0</v>
      </c>
      <c r="O125" s="62">
        <f>Minneapolis!$E$23*10^3</f>
        <v>0</v>
      </c>
      <c r="P125" s="62">
        <f>Helena!$E$23*10^3</f>
        <v>0</v>
      </c>
      <c r="Q125" s="62">
        <f>Duluth!$E$23*10^3</f>
        <v>0</v>
      </c>
      <c r="R125" s="62">
        <f>Fairbanks!$E$23*10^3</f>
        <v>0</v>
      </c>
    </row>
    <row r="126" spans="1:18" ht="11.25">
      <c r="A126" s="58"/>
      <c r="B126" s="59" t="s">
        <v>88</v>
      </c>
      <c r="C126" s="62">
        <f>Miami!$E$24*10^3</f>
        <v>0</v>
      </c>
      <c r="D126" s="62">
        <f>Houston!$E$24*10^3</f>
        <v>0</v>
      </c>
      <c r="E126" s="62">
        <f>Phoenix!$E$24*10^3</f>
        <v>0</v>
      </c>
      <c r="F126" s="62">
        <f>Atlanta!$E$24*10^3</f>
        <v>0</v>
      </c>
      <c r="G126" s="62">
        <f>LosAngeles!$E$24*10^3</f>
        <v>0</v>
      </c>
      <c r="H126" s="62">
        <f>LasVegas!$E$24*10^3</f>
        <v>0</v>
      </c>
      <c r="I126" s="62">
        <f>SanFrancisco!$E$24*10^3</f>
        <v>0</v>
      </c>
      <c r="J126" s="62">
        <f>Baltimore!$E$24*10^3</f>
        <v>0</v>
      </c>
      <c r="K126" s="62">
        <f>Albuquerque!$E$24*10^3</f>
        <v>0</v>
      </c>
      <c r="L126" s="62">
        <f>Seattle!$E$24*10^3</f>
        <v>0</v>
      </c>
      <c r="M126" s="62">
        <f>Chicago!$E$24*10^3</f>
        <v>0</v>
      </c>
      <c r="N126" s="62">
        <f>Boulder!$E$24*10^3</f>
        <v>0</v>
      </c>
      <c r="O126" s="62">
        <f>Minneapolis!$E$24*10^3</f>
        <v>0</v>
      </c>
      <c r="P126" s="62">
        <f>Helena!$E$24*10^3</f>
        <v>0</v>
      </c>
      <c r="Q126" s="62">
        <f>Duluth!$E$24*10^3</f>
        <v>0</v>
      </c>
      <c r="R126" s="62">
        <f>Fairbanks!$E$24*10^3</f>
        <v>0</v>
      </c>
    </row>
    <row r="127" spans="1:18" ht="11.25">
      <c r="A127" s="58"/>
      <c r="B127" s="59" t="s">
        <v>89</v>
      </c>
      <c r="C127" s="62">
        <f>Miami!$E$25*10^3</f>
        <v>0</v>
      </c>
      <c r="D127" s="62">
        <f>Houston!$E$25*10^3</f>
        <v>0</v>
      </c>
      <c r="E127" s="62">
        <f>Phoenix!$E$25*10^3</f>
        <v>0</v>
      </c>
      <c r="F127" s="62">
        <f>Atlanta!$E$25*10^3</f>
        <v>0</v>
      </c>
      <c r="G127" s="62">
        <f>LosAngeles!$E$25*10^3</f>
        <v>0</v>
      </c>
      <c r="H127" s="62">
        <f>LasVegas!$E$25*10^3</f>
        <v>0</v>
      </c>
      <c r="I127" s="62">
        <f>SanFrancisco!$E$25*10^3</f>
        <v>0</v>
      </c>
      <c r="J127" s="62">
        <f>Baltimore!$E$25*10^3</f>
        <v>0</v>
      </c>
      <c r="K127" s="62">
        <f>Albuquerque!$E$25*10^3</f>
        <v>0</v>
      </c>
      <c r="L127" s="62">
        <f>Seattle!$E$25*10^3</f>
        <v>0</v>
      </c>
      <c r="M127" s="62">
        <f>Chicago!$E$25*10^3</f>
        <v>0</v>
      </c>
      <c r="N127" s="62">
        <f>Boulder!$E$25*10^3</f>
        <v>0</v>
      </c>
      <c r="O127" s="62">
        <f>Minneapolis!$E$25*10^3</f>
        <v>0</v>
      </c>
      <c r="P127" s="62">
        <f>Helena!$E$25*10^3</f>
        <v>0</v>
      </c>
      <c r="Q127" s="62">
        <f>Duluth!$E$25*10^3</f>
        <v>0</v>
      </c>
      <c r="R127" s="62">
        <f>Fairbanks!$E$25*10^3</f>
        <v>0</v>
      </c>
    </row>
    <row r="128" spans="1:18" ht="11.25">
      <c r="A128" s="58"/>
      <c r="B128" s="59" t="s">
        <v>90</v>
      </c>
      <c r="C128" s="62">
        <f>Miami!$E$26*10^3</f>
        <v>0</v>
      </c>
      <c r="D128" s="62">
        <f>Houston!$E$26*10^3</f>
        <v>0</v>
      </c>
      <c r="E128" s="62">
        <f>Phoenix!$E$26*10^3</f>
        <v>0</v>
      </c>
      <c r="F128" s="62">
        <f>Atlanta!$E$26*10^3</f>
        <v>0</v>
      </c>
      <c r="G128" s="62">
        <f>LosAngeles!$E$26*10^3</f>
        <v>0</v>
      </c>
      <c r="H128" s="62">
        <f>LasVegas!$E$26*10^3</f>
        <v>0</v>
      </c>
      <c r="I128" s="62">
        <f>SanFrancisco!$E$26*10^3</f>
        <v>0</v>
      </c>
      <c r="J128" s="62">
        <f>Baltimore!$E$26*10^3</f>
        <v>0</v>
      </c>
      <c r="K128" s="62">
        <f>Albuquerque!$E$26*10^3</f>
        <v>0</v>
      </c>
      <c r="L128" s="62">
        <f>Seattle!$E$26*10^3</f>
        <v>0</v>
      </c>
      <c r="M128" s="62">
        <f>Chicago!$E$26*10^3</f>
        <v>0</v>
      </c>
      <c r="N128" s="62">
        <f>Boulder!$E$26*10^3</f>
        <v>0</v>
      </c>
      <c r="O128" s="62">
        <f>Minneapolis!$E$26*10^3</f>
        <v>0</v>
      </c>
      <c r="P128" s="62">
        <f>Helena!$E$26*10^3</f>
        <v>0</v>
      </c>
      <c r="Q128" s="62">
        <f>Duluth!$E$26*10^3</f>
        <v>0</v>
      </c>
      <c r="R128" s="62">
        <f>Fairbanks!$E$26*10^3</f>
        <v>0</v>
      </c>
    </row>
    <row r="129" spans="1:18" ht="11.25">
      <c r="A129" s="58"/>
      <c r="B129" s="59" t="s">
        <v>91</v>
      </c>
      <c r="C129" s="62">
        <f>Miami!$E$28*10^3</f>
        <v>0</v>
      </c>
      <c r="D129" s="62">
        <f>Houston!$E$28*10^3</f>
        <v>0</v>
      </c>
      <c r="E129" s="62">
        <f>Phoenix!$E$28*10^3</f>
        <v>0</v>
      </c>
      <c r="F129" s="62">
        <f>Atlanta!$E$28*10^3</f>
        <v>0</v>
      </c>
      <c r="G129" s="62">
        <f>LosAngeles!$E$28*10^3</f>
        <v>0</v>
      </c>
      <c r="H129" s="62">
        <f>LasVegas!$E$28*10^3</f>
        <v>0</v>
      </c>
      <c r="I129" s="62">
        <f>SanFrancisco!$E$28*10^3</f>
        <v>0</v>
      </c>
      <c r="J129" s="62">
        <f>Baltimore!$E$28*10^3</f>
        <v>0</v>
      </c>
      <c r="K129" s="62">
        <f>Albuquerque!$E$28*10^3</f>
        <v>0</v>
      </c>
      <c r="L129" s="62">
        <f>Seattle!$E$28*10^3</f>
        <v>0</v>
      </c>
      <c r="M129" s="62">
        <f>Chicago!$E$28*10^3</f>
        <v>0</v>
      </c>
      <c r="N129" s="62">
        <f>Boulder!$E$28*10^3</f>
        <v>0</v>
      </c>
      <c r="O129" s="62">
        <f>Minneapolis!$E$28*10^3</f>
        <v>0</v>
      </c>
      <c r="P129" s="62">
        <f>Helena!$E$28*10^3</f>
        <v>0</v>
      </c>
      <c r="Q129" s="62">
        <f>Duluth!$E$28*10^3</f>
        <v>0</v>
      </c>
      <c r="R129" s="62">
        <f>Fairbanks!$E$28*10^3</f>
        <v>0</v>
      </c>
    </row>
    <row r="130" spans="1:18" ht="11.25">
      <c r="A130" s="58"/>
      <c r="B130" s="56" t="s">
        <v>231</v>
      </c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</row>
    <row r="131" spans="1:18" ht="11.25">
      <c r="A131" s="58"/>
      <c r="B131" s="59" t="s">
        <v>71</v>
      </c>
      <c r="C131" s="62">
        <f>Miami!$F$13*10^3</f>
        <v>0</v>
      </c>
      <c r="D131" s="62">
        <f>Houston!$F$13*10^3</f>
        <v>0</v>
      </c>
      <c r="E131" s="62">
        <f>Phoenix!$F$13*10^3</f>
        <v>0</v>
      </c>
      <c r="F131" s="62">
        <f>Atlanta!$F$13*10^3</f>
        <v>0</v>
      </c>
      <c r="G131" s="62">
        <f>LosAngeles!$F$13*10^3</f>
        <v>0</v>
      </c>
      <c r="H131" s="62">
        <f>LasVegas!$F$13*10^3</f>
        <v>0</v>
      </c>
      <c r="I131" s="62">
        <f>SanFrancisco!$F$13*10^3</f>
        <v>0</v>
      </c>
      <c r="J131" s="62">
        <f>Baltimore!$F$13*10^3</f>
        <v>0</v>
      </c>
      <c r="K131" s="62">
        <f>Albuquerque!$F$13*10^3</f>
        <v>0</v>
      </c>
      <c r="L131" s="62">
        <f>Seattle!$F$13*10^3</f>
        <v>0</v>
      </c>
      <c r="M131" s="62">
        <f>Chicago!$F$13*10^3</f>
        <v>0</v>
      </c>
      <c r="N131" s="62">
        <f>Boulder!$F$13*10^3</f>
        <v>0</v>
      </c>
      <c r="O131" s="62">
        <f>Minneapolis!$F$13*10^3</f>
        <v>0</v>
      </c>
      <c r="P131" s="62">
        <f>Helena!$F$13*10^3</f>
        <v>0</v>
      </c>
      <c r="Q131" s="62">
        <f>Duluth!$F$13*10^3</f>
        <v>0</v>
      </c>
      <c r="R131" s="62">
        <f>Fairbanks!$F$13*10^3</f>
        <v>0</v>
      </c>
    </row>
    <row r="132" spans="1:18" ht="11.25">
      <c r="A132" s="58"/>
      <c r="B132" s="59" t="s">
        <v>72</v>
      </c>
      <c r="C132" s="62">
        <f>Miami!$F$14*10^3</f>
        <v>0</v>
      </c>
      <c r="D132" s="62">
        <f>Houston!$F$14*10^3</f>
        <v>0</v>
      </c>
      <c r="E132" s="62">
        <f>Phoenix!$F$14*10^3</f>
        <v>0</v>
      </c>
      <c r="F132" s="62">
        <f>Atlanta!$F$14*10^3</f>
        <v>0</v>
      </c>
      <c r="G132" s="62">
        <f>LosAngeles!$F$14*10^3</f>
        <v>0</v>
      </c>
      <c r="H132" s="62">
        <f>LasVegas!$F$14*10^3</f>
        <v>0</v>
      </c>
      <c r="I132" s="62">
        <f>SanFrancisco!$F$14*10^3</f>
        <v>0</v>
      </c>
      <c r="J132" s="62">
        <f>Baltimore!$F$14*10^3</f>
        <v>0</v>
      </c>
      <c r="K132" s="62">
        <f>Albuquerque!$F$14*10^3</f>
        <v>0</v>
      </c>
      <c r="L132" s="62">
        <f>Seattle!$F$14*10^3</f>
        <v>0</v>
      </c>
      <c r="M132" s="62">
        <f>Chicago!$F$14*10^3</f>
        <v>0</v>
      </c>
      <c r="N132" s="62">
        <f>Boulder!$F$14*10^3</f>
        <v>0</v>
      </c>
      <c r="O132" s="62">
        <f>Minneapolis!$F$14*10^3</f>
        <v>0</v>
      </c>
      <c r="P132" s="62">
        <f>Helena!$F$14*10^3</f>
        <v>0</v>
      </c>
      <c r="Q132" s="62">
        <f>Duluth!$F$14*10^3</f>
        <v>0</v>
      </c>
      <c r="R132" s="62">
        <f>Fairbanks!$F$14*10^3</f>
        <v>0</v>
      </c>
    </row>
    <row r="133" spans="1:18" ht="11.25">
      <c r="A133" s="58"/>
      <c r="B133" s="59" t="s">
        <v>80</v>
      </c>
      <c r="C133" s="62">
        <f>Miami!$F$15*10^3</f>
        <v>0</v>
      </c>
      <c r="D133" s="62">
        <f>Houston!$F$15*10^3</f>
        <v>0</v>
      </c>
      <c r="E133" s="62">
        <f>Phoenix!$F$15*10^3</f>
        <v>0</v>
      </c>
      <c r="F133" s="62">
        <f>Atlanta!$F$15*10^3</f>
        <v>0</v>
      </c>
      <c r="G133" s="62">
        <f>LosAngeles!$F$15*10^3</f>
        <v>0</v>
      </c>
      <c r="H133" s="62">
        <f>LasVegas!$F$15*10^3</f>
        <v>0</v>
      </c>
      <c r="I133" s="62">
        <f>SanFrancisco!$F$15*10^3</f>
        <v>0</v>
      </c>
      <c r="J133" s="62">
        <f>Baltimore!$F$15*10^3</f>
        <v>0</v>
      </c>
      <c r="K133" s="62">
        <f>Albuquerque!$F$15*10^3</f>
        <v>0</v>
      </c>
      <c r="L133" s="62">
        <f>Seattle!$F$15*10^3</f>
        <v>0</v>
      </c>
      <c r="M133" s="62">
        <f>Chicago!$F$15*10^3</f>
        <v>0</v>
      </c>
      <c r="N133" s="62">
        <f>Boulder!$F$15*10^3</f>
        <v>0</v>
      </c>
      <c r="O133" s="62">
        <f>Minneapolis!$F$15*10^3</f>
        <v>0</v>
      </c>
      <c r="P133" s="62">
        <f>Helena!$F$15*10^3</f>
        <v>0</v>
      </c>
      <c r="Q133" s="62">
        <f>Duluth!$F$15*10^3</f>
        <v>0</v>
      </c>
      <c r="R133" s="62">
        <f>Fairbanks!$F$15*10^3</f>
        <v>0</v>
      </c>
    </row>
    <row r="134" spans="1:18" ht="11.25">
      <c r="A134" s="58"/>
      <c r="B134" s="59" t="s">
        <v>81</v>
      </c>
      <c r="C134" s="62">
        <f>Miami!$F$16*10^3</f>
        <v>0</v>
      </c>
      <c r="D134" s="62">
        <f>Houston!$F$16*10^3</f>
        <v>0</v>
      </c>
      <c r="E134" s="62">
        <f>Phoenix!$F$16*10^3</f>
        <v>0</v>
      </c>
      <c r="F134" s="62">
        <f>Atlanta!$F$16*10^3</f>
        <v>0</v>
      </c>
      <c r="G134" s="62">
        <f>LosAngeles!$F$16*10^3</f>
        <v>0</v>
      </c>
      <c r="H134" s="62">
        <f>LasVegas!$F$16*10^3</f>
        <v>0</v>
      </c>
      <c r="I134" s="62">
        <f>SanFrancisco!$F$16*10^3</f>
        <v>0</v>
      </c>
      <c r="J134" s="62">
        <f>Baltimore!$F$16*10^3</f>
        <v>0</v>
      </c>
      <c r="K134" s="62">
        <f>Albuquerque!$F$16*10^3</f>
        <v>0</v>
      </c>
      <c r="L134" s="62">
        <f>Seattle!$F$16*10^3</f>
        <v>0</v>
      </c>
      <c r="M134" s="62">
        <f>Chicago!$F$16*10^3</f>
        <v>0</v>
      </c>
      <c r="N134" s="62">
        <f>Boulder!$F$16*10^3</f>
        <v>0</v>
      </c>
      <c r="O134" s="62">
        <f>Minneapolis!$F$16*10^3</f>
        <v>0</v>
      </c>
      <c r="P134" s="62">
        <f>Helena!$F$16*10^3</f>
        <v>0</v>
      </c>
      <c r="Q134" s="62">
        <f>Duluth!$F$16*10^3</f>
        <v>0</v>
      </c>
      <c r="R134" s="62">
        <f>Fairbanks!$F$16*10^3</f>
        <v>0</v>
      </c>
    </row>
    <row r="135" spans="1:18" ht="11.25">
      <c r="A135" s="58"/>
      <c r="B135" s="59" t="s">
        <v>82</v>
      </c>
      <c r="C135" s="62">
        <f>Miami!$F$17*10^3</f>
        <v>0</v>
      </c>
      <c r="D135" s="62">
        <f>Houston!$F$17*10^3</f>
        <v>0</v>
      </c>
      <c r="E135" s="62">
        <f>Phoenix!$F$17*10^3</f>
        <v>0</v>
      </c>
      <c r="F135" s="62">
        <f>Atlanta!$F$17*10^3</f>
        <v>0</v>
      </c>
      <c r="G135" s="62">
        <f>LosAngeles!$F$17*10^3</f>
        <v>0</v>
      </c>
      <c r="H135" s="62">
        <f>LasVegas!$F$17*10^3</f>
        <v>0</v>
      </c>
      <c r="I135" s="62">
        <f>SanFrancisco!$F$17*10^3</f>
        <v>0</v>
      </c>
      <c r="J135" s="62">
        <f>Baltimore!$F$17*10^3</f>
        <v>0</v>
      </c>
      <c r="K135" s="62">
        <f>Albuquerque!$F$17*10^3</f>
        <v>0</v>
      </c>
      <c r="L135" s="62">
        <f>Seattle!$F$17*10^3</f>
        <v>0</v>
      </c>
      <c r="M135" s="62">
        <f>Chicago!$F$17*10^3</f>
        <v>0</v>
      </c>
      <c r="N135" s="62">
        <f>Boulder!$F$17*10^3</f>
        <v>0</v>
      </c>
      <c r="O135" s="62">
        <f>Minneapolis!$F$17*10^3</f>
        <v>0</v>
      </c>
      <c r="P135" s="62">
        <f>Helena!$F$17*10^3</f>
        <v>0</v>
      </c>
      <c r="Q135" s="62">
        <f>Duluth!$F$17*10^3</f>
        <v>0</v>
      </c>
      <c r="R135" s="62">
        <f>Fairbanks!$F$17*10^3</f>
        <v>0</v>
      </c>
    </row>
    <row r="136" spans="1:18" ht="11.25">
      <c r="A136" s="58"/>
      <c r="B136" s="59" t="s">
        <v>83</v>
      </c>
      <c r="C136" s="62">
        <f>Miami!$F$18*10^3</f>
        <v>0</v>
      </c>
      <c r="D136" s="62">
        <f>Houston!$F$18*10^3</f>
        <v>0</v>
      </c>
      <c r="E136" s="62">
        <f>Phoenix!$F$18*10^3</f>
        <v>0</v>
      </c>
      <c r="F136" s="62">
        <f>Atlanta!$F$18*10^3</f>
        <v>0</v>
      </c>
      <c r="G136" s="62">
        <f>LosAngeles!$F$18*10^3</f>
        <v>0</v>
      </c>
      <c r="H136" s="62">
        <f>LasVegas!$F$18*10^3</f>
        <v>0</v>
      </c>
      <c r="I136" s="62">
        <f>SanFrancisco!$F$18*10^3</f>
        <v>0</v>
      </c>
      <c r="J136" s="62">
        <f>Baltimore!$F$18*10^3</f>
        <v>0</v>
      </c>
      <c r="K136" s="62">
        <f>Albuquerque!$F$18*10^3</f>
        <v>0</v>
      </c>
      <c r="L136" s="62">
        <f>Seattle!$F$18*10^3</f>
        <v>0</v>
      </c>
      <c r="M136" s="62">
        <f>Chicago!$F$18*10^3</f>
        <v>0</v>
      </c>
      <c r="N136" s="62">
        <f>Boulder!$F$18*10^3</f>
        <v>0</v>
      </c>
      <c r="O136" s="62">
        <f>Minneapolis!$F$18*10^3</f>
        <v>0</v>
      </c>
      <c r="P136" s="62">
        <f>Helena!$F$18*10^3</f>
        <v>0</v>
      </c>
      <c r="Q136" s="62">
        <f>Duluth!$F$18*10^3</f>
        <v>0</v>
      </c>
      <c r="R136" s="62">
        <f>Fairbanks!$F$18*10^3</f>
        <v>0</v>
      </c>
    </row>
    <row r="137" spans="1:18" ht="11.25">
      <c r="A137" s="58"/>
      <c r="B137" s="59" t="s">
        <v>84</v>
      </c>
      <c r="C137" s="62">
        <f>Miami!$F$19*10^3</f>
        <v>0</v>
      </c>
      <c r="D137" s="62">
        <f>Houston!$F$19*10^3</f>
        <v>0</v>
      </c>
      <c r="E137" s="62">
        <f>Phoenix!$F$19*10^3</f>
        <v>0</v>
      </c>
      <c r="F137" s="62">
        <f>Atlanta!$F$19*10^3</f>
        <v>0</v>
      </c>
      <c r="G137" s="62">
        <f>LosAngeles!$F$19*10^3</f>
        <v>0</v>
      </c>
      <c r="H137" s="62">
        <f>LasVegas!$F$19*10^3</f>
        <v>0</v>
      </c>
      <c r="I137" s="62">
        <f>SanFrancisco!$F$19*10^3</f>
        <v>0</v>
      </c>
      <c r="J137" s="62">
        <f>Baltimore!$F$19*10^3</f>
        <v>0</v>
      </c>
      <c r="K137" s="62">
        <f>Albuquerque!$F$19*10^3</f>
        <v>0</v>
      </c>
      <c r="L137" s="62">
        <f>Seattle!$F$19*10^3</f>
        <v>0</v>
      </c>
      <c r="M137" s="62">
        <f>Chicago!$F$19*10^3</f>
        <v>0</v>
      </c>
      <c r="N137" s="62">
        <f>Boulder!$F$19*10^3</f>
        <v>0</v>
      </c>
      <c r="O137" s="62">
        <f>Minneapolis!$F$19*10^3</f>
        <v>0</v>
      </c>
      <c r="P137" s="62">
        <f>Helena!$F$19*10^3</f>
        <v>0</v>
      </c>
      <c r="Q137" s="62">
        <f>Duluth!$F$19*10^3</f>
        <v>0</v>
      </c>
      <c r="R137" s="62">
        <f>Fairbanks!$F$19*10^3</f>
        <v>0</v>
      </c>
    </row>
    <row r="138" spans="1:18" ht="11.25">
      <c r="A138" s="58"/>
      <c r="B138" s="59" t="s">
        <v>85</v>
      </c>
      <c r="C138" s="62">
        <f>Miami!$F$20*10^3</f>
        <v>0</v>
      </c>
      <c r="D138" s="62">
        <f>Houston!$F$20*10^3</f>
        <v>0</v>
      </c>
      <c r="E138" s="62">
        <f>Phoenix!$F$20*10^3</f>
        <v>0</v>
      </c>
      <c r="F138" s="62">
        <f>Atlanta!$F$20*10^3</f>
        <v>0</v>
      </c>
      <c r="G138" s="62">
        <f>LosAngeles!$F$20*10^3</f>
        <v>0</v>
      </c>
      <c r="H138" s="62">
        <f>LasVegas!$F$20*10^3</f>
        <v>0</v>
      </c>
      <c r="I138" s="62">
        <f>SanFrancisco!$F$20*10^3</f>
        <v>0</v>
      </c>
      <c r="J138" s="62">
        <f>Baltimore!$F$20*10^3</f>
        <v>0</v>
      </c>
      <c r="K138" s="62">
        <f>Albuquerque!$F$20*10^3</f>
        <v>0</v>
      </c>
      <c r="L138" s="62">
        <f>Seattle!$F$20*10^3</f>
        <v>0</v>
      </c>
      <c r="M138" s="62">
        <f>Chicago!$F$20*10^3</f>
        <v>0</v>
      </c>
      <c r="N138" s="62">
        <f>Boulder!$F$20*10^3</f>
        <v>0</v>
      </c>
      <c r="O138" s="62">
        <f>Minneapolis!$F$20*10^3</f>
        <v>0</v>
      </c>
      <c r="P138" s="62">
        <f>Helena!$F$20*10^3</f>
        <v>0</v>
      </c>
      <c r="Q138" s="62">
        <f>Duluth!$F$20*10^3</f>
        <v>0</v>
      </c>
      <c r="R138" s="62">
        <f>Fairbanks!$F$20*10^3</f>
        <v>0</v>
      </c>
    </row>
    <row r="139" spans="1:18" ht="11.25">
      <c r="A139" s="58"/>
      <c r="B139" s="59" t="s">
        <v>86</v>
      </c>
      <c r="C139" s="62">
        <f>Miami!$F$21*10^3</f>
        <v>0</v>
      </c>
      <c r="D139" s="62">
        <f>Houston!$F$21*10^3</f>
        <v>0</v>
      </c>
      <c r="E139" s="62">
        <f>Phoenix!$F$21*10^3</f>
        <v>0</v>
      </c>
      <c r="F139" s="62">
        <f>Atlanta!$F$21*10^3</f>
        <v>0</v>
      </c>
      <c r="G139" s="62">
        <f>LosAngeles!$F$21*10^3</f>
        <v>0</v>
      </c>
      <c r="H139" s="62">
        <f>LasVegas!$F$21*10^3</f>
        <v>0</v>
      </c>
      <c r="I139" s="62">
        <f>SanFrancisco!$F$21*10^3</f>
        <v>0</v>
      </c>
      <c r="J139" s="62">
        <f>Baltimore!$F$21*10^3</f>
        <v>0</v>
      </c>
      <c r="K139" s="62">
        <f>Albuquerque!$F$21*10^3</f>
        <v>0</v>
      </c>
      <c r="L139" s="62">
        <f>Seattle!$F$21*10^3</f>
        <v>0</v>
      </c>
      <c r="M139" s="62">
        <f>Chicago!$F$21*10^3</f>
        <v>0</v>
      </c>
      <c r="N139" s="62">
        <f>Boulder!$F$21*10^3</f>
        <v>0</v>
      </c>
      <c r="O139" s="62">
        <f>Minneapolis!$F$21*10^3</f>
        <v>0</v>
      </c>
      <c r="P139" s="62">
        <f>Helena!$F$21*10^3</f>
        <v>0</v>
      </c>
      <c r="Q139" s="62">
        <f>Duluth!$F$21*10^3</f>
        <v>0</v>
      </c>
      <c r="R139" s="62">
        <f>Fairbanks!$F$21*10^3</f>
        <v>0</v>
      </c>
    </row>
    <row r="140" spans="1:18" ht="11.25">
      <c r="A140" s="58"/>
      <c r="B140" s="59" t="s">
        <v>87</v>
      </c>
      <c r="C140" s="62">
        <f>Miami!$F$22*10^3</f>
        <v>0</v>
      </c>
      <c r="D140" s="62">
        <f>Houston!$F$22*10^3</f>
        <v>0</v>
      </c>
      <c r="E140" s="62">
        <f>Phoenix!$F$22*10^3</f>
        <v>0</v>
      </c>
      <c r="F140" s="62">
        <f>Atlanta!$F$22*10^3</f>
        <v>0</v>
      </c>
      <c r="G140" s="62">
        <f>LosAngeles!$F$22*10^3</f>
        <v>0</v>
      </c>
      <c r="H140" s="62">
        <f>LasVegas!$F$22*10^3</f>
        <v>0</v>
      </c>
      <c r="I140" s="62">
        <f>SanFrancisco!$F$22*10^3</f>
        <v>0</v>
      </c>
      <c r="J140" s="62">
        <f>Baltimore!$F$22*10^3</f>
        <v>0</v>
      </c>
      <c r="K140" s="62">
        <f>Albuquerque!$F$22*10^3</f>
        <v>0</v>
      </c>
      <c r="L140" s="62">
        <f>Seattle!$F$22*10^3</f>
        <v>0</v>
      </c>
      <c r="M140" s="62">
        <f>Chicago!$F$22*10^3</f>
        <v>0</v>
      </c>
      <c r="N140" s="62">
        <f>Boulder!$F$22*10^3</f>
        <v>0</v>
      </c>
      <c r="O140" s="62">
        <f>Minneapolis!$F$22*10^3</f>
        <v>0</v>
      </c>
      <c r="P140" s="62">
        <f>Helena!$F$22*10^3</f>
        <v>0</v>
      </c>
      <c r="Q140" s="62">
        <f>Duluth!$F$22*10^3</f>
        <v>0</v>
      </c>
      <c r="R140" s="62">
        <f>Fairbanks!$F$22*10^3</f>
        <v>0</v>
      </c>
    </row>
    <row r="141" spans="1:18" ht="11.25">
      <c r="A141" s="58"/>
      <c r="B141" s="59" t="s">
        <v>66</v>
      </c>
      <c r="C141" s="62">
        <f>Miami!$F$23*10^3</f>
        <v>0</v>
      </c>
      <c r="D141" s="62">
        <f>Houston!$F$23*10^3</f>
        <v>0</v>
      </c>
      <c r="E141" s="62">
        <f>Phoenix!$F$23*10^3</f>
        <v>0</v>
      </c>
      <c r="F141" s="62">
        <f>Atlanta!$F$23*10^3</f>
        <v>0</v>
      </c>
      <c r="G141" s="62">
        <f>LosAngeles!$F$23*10^3</f>
        <v>0</v>
      </c>
      <c r="H141" s="62">
        <f>LasVegas!$F$23*10^3</f>
        <v>0</v>
      </c>
      <c r="I141" s="62">
        <f>SanFrancisco!$F$23*10^3</f>
        <v>0</v>
      </c>
      <c r="J141" s="62">
        <f>Baltimore!$F$23*10^3</f>
        <v>0</v>
      </c>
      <c r="K141" s="62">
        <f>Albuquerque!$F$23*10^3</f>
        <v>0</v>
      </c>
      <c r="L141" s="62">
        <f>Seattle!$F$23*10^3</f>
        <v>0</v>
      </c>
      <c r="M141" s="62">
        <f>Chicago!$F$23*10^3</f>
        <v>0</v>
      </c>
      <c r="N141" s="62">
        <f>Boulder!$F$23*10^3</f>
        <v>0</v>
      </c>
      <c r="O141" s="62">
        <f>Minneapolis!$F$23*10^3</f>
        <v>0</v>
      </c>
      <c r="P141" s="62">
        <f>Helena!$F$23*10^3</f>
        <v>0</v>
      </c>
      <c r="Q141" s="62">
        <f>Duluth!$F$23*10^3</f>
        <v>0</v>
      </c>
      <c r="R141" s="62">
        <f>Fairbanks!$F$23*10^3</f>
        <v>0</v>
      </c>
    </row>
    <row r="142" spans="1:18" ht="11.25">
      <c r="A142" s="58"/>
      <c r="B142" s="59" t="s">
        <v>88</v>
      </c>
      <c r="C142" s="62">
        <f>Miami!$F$24*10^3</f>
        <v>0</v>
      </c>
      <c r="D142" s="62">
        <f>Houston!$F$24*10^3</f>
        <v>0</v>
      </c>
      <c r="E142" s="62">
        <f>Phoenix!$F$24*10^3</f>
        <v>0</v>
      </c>
      <c r="F142" s="62">
        <f>Atlanta!$F$24*10^3</f>
        <v>0</v>
      </c>
      <c r="G142" s="62">
        <f>LosAngeles!$F$24*10^3</f>
        <v>0</v>
      </c>
      <c r="H142" s="62">
        <f>LasVegas!$F$24*10^3</f>
        <v>0</v>
      </c>
      <c r="I142" s="62">
        <f>SanFrancisco!$F$24*10^3</f>
        <v>0</v>
      </c>
      <c r="J142" s="62">
        <f>Baltimore!$F$24*10^3</f>
        <v>0</v>
      </c>
      <c r="K142" s="62">
        <f>Albuquerque!$F$24*10^3</f>
        <v>0</v>
      </c>
      <c r="L142" s="62">
        <f>Seattle!$F$24*10^3</f>
        <v>0</v>
      </c>
      <c r="M142" s="62">
        <f>Chicago!$F$24*10^3</f>
        <v>0</v>
      </c>
      <c r="N142" s="62">
        <f>Boulder!$F$24*10^3</f>
        <v>0</v>
      </c>
      <c r="O142" s="62">
        <f>Minneapolis!$F$24*10^3</f>
        <v>0</v>
      </c>
      <c r="P142" s="62">
        <f>Helena!$F$24*10^3</f>
        <v>0</v>
      </c>
      <c r="Q142" s="62">
        <f>Duluth!$F$24*10^3</f>
        <v>0</v>
      </c>
      <c r="R142" s="62">
        <f>Fairbanks!$F$24*10^3</f>
        <v>0</v>
      </c>
    </row>
    <row r="143" spans="1:18" ht="11.25">
      <c r="A143" s="58"/>
      <c r="B143" s="59" t="s">
        <v>89</v>
      </c>
      <c r="C143" s="62">
        <f>Miami!$F$25*10^3</f>
        <v>0</v>
      </c>
      <c r="D143" s="62">
        <f>Houston!$F$25*10^3</f>
        <v>0</v>
      </c>
      <c r="E143" s="62">
        <f>Phoenix!$F$25*10^3</f>
        <v>0</v>
      </c>
      <c r="F143" s="62">
        <f>Atlanta!$F$25*10^3</f>
        <v>0</v>
      </c>
      <c r="G143" s="62">
        <f>LosAngeles!$F$25*10^3</f>
        <v>0</v>
      </c>
      <c r="H143" s="62">
        <f>LasVegas!$F$25*10^3</f>
        <v>0</v>
      </c>
      <c r="I143" s="62">
        <f>SanFrancisco!$F$25*10^3</f>
        <v>0</v>
      </c>
      <c r="J143" s="62">
        <f>Baltimore!$F$25*10^3</f>
        <v>0</v>
      </c>
      <c r="K143" s="62">
        <f>Albuquerque!$F$25*10^3</f>
        <v>0</v>
      </c>
      <c r="L143" s="62">
        <f>Seattle!$F$25*10^3</f>
        <v>0</v>
      </c>
      <c r="M143" s="62">
        <f>Chicago!$F$25*10^3</f>
        <v>0</v>
      </c>
      <c r="N143" s="62">
        <f>Boulder!$F$25*10^3</f>
        <v>0</v>
      </c>
      <c r="O143" s="62">
        <f>Minneapolis!$F$25*10^3</f>
        <v>0</v>
      </c>
      <c r="P143" s="62">
        <f>Helena!$F$25*10^3</f>
        <v>0</v>
      </c>
      <c r="Q143" s="62">
        <f>Duluth!$F$25*10^3</f>
        <v>0</v>
      </c>
      <c r="R143" s="62">
        <f>Fairbanks!$F$25*10^3</f>
        <v>0</v>
      </c>
    </row>
    <row r="144" spans="1:18" ht="11.25">
      <c r="A144" s="58"/>
      <c r="B144" s="59" t="s">
        <v>90</v>
      </c>
      <c r="C144" s="62">
        <f>Miami!$F$26*10^3</f>
        <v>0</v>
      </c>
      <c r="D144" s="62">
        <f>Houston!$F$26*10^3</f>
        <v>0</v>
      </c>
      <c r="E144" s="62">
        <f>Phoenix!$F$26*10^3</f>
        <v>0</v>
      </c>
      <c r="F144" s="62">
        <f>Atlanta!$F$26*10^3</f>
        <v>0</v>
      </c>
      <c r="G144" s="62">
        <f>LosAngeles!$F$26*10^3</f>
        <v>0</v>
      </c>
      <c r="H144" s="62">
        <f>LasVegas!$F$26*10^3</f>
        <v>0</v>
      </c>
      <c r="I144" s="62">
        <f>SanFrancisco!$F$26*10^3</f>
        <v>0</v>
      </c>
      <c r="J144" s="62">
        <f>Baltimore!$F$26*10^3</f>
        <v>0</v>
      </c>
      <c r="K144" s="62">
        <f>Albuquerque!$F$26*10^3</f>
        <v>0</v>
      </c>
      <c r="L144" s="62">
        <f>Seattle!$F$26*10^3</f>
        <v>0</v>
      </c>
      <c r="M144" s="62">
        <f>Chicago!$F$26*10^3</f>
        <v>0</v>
      </c>
      <c r="N144" s="62">
        <f>Boulder!$F$26*10^3</f>
        <v>0</v>
      </c>
      <c r="O144" s="62">
        <f>Minneapolis!$F$26*10^3</f>
        <v>0</v>
      </c>
      <c r="P144" s="62">
        <f>Helena!$F$26*10^3</f>
        <v>0</v>
      </c>
      <c r="Q144" s="62">
        <f>Duluth!$F$26*10^3</f>
        <v>0</v>
      </c>
      <c r="R144" s="62">
        <f>Fairbanks!$F$26*10^3</f>
        <v>0</v>
      </c>
    </row>
    <row r="145" spans="1:18" ht="11.25">
      <c r="A145" s="58"/>
      <c r="B145" s="59" t="s">
        <v>91</v>
      </c>
      <c r="C145" s="62">
        <f>Miami!$F$28*10^3</f>
        <v>0</v>
      </c>
      <c r="D145" s="62">
        <f>Houston!$F$28*10^3</f>
        <v>0</v>
      </c>
      <c r="E145" s="62">
        <f>Phoenix!$F$28*10^3</f>
        <v>0</v>
      </c>
      <c r="F145" s="62">
        <f>Atlanta!$F$28*10^3</f>
        <v>0</v>
      </c>
      <c r="G145" s="62">
        <f>LosAngeles!$F$28*10^3</f>
        <v>0</v>
      </c>
      <c r="H145" s="62">
        <f>LasVegas!$F$28*10^3</f>
        <v>0</v>
      </c>
      <c r="I145" s="62">
        <f>SanFrancisco!$F$28*10^3</f>
        <v>0</v>
      </c>
      <c r="J145" s="62">
        <f>Baltimore!$F$28*10^3</f>
        <v>0</v>
      </c>
      <c r="K145" s="62">
        <f>Albuquerque!$F$28*10^3</f>
        <v>0</v>
      </c>
      <c r="L145" s="62">
        <f>Seattle!$F$28*10^3</f>
        <v>0</v>
      </c>
      <c r="M145" s="62">
        <f>Chicago!$F$28*10^3</f>
        <v>0</v>
      </c>
      <c r="N145" s="62">
        <f>Boulder!$F$28*10^3</f>
        <v>0</v>
      </c>
      <c r="O145" s="62">
        <f>Minneapolis!$F$28*10^3</f>
        <v>0</v>
      </c>
      <c r="P145" s="62">
        <f>Helena!$F$28*10^3</f>
        <v>0</v>
      </c>
      <c r="Q145" s="62">
        <f>Duluth!$F$28*10^3</f>
        <v>0</v>
      </c>
      <c r="R145" s="62">
        <f>Fairbanks!$F$28*10^3</f>
        <v>0</v>
      </c>
    </row>
    <row r="146" spans="1:18" ht="11.25">
      <c r="A146" s="58"/>
      <c r="B146" s="56" t="s">
        <v>232</v>
      </c>
      <c r="C146" s="74">
        <f>Miami!$B$2*10^3</f>
        <v>8535860</v>
      </c>
      <c r="D146" s="74">
        <f>Houston!$B$2*10^3</f>
        <v>9298050</v>
      </c>
      <c r="E146" s="74">
        <f>Phoenix!$B$2*10^3</f>
        <v>8676670</v>
      </c>
      <c r="F146" s="74">
        <f>Atlanta!$B$2*10^3</f>
        <v>9719650</v>
      </c>
      <c r="G146" s="74">
        <f>LosAngeles!$B$2*10^3</f>
        <v>8088400</v>
      </c>
      <c r="H146" s="74">
        <f>LasVegas!$B$2*10^3</f>
        <v>8912630</v>
      </c>
      <c r="I146" s="74">
        <f>SanFrancisco!$B$2*10^3</f>
        <v>8995730</v>
      </c>
      <c r="J146" s="74">
        <f>Baltimore!$B$2*10^3</f>
        <v>10696970</v>
      </c>
      <c r="K146" s="74">
        <f>Albuquerque!$B$2*10^3</f>
        <v>9632440</v>
      </c>
      <c r="L146" s="74">
        <f>Seattle!$B$2*10^3</f>
        <v>10115480</v>
      </c>
      <c r="M146" s="74">
        <f>Chicago!$B$2*10^3</f>
        <v>11507640</v>
      </c>
      <c r="N146" s="74">
        <f>Boulder!$B$2*10^3</f>
        <v>10429440</v>
      </c>
      <c r="O146" s="74">
        <f>Minneapolis!$B$2*10^3</f>
        <v>12500470</v>
      </c>
      <c r="P146" s="74">
        <f>Helena!$B$2*10^3</f>
        <v>11539640</v>
      </c>
      <c r="Q146" s="74">
        <f>Duluth!$B$2*10^3</f>
        <v>13527980</v>
      </c>
      <c r="R146" s="74">
        <f>Fairbanks!$B$2*10^3</f>
        <v>17224380</v>
      </c>
    </row>
    <row r="147" spans="1:18" ht="11.25">
      <c r="A147" s="56" t="s">
        <v>92</v>
      </c>
      <c r="B147" s="57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</row>
    <row r="148" spans="1:18" ht="11.25">
      <c r="A148" s="58"/>
      <c r="B148" s="56" t="s">
        <v>238</v>
      </c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</row>
    <row r="149" spans="1:18" ht="11.25">
      <c r="A149" s="58"/>
      <c r="B149" s="59" t="s">
        <v>166</v>
      </c>
      <c r="C149" s="4">
        <f>(Miami!$B$13*10^3)/Miami!$B$8</f>
        <v>0</v>
      </c>
      <c r="D149" s="4">
        <f>(Houston!$B$13*10^3)/Houston!$B$8</f>
        <v>0</v>
      </c>
      <c r="E149" s="4">
        <f>(Phoenix!$B$13*10^3)/Phoenix!$B$8</f>
        <v>0</v>
      </c>
      <c r="F149" s="4">
        <f>(Atlanta!$B$13*10^3)/Atlanta!$B$8</f>
        <v>0</v>
      </c>
      <c r="G149" s="4">
        <f>(LosAngeles!$B$13*10^3)/LosAngeles!$B$8</f>
        <v>0</v>
      </c>
      <c r="H149" s="4">
        <f>(LasVegas!$B$13*10^3)/LasVegas!$B$8</f>
        <v>0</v>
      </c>
      <c r="I149" s="4">
        <f>(SanFrancisco!$B$13*10^3)/SanFrancisco!$B$8</f>
        <v>0</v>
      </c>
      <c r="J149" s="4">
        <f>(Baltimore!$B$13*10^3)/Baltimore!$B$8</f>
        <v>0</v>
      </c>
      <c r="K149" s="4">
        <f>(Albuquerque!$B$13*10^3)/Albuquerque!$B$8</f>
        <v>0</v>
      </c>
      <c r="L149" s="4">
        <f>(Seattle!$B$13*10^3)/Seattle!$B$8</f>
        <v>0</v>
      </c>
      <c r="M149" s="4">
        <f>(Chicago!$B$13*10^3)/Chicago!$B$8</f>
        <v>0</v>
      </c>
      <c r="N149" s="4">
        <f>(Boulder!$B$13*10^3)/Boulder!$B$8</f>
        <v>0</v>
      </c>
      <c r="O149" s="4">
        <f>(Minneapolis!$B$13*10^3)/Minneapolis!$B$8</f>
        <v>0</v>
      </c>
      <c r="P149" s="4">
        <f>(Helena!$B$13*10^3)/Helena!$B$8</f>
        <v>0</v>
      </c>
      <c r="Q149" s="4">
        <f>(Duluth!$B$13*10^3)/Duluth!$B$8</f>
        <v>0</v>
      </c>
      <c r="R149" s="4">
        <f>(Fairbanks!$B$13*10^3)/Fairbanks!$B$8</f>
        <v>0</v>
      </c>
    </row>
    <row r="150" spans="1:18" ht="11.25">
      <c r="A150" s="58"/>
      <c r="B150" s="59" t="s">
        <v>165</v>
      </c>
      <c r="C150" s="4">
        <f>(Miami!$B$14*10^3)/Miami!$B$8</f>
        <v>196.43416674838966</v>
      </c>
      <c r="D150" s="4">
        <f>(Houston!$B$14*10^3)/Houston!$B$8</f>
        <v>167.0880383850899</v>
      </c>
      <c r="E150" s="4">
        <f>(Phoenix!$B$14*10^3)/Phoenix!$B$8</f>
        <v>168.71213335278739</v>
      </c>
      <c r="F150" s="4">
        <f>(Atlanta!$B$14*10^3)/Atlanta!$B$8</f>
        <v>100.53123931123065</v>
      </c>
      <c r="G150" s="4">
        <f>(LosAngeles!$B$14*10^3)/LosAngeles!$B$8</f>
        <v>18.611315086383197</v>
      </c>
      <c r="H150" s="4">
        <f>(LasVegas!$B$14*10^3)/LasVegas!$B$8</f>
        <v>117.47301347353012</v>
      </c>
      <c r="I150" s="4">
        <f>(SanFrancisco!$B$14*10^3)/SanFrancisco!$B$8</f>
        <v>4.4847983275888046</v>
      </c>
      <c r="J150" s="4">
        <f>(Baltimore!$B$14*10^3)/Baltimore!$B$8</f>
        <v>74.060165662470496</v>
      </c>
      <c r="K150" s="4">
        <f>(Albuquerque!$B$14*10^3)/Albuquerque!$B$8</f>
        <v>52.746012117327112</v>
      </c>
      <c r="L150" s="4">
        <f>(Seattle!$B$14*10^3)/Seattle!$B$8</f>
        <v>7.49140712640434</v>
      </c>
      <c r="M150" s="4">
        <f>(Chicago!$B$14*10^3)/Chicago!$B$8</f>
        <v>45.737767264081668</v>
      </c>
      <c r="N150" s="4">
        <f>(Boulder!$B$14*10^3)/Boulder!$B$8</f>
        <v>28.886885014554665</v>
      </c>
      <c r="O150" s="4">
        <f>(Minneapolis!$B$14*10^3)/Minneapolis!$B$8</f>
        <v>37.32548154774576</v>
      </c>
      <c r="P150" s="4">
        <f>(Helena!$B$14*10^3)/Helena!$B$8</f>
        <v>15.047395348725958</v>
      </c>
      <c r="Q150" s="4">
        <f>(Duluth!$B$14*10^3)/Duluth!$B$8</f>
        <v>10.440610506626738</v>
      </c>
      <c r="R150" s="4">
        <f>(Fairbanks!$B$14*10^3)/Fairbanks!$B$8</f>
        <v>3.0998926040293822</v>
      </c>
    </row>
    <row r="151" spans="1:18" ht="11.25">
      <c r="A151" s="58"/>
      <c r="B151" s="59" t="s">
        <v>167</v>
      </c>
      <c r="C151" s="4">
        <f>(Miami!$B$15*10^3)/Miami!$B$8</f>
        <v>361.80961014545096</v>
      </c>
      <c r="D151" s="4">
        <f>(Houston!$B$15*10^3)/Houston!$B$8</f>
        <v>361.80961014545096</v>
      </c>
      <c r="E151" s="4">
        <f>(Phoenix!$B$15*10^3)/Phoenix!$B$8</f>
        <v>361.80961014545096</v>
      </c>
      <c r="F151" s="4">
        <f>(Atlanta!$B$15*10^3)/Atlanta!$B$8</f>
        <v>361.80961014545096</v>
      </c>
      <c r="G151" s="4">
        <f>(LosAngeles!$B$15*10^3)/LosAngeles!$B$8</f>
        <v>361.80961014545096</v>
      </c>
      <c r="H151" s="4">
        <f>(LasVegas!$B$15*10^3)/LasVegas!$B$8</f>
        <v>361.80961014545096</v>
      </c>
      <c r="I151" s="4">
        <f>(SanFrancisco!$B$15*10^3)/SanFrancisco!$B$8</f>
        <v>361.80961014545096</v>
      </c>
      <c r="J151" s="4">
        <f>(Baltimore!$B$15*10^3)/Baltimore!$B$8</f>
        <v>361.80961014545096</v>
      </c>
      <c r="K151" s="4">
        <f>(Albuquerque!$B$15*10^3)/Albuquerque!$B$8</f>
        <v>361.80961014545096</v>
      </c>
      <c r="L151" s="4">
        <f>(Seattle!$B$15*10^3)/Seattle!$B$8</f>
        <v>361.80961014545096</v>
      </c>
      <c r="M151" s="4">
        <f>(Chicago!$B$15*10^3)/Chicago!$B$8</f>
        <v>361.80961014545096</v>
      </c>
      <c r="N151" s="4">
        <f>(Boulder!$B$15*10^3)/Boulder!$B$8</f>
        <v>361.80961014545096</v>
      </c>
      <c r="O151" s="4">
        <f>(Minneapolis!$B$15*10^3)/Minneapolis!$B$8</f>
        <v>361.80961014545096</v>
      </c>
      <c r="P151" s="4">
        <f>(Helena!$B$15*10^3)/Helena!$B$8</f>
        <v>361.80961014545096</v>
      </c>
      <c r="Q151" s="4">
        <f>(Duluth!$B$15*10^3)/Duluth!$B$8</f>
        <v>361.80961014545096</v>
      </c>
      <c r="R151" s="4">
        <f>(Fairbanks!$B$15*10^3)/Fairbanks!$B$8</f>
        <v>361.80961014545096</v>
      </c>
    </row>
    <row r="152" spans="1:18" ht="11.25">
      <c r="A152" s="58"/>
      <c r="B152" s="59" t="s">
        <v>173</v>
      </c>
      <c r="C152" s="4">
        <f>(Miami!$B$16*10^3)/Miami!$B$8</f>
        <v>18.508463711403827</v>
      </c>
      <c r="D152" s="4">
        <f>(Houston!$B$16*10^3)/Houston!$B$8</f>
        <v>18.477369109665876</v>
      </c>
      <c r="E152" s="4">
        <f>(Phoenix!$B$16*10^3)/Phoenix!$B$8</f>
        <v>18.470193432341734</v>
      </c>
      <c r="F152" s="4">
        <f>(Atlanta!$B$16*10^3)/Atlanta!$B$8</f>
        <v>18.501288034079682</v>
      </c>
      <c r="G152" s="4">
        <f>(LosAngeles!$B$16*10^3)/LosAngeles!$B$8</f>
        <v>18.498896141638301</v>
      </c>
      <c r="H152" s="4">
        <f>(LasVegas!$B$16*10^3)/LasVegas!$B$8</f>
        <v>18.479761002107256</v>
      </c>
      <c r="I152" s="4">
        <f>(SanFrancisco!$B$16*10^3)/SanFrancisco!$B$8</f>
        <v>18.460625862576212</v>
      </c>
      <c r="J152" s="4">
        <f>(Baltimore!$B$16*10^3)/Baltimore!$B$8</f>
        <v>18.479761002107256</v>
      </c>
      <c r="K152" s="4">
        <f>(Albuquerque!$B$16*10^3)/Albuquerque!$B$8</f>
        <v>18.477369109665876</v>
      </c>
      <c r="L152" s="4">
        <f>(Seattle!$B$16*10^3)/Seattle!$B$8</f>
        <v>18.448666400369309</v>
      </c>
      <c r="M152" s="4">
        <f>(Chicago!$B$16*10^3)/Chicago!$B$8</f>
        <v>18.45345018525207</v>
      </c>
      <c r="N152" s="4">
        <f>(Boulder!$B$16*10^3)/Boulder!$B$8</f>
        <v>18.458233970134831</v>
      </c>
      <c r="O152" s="4">
        <f>(Minneapolis!$B$16*10^3)/Minneapolis!$B$8</f>
        <v>18.467801539900353</v>
      </c>
      <c r="P152" s="4">
        <f>(Helena!$B$16*10^3)/Helena!$B$8</f>
        <v>18.446274507927928</v>
      </c>
      <c r="Q152" s="4">
        <f>(Duluth!$B$16*10^3)/Duluth!$B$8</f>
        <v>18.441490723045167</v>
      </c>
      <c r="R152" s="4">
        <f>(Fairbanks!$B$16*10^3)/Fairbanks!$B$8</f>
        <v>18.331463670741655</v>
      </c>
    </row>
    <row r="153" spans="1:18" ht="11.25">
      <c r="A153" s="58"/>
      <c r="B153" s="59" t="s">
        <v>168</v>
      </c>
      <c r="C153" s="4">
        <f>(Miami!$B$17*10^3)/Miami!$B$8</f>
        <v>187.92859722683991</v>
      </c>
      <c r="D153" s="4">
        <f>(Houston!$B$17*10^3)/Houston!$B$8</f>
        <v>187.92859722683991</v>
      </c>
      <c r="E153" s="4">
        <f>(Phoenix!$B$17*10^3)/Phoenix!$B$8</f>
        <v>187.92859722683991</v>
      </c>
      <c r="F153" s="4">
        <f>(Atlanta!$B$17*10^3)/Atlanta!$B$8</f>
        <v>187.92859722683991</v>
      </c>
      <c r="G153" s="4">
        <f>(LosAngeles!$B$17*10^3)/LosAngeles!$B$8</f>
        <v>187.92859722683991</v>
      </c>
      <c r="H153" s="4">
        <f>(LasVegas!$B$17*10^3)/LasVegas!$B$8</f>
        <v>187.92859722683991</v>
      </c>
      <c r="I153" s="4">
        <f>(SanFrancisco!$B$17*10^3)/SanFrancisco!$B$8</f>
        <v>187.92859722683991</v>
      </c>
      <c r="J153" s="4">
        <f>(Baltimore!$B$17*10^3)/Baltimore!$B$8</f>
        <v>187.92859722683991</v>
      </c>
      <c r="K153" s="4">
        <f>(Albuquerque!$B$17*10^3)/Albuquerque!$B$8</f>
        <v>187.92859722683991</v>
      </c>
      <c r="L153" s="4">
        <f>(Seattle!$B$17*10^3)/Seattle!$B$8</f>
        <v>187.92859722683991</v>
      </c>
      <c r="M153" s="4">
        <f>(Chicago!$B$17*10^3)/Chicago!$B$8</f>
        <v>187.92859722683991</v>
      </c>
      <c r="N153" s="4">
        <f>(Boulder!$B$17*10^3)/Boulder!$B$8</f>
        <v>187.92859722683991</v>
      </c>
      <c r="O153" s="4">
        <f>(Minneapolis!$B$17*10^3)/Minneapolis!$B$8</f>
        <v>187.92859722683991</v>
      </c>
      <c r="P153" s="4">
        <f>(Helena!$B$17*10^3)/Helena!$B$8</f>
        <v>187.92859722683991</v>
      </c>
      <c r="Q153" s="4">
        <f>(Duluth!$B$17*10^3)/Duluth!$B$8</f>
        <v>187.92859722683991</v>
      </c>
      <c r="R153" s="4">
        <f>(Fairbanks!$B$17*10^3)/Fairbanks!$B$8</f>
        <v>187.92859722683991</v>
      </c>
    </row>
    <row r="154" spans="1:18" ht="11.25">
      <c r="A154" s="58"/>
      <c r="B154" s="59" t="s">
        <v>174</v>
      </c>
      <c r="C154" s="4">
        <f>(Miami!$B$18*10^3)/Miami!$B$8</f>
        <v>0</v>
      </c>
      <c r="D154" s="4">
        <f>(Houston!$B$18*10^3)/Houston!$B$8</f>
        <v>0</v>
      </c>
      <c r="E154" s="4">
        <f>(Phoenix!$B$18*10^3)/Phoenix!$B$8</f>
        <v>0</v>
      </c>
      <c r="F154" s="4">
        <f>(Atlanta!$B$18*10^3)/Atlanta!$B$8</f>
        <v>0</v>
      </c>
      <c r="G154" s="4">
        <f>(LosAngeles!$B$18*10^3)/LosAngeles!$B$8</f>
        <v>0</v>
      </c>
      <c r="H154" s="4">
        <f>(LasVegas!$B$18*10^3)/LasVegas!$B$8</f>
        <v>0</v>
      </c>
      <c r="I154" s="4">
        <f>(SanFrancisco!$B$18*10^3)/SanFrancisco!$B$8</f>
        <v>0</v>
      </c>
      <c r="J154" s="4">
        <f>(Baltimore!$B$18*10^3)/Baltimore!$B$8</f>
        <v>0</v>
      </c>
      <c r="K154" s="4">
        <f>(Albuquerque!$B$18*10^3)/Albuquerque!$B$8</f>
        <v>0</v>
      </c>
      <c r="L154" s="4">
        <f>(Seattle!$B$18*10^3)/Seattle!$B$8</f>
        <v>0</v>
      </c>
      <c r="M154" s="4">
        <f>(Chicago!$B$18*10^3)/Chicago!$B$8</f>
        <v>0</v>
      </c>
      <c r="N154" s="4">
        <f>(Boulder!$B$18*10^3)/Boulder!$B$8</f>
        <v>0</v>
      </c>
      <c r="O154" s="4">
        <f>(Minneapolis!$B$18*10^3)/Minneapolis!$B$8</f>
        <v>0</v>
      </c>
      <c r="P154" s="4">
        <f>(Helena!$B$18*10^3)/Helena!$B$8</f>
        <v>0</v>
      </c>
      <c r="Q154" s="4">
        <f>(Duluth!$B$18*10^3)/Duluth!$B$8</f>
        <v>0</v>
      </c>
      <c r="R154" s="4">
        <f>(Fairbanks!$B$18*10^3)/Fairbanks!$B$8</f>
        <v>0</v>
      </c>
    </row>
    <row r="155" spans="1:18" ht="11.25">
      <c r="A155" s="58"/>
      <c r="B155" s="59" t="s">
        <v>169</v>
      </c>
      <c r="C155" s="4">
        <f>(Miami!$B$19*10^3)/Miami!$B$8</f>
        <v>123.00067690556091</v>
      </c>
      <c r="D155" s="4">
        <f>(Houston!$B$19*10^3)/Houston!$B$8</f>
        <v>198.35246448637699</v>
      </c>
      <c r="E155" s="4">
        <f>(Phoenix!$B$19*10^3)/Phoenix!$B$8</f>
        <v>159.69709074122355</v>
      </c>
      <c r="F155" s="4">
        <f>(Atlanta!$B$19*10^3)/Atlanta!$B$8</f>
        <v>242.03320425087125</v>
      </c>
      <c r="G155" s="4">
        <f>(LosAngeles!$B$19*10^3)/LosAngeles!$B$8</f>
        <v>136.39527457729281</v>
      </c>
      <c r="H155" s="4">
        <f>(LasVegas!$B$19*10^3)/LasVegas!$B$8</f>
        <v>225.45499773966165</v>
      </c>
      <c r="I155" s="4">
        <f>(SanFrancisco!$B$19*10^3)/SanFrancisco!$B$8</f>
        <v>144.05650606703517</v>
      </c>
      <c r="J155" s="4">
        <f>(Baltimore!$B$19*10^3)/Baltimore!$B$8</f>
        <v>264.88534463582243</v>
      </c>
      <c r="K155" s="4">
        <f>(Albuquerque!$B$19*10^3)/Albuquerque!$B$8</f>
        <v>284.06114633837149</v>
      </c>
      <c r="L155" s="4">
        <f>(Seattle!$B$19*10^3)/Seattle!$B$8</f>
        <v>220.48942903135531</v>
      </c>
      <c r="M155" s="4">
        <f>(Chicago!$B$19*10^3)/Chicago!$B$8</f>
        <v>316.38996457607294</v>
      </c>
      <c r="N155" s="4">
        <f>(Boulder!$B$19*10^3)/Boulder!$B$8</f>
        <v>336.65886112433299</v>
      </c>
      <c r="O155" s="4">
        <f>(Minneapolis!$B$19*10^3)/Minneapolis!$B$8</f>
        <v>350.5940264878169</v>
      </c>
      <c r="P155" s="4">
        <f>(Helena!$B$19*10^3)/Helena!$B$8</f>
        <v>380.82754694686889</v>
      </c>
      <c r="Q155" s="4">
        <f>(Duluth!$B$19*10^3)/Duluth!$B$8</f>
        <v>385.44868314361639</v>
      </c>
      <c r="R155" s="4">
        <f>(Fairbanks!$B$19*10^3)/Fairbanks!$B$8</f>
        <v>495.49965437154225</v>
      </c>
    </row>
    <row r="156" spans="1:18" ht="11.25">
      <c r="A156" s="58"/>
      <c r="B156" s="59" t="s">
        <v>175</v>
      </c>
      <c r="C156" s="4">
        <f>(Miami!$B$20*10^3)/Miami!$B$8</f>
        <v>0</v>
      </c>
      <c r="D156" s="4">
        <f>(Houston!$B$20*10^3)/Houston!$B$8</f>
        <v>0</v>
      </c>
      <c r="E156" s="4">
        <f>(Phoenix!$B$20*10^3)/Phoenix!$B$8</f>
        <v>0</v>
      </c>
      <c r="F156" s="4">
        <f>(Atlanta!$B$20*10^3)/Atlanta!$B$8</f>
        <v>0</v>
      </c>
      <c r="G156" s="4">
        <f>(LosAngeles!$B$20*10^3)/LosAngeles!$B$8</f>
        <v>0</v>
      </c>
      <c r="H156" s="4">
        <f>(LasVegas!$B$20*10^3)/LasVegas!$B$8</f>
        <v>0</v>
      </c>
      <c r="I156" s="4">
        <f>(SanFrancisco!$B$20*10^3)/SanFrancisco!$B$8</f>
        <v>0</v>
      </c>
      <c r="J156" s="4">
        <f>(Baltimore!$B$20*10^3)/Baltimore!$B$8</f>
        <v>0</v>
      </c>
      <c r="K156" s="4">
        <f>(Albuquerque!$B$20*10^3)/Albuquerque!$B$8</f>
        <v>0</v>
      </c>
      <c r="L156" s="4">
        <f>(Seattle!$B$20*10^3)/Seattle!$B$8</f>
        <v>0</v>
      </c>
      <c r="M156" s="4">
        <f>(Chicago!$B$20*10^3)/Chicago!$B$8</f>
        <v>0</v>
      </c>
      <c r="N156" s="4">
        <f>(Boulder!$B$20*10^3)/Boulder!$B$8</f>
        <v>0</v>
      </c>
      <c r="O156" s="4">
        <f>(Minneapolis!$B$20*10^3)/Minneapolis!$B$8</f>
        <v>0</v>
      </c>
      <c r="P156" s="4">
        <f>(Helena!$B$20*10^3)/Helena!$B$8</f>
        <v>0</v>
      </c>
      <c r="Q156" s="4">
        <f>(Duluth!$B$20*10^3)/Duluth!$B$8</f>
        <v>0</v>
      </c>
      <c r="R156" s="4">
        <f>(Fairbanks!$B$20*10^3)/Fairbanks!$B$8</f>
        <v>0</v>
      </c>
    </row>
    <row r="157" spans="1:18" ht="11.25">
      <c r="A157" s="58"/>
      <c r="B157" s="59" t="s">
        <v>176</v>
      </c>
      <c r="C157" s="4">
        <f>(Miami!$B$21*10^3)/Miami!$B$8</f>
        <v>0</v>
      </c>
      <c r="D157" s="4">
        <f>(Houston!$B$21*10^3)/Houston!$B$8</f>
        <v>0</v>
      </c>
      <c r="E157" s="4">
        <f>(Phoenix!$B$21*10^3)/Phoenix!$B$8</f>
        <v>0</v>
      </c>
      <c r="F157" s="4">
        <f>(Atlanta!$B$21*10^3)/Atlanta!$B$8</f>
        <v>0</v>
      </c>
      <c r="G157" s="4">
        <f>(LosAngeles!$B$21*10^3)/LosAngeles!$B$8</f>
        <v>0</v>
      </c>
      <c r="H157" s="4">
        <f>(LasVegas!$B$21*10^3)/LasVegas!$B$8</f>
        <v>0</v>
      </c>
      <c r="I157" s="4">
        <f>(SanFrancisco!$B$21*10^3)/SanFrancisco!$B$8</f>
        <v>0</v>
      </c>
      <c r="J157" s="4">
        <f>(Baltimore!$B$21*10^3)/Baltimore!$B$8</f>
        <v>0</v>
      </c>
      <c r="K157" s="4">
        <f>(Albuquerque!$B$21*10^3)/Albuquerque!$B$8</f>
        <v>0</v>
      </c>
      <c r="L157" s="4">
        <f>(Seattle!$B$21*10^3)/Seattle!$B$8</f>
        <v>0</v>
      </c>
      <c r="M157" s="4">
        <f>(Chicago!$B$21*10^3)/Chicago!$B$8</f>
        <v>0</v>
      </c>
      <c r="N157" s="4">
        <f>(Boulder!$B$21*10^3)/Boulder!$B$8</f>
        <v>0</v>
      </c>
      <c r="O157" s="4">
        <f>(Minneapolis!$B$21*10^3)/Minneapolis!$B$8</f>
        <v>0</v>
      </c>
      <c r="P157" s="4">
        <f>(Helena!$B$21*10^3)/Helena!$B$8</f>
        <v>0</v>
      </c>
      <c r="Q157" s="4">
        <f>(Duluth!$B$21*10^3)/Duluth!$B$8</f>
        <v>0</v>
      </c>
      <c r="R157" s="4">
        <f>(Fairbanks!$B$21*10^3)/Fairbanks!$B$8</f>
        <v>0</v>
      </c>
    </row>
    <row r="158" spans="1:18" ht="11.25">
      <c r="A158" s="58"/>
      <c r="B158" s="59" t="s">
        <v>177</v>
      </c>
      <c r="C158" s="4">
        <f>(Miami!$B$22*10^3)/Miami!$B$8</f>
        <v>0</v>
      </c>
      <c r="D158" s="4">
        <f>(Houston!$B$22*10^3)/Houston!$B$8</f>
        <v>0</v>
      </c>
      <c r="E158" s="4">
        <f>(Phoenix!$B$22*10^3)/Phoenix!$B$8</f>
        <v>0</v>
      </c>
      <c r="F158" s="4">
        <f>(Atlanta!$B$22*10^3)/Atlanta!$B$8</f>
        <v>0</v>
      </c>
      <c r="G158" s="4">
        <f>(LosAngeles!$B$22*10^3)/LosAngeles!$B$8</f>
        <v>0</v>
      </c>
      <c r="H158" s="4">
        <f>(LasVegas!$B$22*10^3)/LasVegas!$B$8</f>
        <v>0</v>
      </c>
      <c r="I158" s="4">
        <f>(SanFrancisco!$B$22*10^3)/SanFrancisco!$B$8</f>
        <v>0</v>
      </c>
      <c r="J158" s="4">
        <f>(Baltimore!$B$22*10^3)/Baltimore!$B$8</f>
        <v>0</v>
      </c>
      <c r="K158" s="4">
        <f>(Albuquerque!$B$22*10^3)/Albuquerque!$B$8</f>
        <v>0</v>
      </c>
      <c r="L158" s="4">
        <f>(Seattle!$B$22*10^3)/Seattle!$B$8</f>
        <v>0</v>
      </c>
      <c r="M158" s="4">
        <f>(Chicago!$B$22*10^3)/Chicago!$B$8</f>
        <v>0</v>
      </c>
      <c r="N158" s="4">
        <f>(Boulder!$B$22*10^3)/Boulder!$B$8</f>
        <v>0</v>
      </c>
      <c r="O158" s="4">
        <f>(Minneapolis!$B$22*10^3)/Minneapolis!$B$8</f>
        <v>0</v>
      </c>
      <c r="P158" s="4">
        <f>(Helena!$B$22*10^3)/Helena!$B$8</f>
        <v>0</v>
      </c>
      <c r="Q158" s="4">
        <f>(Duluth!$B$22*10^3)/Duluth!$B$8</f>
        <v>0</v>
      </c>
      <c r="R158" s="4">
        <f>(Fairbanks!$B$22*10^3)/Fairbanks!$B$8</f>
        <v>0</v>
      </c>
    </row>
    <row r="159" spans="1:18" ht="11.25">
      <c r="A159" s="58"/>
      <c r="B159" s="59" t="s">
        <v>178</v>
      </c>
      <c r="C159" s="4">
        <f>(Miami!$B$23*10^3)/Miami!$B$8</f>
        <v>0</v>
      </c>
      <c r="D159" s="4">
        <f>(Houston!$B$23*10^3)/Houston!$B$8</f>
        <v>0</v>
      </c>
      <c r="E159" s="4">
        <f>(Phoenix!$B$23*10^3)/Phoenix!$B$8</f>
        <v>0</v>
      </c>
      <c r="F159" s="4">
        <f>(Atlanta!$B$23*10^3)/Atlanta!$B$8</f>
        <v>0</v>
      </c>
      <c r="G159" s="4">
        <f>(LosAngeles!$B$23*10^3)/LosAngeles!$B$8</f>
        <v>0</v>
      </c>
      <c r="H159" s="4">
        <f>(LasVegas!$B$23*10^3)/LasVegas!$B$8</f>
        <v>0</v>
      </c>
      <c r="I159" s="4">
        <f>(SanFrancisco!$B$23*10^3)/SanFrancisco!$B$8</f>
        <v>0</v>
      </c>
      <c r="J159" s="4">
        <f>(Baltimore!$B$23*10^3)/Baltimore!$B$8</f>
        <v>0</v>
      </c>
      <c r="K159" s="4">
        <f>(Albuquerque!$B$23*10^3)/Albuquerque!$B$8</f>
        <v>0</v>
      </c>
      <c r="L159" s="4">
        <f>(Seattle!$B$23*10^3)/Seattle!$B$8</f>
        <v>0</v>
      </c>
      <c r="M159" s="4">
        <f>(Chicago!$B$23*10^3)/Chicago!$B$8</f>
        <v>0</v>
      </c>
      <c r="N159" s="4">
        <f>(Boulder!$B$23*10^3)/Boulder!$B$8</f>
        <v>0</v>
      </c>
      <c r="O159" s="4">
        <f>(Minneapolis!$B$23*10^3)/Minneapolis!$B$8</f>
        <v>0</v>
      </c>
      <c r="P159" s="4">
        <f>(Helena!$B$23*10^3)/Helena!$B$8</f>
        <v>0</v>
      </c>
      <c r="Q159" s="4">
        <f>(Duluth!$B$23*10^3)/Duluth!$B$8</f>
        <v>0</v>
      </c>
      <c r="R159" s="4">
        <f>(Fairbanks!$B$23*10^3)/Fairbanks!$B$8</f>
        <v>0</v>
      </c>
    </row>
    <row r="160" spans="1:18" ht="11.25">
      <c r="A160" s="58"/>
      <c r="B160" s="59" t="s">
        <v>179</v>
      </c>
      <c r="C160" s="4">
        <f>(Miami!$B$24*10^3)/Miami!$B$8</f>
        <v>0</v>
      </c>
      <c r="D160" s="4">
        <f>(Houston!$B$24*10^3)/Houston!$B$8</f>
        <v>0</v>
      </c>
      <c r="E160" s="4">
        <f>(Phoenix!$B$24*10^3)/Phoenix!$B$8</f>
        <v>0</v>
      </c>
      <c r="F160" s="4">
        <f>(Atlanta!$B$24*10^3)/Atlanta!$B$8</f>
        <v>0</v>
      </c>
      <c r="G160" s="4">
        <f>(LosAngeles!$B$24*10^3)/LosAngeles!$B$8</f>
        <v>0</v>
      </c>
      <c r="H160" s="4">
        <f>(LasVegas!$B$24*10^3)/LasVegas!$B$8</f>
        <v>0</v>
      </c>
      <c r="I160" s="4">
        <f>(SanFrancisco!$B$24*10^3)/SanFrancisco!$B$8</f>
        <v>0</v>
      </c>
      <c r="J160" s="4">
        <f>(Baltimore!$B$24*10^3)/Baltimore!$B$8</f>
        <v>0</v>
      </c>
      <c r="K160" s="4">
        <f>(Albuquerque!$B$24*10^3)/Albuquerque!$B$8</f>
        <v>0</v>
      </c>
      <c r="L160" s="4">
        <f>(Seattle!$B$24*10^3)/Seattle!$B$8</f>
        <v>0</v>
      </c>
      <c r="M160" s="4">
        <f>(Chicago!$B$24*10^3)/Chicago!$B$8</f>
        <v>0</v>
      </c>
      <c r="N160" s="4">
        <f>(Boulder!$B$24*10^3)/Boulder!$B$8</f>
        <v>0</v>
      </c>
      <c r="O160" s="4">
        <f>(Minneapolis!$B$24*10^3)/Minneapolis!$B$8</f>
        <v>0</v>
      </c>
      <c r="P160" s="4">
        <f>(Helena!$B$24*10^3)/Helena!$B$8</f>
        <v>0</v>
      </c>
      <c r="Q160" s="4">
        <f>(Duluth!$B$24*10^3)/Duluth!$B$8</f>
        <v>0</v>
      </c>
      <c r="R160" s="4">
        <f>(Fairbanks!$B$24*10^3)/Fairbanks!$B$8</f>
        <v>0</v>
      </c>
    </row>
    <row r="161" spans="1:18" ht="11.25">
      <c r="A161" s="58"/>
      <c r="B161" s="59" t="s">
        <v>170</v>
      </c>
      <c r="C161" s="4">
        <f>(Miami!$B$25*10^3)/Miami!$B$8</f>
        <v>1076.6840716706652</v>
      </c>
      <c r="D161" s="4">
        <f>(Houston!$B$25*10^3)/Houston!$B$8</f>
        <v>988.79159201969014</v>
      </c>
      <c r="E161" s="4">
        <f>(Phoenix!$B$25*10^3)/Phoenix!$B$8</f>
        <v>876.18607966436969</v>
      </c>
      <c r="F161" s="4">
        <f>(Atlanta!$B$25*10^3)/Atlanta!$B$8</f>
        <v>888.4923662752733</v>
      </c>
      <c r="G161" s="4">
        <f>(LosAngeles!$B$25*10^3)/LosAngeles!$B$8</f>
        <v>900.34897710719747</v>
      </c>
      <c r="H161" s="4">
        <f>(LasVegas!$B$25*10^3)/LasVegas!$B$8</f>
        <v>793.99826348608758</v>
      </c>
      <c r="I161" s="4">
        <f>(SanFrancisco!$B$25*10^3)/SanFrancisco!$B$8</f>
        <v>822.32544566935917</v>
      </c>
      <c r="J161" s="4">
        <f>(Baltimore!$B$25*10^3)/Baltimore!$B$8</f>
        <v>830.78078544963989</v>
      </c>
      <c r="K161" s="4">
        <f>(Albuquerque!$B$25*10^3)/Albuquerque!$B$8</f>
        <v>760.74378287357172</v>
      </c>
      <c r="L161" s="4">
        <f>(Seattle!$B$25*10^3)/Seattle!$B$8</f>
        <v>780.73521989863161</v>
      </c>
      <c r="M161" s="4">
        <f>(Chicago!$B$25*10^3)/Chicago!$B$8</f>
        <v>795.91895311651626</v>
      </c>
      <c r="N161" s="4">
        <f>(Boulder!$B$25*10^3)/Boulder!$B$8</f>
        <v>731.36655990853399</v>
      </c>
      <c r="O161" s="4">
        <f>(Minneapolis!$B$25*10^3)/Minneapolis!$B$8</f>
        <v>779.20680062858935</v>
      </c>
      <c r="P161" s="4">
        <f>(Helena!$B$25*10^3)/Helena!$B$8</f>
        <v>707.56244633191341</v>
      </c>
      <c r="Q161" s="4">
        <f>(Duluth!$B$25*10^3)/Duluth!$B$8</f>
        <v>722.88730120383946</v>
      </c>
      <c r="R161" s="4">
        <f>(Fairbanks!$B$25*10^3)/Fairbanks!$B$8</f>
        <v>681.40231870053265</v>
      </c>
    </row>
    <row r="162" spans="1:18" ht="11.25">
      <c r="A162" s="58"/>
      <c r="B162" s="59" t="s">
        <v>180</v>
      </c>
      <c r="C162" s="4">
        <f>(Miami!$B$26*10^3)/Miami!$B$8</f>
        <v>0</v>
      </c>
      <c r="D162" s="4">
        <f>(Houston!$B$26*10^3)/Houston!$B$8</f>
        <v>0</v>
      </c>
      <c r="E162" s="4">
        <f>(Phoenix!$B$26*10^3)/Phoenix!$B$8</f>
        <v>0</v>
      </c>
      <c r="F162" s="4">
        <f>(Atlanta!$B$26*10^3)/Atlanta!$B$8</f>
        <v>0</v>
      </c>
      <c r="G162" s="4">
        <f>(LosAngeles!$B$26*10^3)/LosAngeles!$B$8</f>
        <v>0</v>
      </c>
      <c r="H162" s="4">
        <f>(LasVegas!$B$26*10^3)/LasVegas!$B$8</f>
        <v>0</v>
      </c>
      <c r="I162" s="4">
        <f>(SanFrancisco!$B$26*10^3)/SanFrancisco!$B$8</f>
        <v>0</v>
      </c>
      <c r="J162" s="4">
        <f>(Baltimore!$B$26*10^3)/Baltimore!$B$8</f>
        <v>0</v>
      </c>
      <c r="K162" s="4">
        <f>(Albuquerque!$B$26*10^3)/Albuquerque!$B$8</f>
        <v>0</v>
      </c>
      <c r="L162" s="4">
        <f>(Seattle!$B$26*10^3)/Seattle!$B$8</f>
        <v>0</v>
      </c>
      <c r="M162" s="4">
        <f>(Chicago!$B$26*10^3)/Chicago!$B$8</f>
        <v>0</v>
      </c>
      <c r="N162" s="4">
        <f>(Boulder!$B$26*10^3)/Boulder!$B$8</f>
        <v>0</v>
      </c>
      <c r="O162" s="4">
        <f>(Minneapolis!$B$26*10^3)/Minneapolis!$B$8</f>
        <v>0</v>
      </c>
      <c r="P162" s="4">
        <f>(Helena!$B$26*10^3)/Helena!$B$8</f>
        <v>0</v>
      </c>
      <c r="Q162" s="4">
        <f>(Duluth!$B$26*10^3)/Duluth!$B$8</f>
        <v>0</v>
      </c>
      <c r="R162" s="4">
        <f>(Fairbanks!$B$26*10^3)/Fairbanks!$B$8</f>
        <v>0</v>
      </c>
    </row>
    <row r="163" spans="1:18" ht="11.25">
      <c r="A163" s="58"/>
      <c r="B163" s="59" t="s">
        <v>91</v>
      </c>
      <c r="C163" s="4">
        <f>(Miami!$B$28*10^3)/Miami!$B$8</f>
        <v>1964.3655864083105</v>
      </c>
      <c r="D163" s="4">
        <f>(Houston!$B$28*10^3)/Houston!$B$8</f>
        <v>1922.4428875882309</v>
      </c>
      <c r="E163" s="4">
        <f>(Phoenix!$B$28*10^3)/Phoenix!$B$8</f>
        <v>1772.8037045630133</v>
      </c>
      <c r="F163" s="4">
        <f>(Atlanta!$B$28*10^3)/Atlanta!$B$8</f>
        <v>1799.2963052437458</v>
      </c>
      <c r="G163" s="4">
        <f>(LosAngeles!$B$28*10^3)/LosAngeles!$B$8</f>
        <v>1623.5902783923614</v>
      </c>
      <c r="H163" s="4">
        <f>(LasVegas!$B$28*10^3)/LasVegas!$B$8</f>
        <v>1705.141851181236</v>
      </c>
      <c r="I163" s="4">
        <f>(SanFrancisco!$B$28*10^3)/SanFrancisco!$B$8</f>
        <v>1539.0631914064088</v>
      </c>
      <c r="J163" s="4">
        <f>(Baltimore!$B$28*10^3)/Baltimore!$B$8</f>
        <v>1737.9418722298897</v>
      </c>
      <c r="K163" s="4">
        <f>(Albuquerque!$B$28*10^3)/Albuquerque!$B$8</f>
        <v>1665.7617340263444</v>
      </c>
      <c r="L163" s="4">
        <f>(Seattle!$B$28*10^3)/Seattle!$B$8</f>
        <v>1576.9005379366101</v>
      </c>
      <c r="M163" s="4">
        <f>(Chicago!$B$28*10^3)/Chicago!$B$8</f>
        <v>1726.2383425142139</v>
      </c>
      <c r="N163" s="4">
        <f>(Boulder!$B$28*10^3)/Boulder!$B$8</f>
        <v>1665.106355497406</v>
      </c>
      <c r="O163" s="4">
        <f>(Minneapolis!$B$28*10^3)/Minneapolis!$B$8</f>
        <v>1735.3323175763433</v>
      </c>
      <c r="P163" s="4">
        <f>(Helena!$B$28*10^3)/Helena!$B$8</f>
        <v>1671.6194786152857</v>
      </c>
      <c r="Q163" s="4">
        <f>(Duluth!$B$28*10^3)/Duluth!$B$8</f>
        <v>1686.9539010569772</v>
      </c>
      <c r="R163" s="4">
        <f>(Fairbanks!$B$28*10^3)/Fairbanks!$B$8</f>
        <v>1748.0715367191369</v>
      </c>
    </row>
    <row r="164" spans="1:18" ht="11.25">
      <c r="A164" s="58"/>
      <c r="B164" s="56" t="s">
        <v>233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1.25">
      <c r="A165" s="58"/>
      <c r="B165" s="59" t="s">
        <v>164</v>
      </c>
      <c r="C165" s="4">
        <f>(Miami!$C$13*10^3)/Miami!$B$8</f>
        <v>25.897019462828794</v>
      </c>
      <c r="D165" s="4">
        <f>(Houston!$C$13*10^3)/Houston!$B$8</f>
        <v>249.6585573539929</v>
      </c>
      <c r="E165" s="4">
        <f>(Phoenix!$C$13*10^3)/Phoenix!$B$8</f>
        <v>250.94061170257297</v>
      </c>
      <c r="F165" s="4">
        <f>(Atlanta!$C$13*10^3)/Atlanta!$B$8</f>
        <v>473.19286546322587</v>
      </c>
      <c r="G165" s="4">
        <f>(LosAngeles!$C$13*10^3)/LosAngeles!$B$8</f>
        <v>258.80754594227409</v>
      </c>
      <c r="H165" s="4">
        <f>(LasVegas!$C$13*10^3)/LasVegas!$B$8</f>
        <v>374.71386986669984</v>
      </c>
      <c r="I165" s="4">
        <f>(SanFrancisco!$C$13*10^3)/SanFrancisco!$B$8</f>
        <v>559.97311512895885</v>
      </c>
      <c r="J165" s="4">
        <f>(Baltimore!$C$13*10^3)/Baltimore!$B$8</f>
        <v>767.95533858433453</v>
      </c>
      <c r="K165" s="4">
        <f>(Albuquerque!$C$13*10^3)/Albuquerque!$B$8</f>
        <v>585.5783237139392</v>
      </c>
      <c r="L165" s="4">
        <f>(Seattle!$C$13*10^3)/Seattle!$B$8</f>
        <v>789.72634358578159</v>
      </c>
      <c r="M165" s="4">
        <f>(Chicago!$C$13*10^3)/Chicago!$B$8</f>
        <v>973.24907493559829</v>
      </c>
      <c r="N165" s="4">
        <f>(Boulder!$C$13*10^3)/Boulder!$B$8</f>
        <v>776.50396216982915</v>
      </c>
      <c r="O165" s="4">
        <f>(Minneapolis!$C$13*10^3)/Minneapolis!$B$8</f>
        <v>1201.3590732851926</v>
      </c>
      <c r="P165" s="4">
        <f>(Helena!$C$13*10^3)/Helena!$B$8</f>
        <v>1035.203872952241</v>
      </c>
      <c r="Q165" s="4">
        <f>(Duluth!$C$13*10^3)/Duluth!$B$8</f>
        <v>1495.0619380547696</v>
      </c>
      <c r="R165" s="4">
        <f>(Fairbanks!$C$13*10^3)/Fairbanks!$B$8</f>
        <v>2317.5452486252598</v>
      </c>
    </row>
    <row r="166" spans="1:18" ht="11.25">
      <c r="A166" s="58"/>
      <c r="B166" s="59" t="s">
        <v>181</v>
      </c>
      <c r="C166" s="4">
        <f>(Miami!$C$14*10^3)/Miami!$B$8</f>
        <v>0</v>
      </c>
      <c r="D166" s="4">
        <f>(Houston!$C$14*10^3)/Houston!$B$8</f>
        <v>0</v>
      </c>
      <c r="E166" s="4">
        <f>(Phoenix!$C$14*10^3)/Phoenix!$B$8</f>
        <v>0</v>
      </c>
      <c r="F166" s="4">
        <f>(Atlanta!$C$14*10^3)/Atlanta!$B$8</f>
        <v>0</v>
      </c>
      <c r="G166" s="4">
        <f>(LosAngeles!$C$14*10^3)/LosAngeles!$B$8</f>
        <v>0</v>
      </c>
      <c r="H166" s="4">
        <f>(LasVegas!$C$14*10^3)/LasVegas!$B$8</f>
        <v>0</v>
      </c>
      <c r="I166" s="4">
        <f>(SanFrancisco!$C$14*10^3)/SanFrancisco!$B$8</f>
        <v>0</v>
      </c>
      <c r="J166" s="4">
        <f>(Baltimore!$C$14*10^3)/Baltimore!$B$8</f>
        <v>0</v>
      </c>
      <c r="K166" s="4">
        <f>(Albuquerque!$C$14*10^3)/Albuquerque!$B$8</f>
        <v>0</v>
      </c>
      <c r="L166" s="4">
        <f>(Seattle!$C$14*10^3)/Seattle!$B$8</f>
        <v>0</v>
      </c>
      <c r="M166" s="4">
        <f>(Chicago!$C$14*10^3)/Chicago!$B$8</f>
        <v>0</v>
      </c>
      <c r="N166" s="4">
        <f>(Boulder!$C$14*10^3)/Boulder!$B$8</f>
        <v>0</v>
      </c>
      <c r="O166" s="4">
        <f>(Minneapolis!$C$14*10^3)/Minneapolis!$B$8</f>
        <v>0</v>
      </c>
      <c r="P166" s="4">
        <f>(Helena!$C$14*10^3)/Helena!$B$8</f>
        <v>0</v>
      </c>
      <c r="Q166" s="4">
        <f>(Duluth!$C$14*10^3)/Duluth!$B$8</f>
        <v>0</v>
      </c>
      <c r="R166" s="4">
        <f>(Fairbanks!$C$14*10^3)/Fairbanks!$B$8</f>
        <v>0</v>
      </c>
    </row>
    <row r="167" spans="1:18" ht="11.25">
      <c r="A167" s="58"/>
      <c r="B167" s="59" t="s">
        <v>182</v>
      </c>
      <c r="C167" s="4">
        <f>(Miami!$C$15*10^3)/Miami!$B$8</f>
        <v>0</v>
      </c>
      <c r="D167" s="4">
        <f>(Houston!$C$15*10^3)/Houston!$B$8</f>
        <v>0</v>
      </c>
      <c r="E167" s="4">
        <f>(Phoenix!$C$15*10^3)/Phoenix!$B$8</f>
        <v>0</v>
      </c>
      <c r="F167" s="4">
        <f>(Atlanta!$C$15*10^3)/Atlanta!$B$8</f>
        <v>0</v>
      </c>
      <c r="G167" s="4">
        <f>(LosAngeles!$C$15*10^3)/LosAngeles!$B$8</f>
        <v>0</v>
      </c>
      <c r="H167" s="4">
        <f>(LasVegas!$C$15*10^3)/LasVegas!$B$8</f>
        <v>0</v>
      </c>
      <c r="I167" s="4">
        <f>(SanFrancisco!$C$15*10^3)/SanFrancisco!$B$8</f>
        <v>0</v>
      </c>
      <c r="J167" s="4">
        <f>(Baltimore!$C$15*10^3)/Baltimore!$B$8</f>
        <v>0</v>
      </c>
      <c r="K167" s="4">
        <f>(Albuquerque!$C$15*10^3)/Albuquerque!$B$8</f>
        <v>0</v>
      </c>
      <c r="L167" s="4">
        <f>(Seattle!$C$15*10^3)/Seattle!$B$8</f>
        <v>0</v>
      </c>
      <c r="M167" s="4">
        <f>(Chicago!$C$15*10^3)/Chicago!$B$8</f>
        <v>0</v>
      </c>
      <c r="N167" s="4">
        <f>(Boulder!$C$15*10^3)/Boulder!$B$8</f>
        <v>0</v>
      </c>
      <c r="O167" s="4">
        <f>(Minneapolis!$C$15*10^3)/Minneapolis!$B$8</f>
        <v>0</v>
      </c>
      <c r="P167" s="4">
        <f>(Helena!$C$15*10^3)/Helena!$B$8</f>
        <v>0</v>
      </c>
      <c r="Q167" s="4">
        <f>(Duluth!$C$15*10^3)/Duluth!$B$8</f>
        <v>0</v>
      </c>
      <c r="R167" s="4">
        <f>(Fairbanks!$C$15*10^3)/Fairbanks!$B$8</f>
        <v>0</v>
      </c>
    </row>
    <row r="168" spans="1:18" ht="11.25">
      <c r="A168" s="58"/>
      <c r="B168" s="59" t="s">
        <v>183</v>
      </c>
      <c r="C168" s="4">
        <f>(Miami!$C$16*10^3)/Miami!$B$8</f>
        <v>0</v>
      </c>
      <c r="D168" s="4">
        <f>(Houston!$C$16*10^3)/Houston!$B$8</f>
        <v>0</v>
      </c>
      <c r="E168" s="4">
        <f>(Phoenix!$C$16*10^3)/Phoenix!$B$8</f>
        <v>0</v>
      </c>
      <c r="F168" s="4">
        <f>(Atlanta!$C$16*10^3)/Atlanta!$B$8</f>
        <v>0</v>
      </c>
      <c r="G168" s="4">
        <f>(LosAngeles!$C$16*10^3)/LosAngeles!$B$8</f>
        <v>0</v>
      </c>
      <c r="H168" s="4">
        <f>(LasVegas!$C$16*10^3)/LasVegas!$B$8</f>
        <v>0</v>
      </c>
      <c r="I168" s="4">
        <f>(SanFrancisco!$C$16*10^3)/SanFrancisco!$B$8</f>
        <v>0</v>
      </c>
      <c r="J168" s="4">
        <f>(Baltimore!$C$16*10^3)/Baltimore!$B$8</f>
        <v>0</v>
      </c>
      <c r="K168" s="4">
        <f>(Albuquerque!$C$16*10^3)/Albuquerque!$B$8</f>
        <v>0</v>
      </c>
      <c r="L168" s="4">
        <f>(Seattle!$C$16*10^3)/Seattle!$B$8</f>
        <v>0</v>
      </c>
      <c r="M168" s="4">
        <f>(Chicago!$C$16*10^3)/Chicago!$B$8</f>
        <v>0</v>
      </c>
      <c r="N168" s="4">
        <f>(Boulder!$C$16*10^3)/Boulder!$B$8</f>
        <v>0</v>
      </c>
      <c r="O168" s="4">
        <f>(Minneapolis!$C$16*10^3)/Minneapolis!$B$8</f>
        <v>0</v>
      </c>
      <c r="P168" s="4">
        <f>(Helena!$C$16*10^3)/Helena!$B$8</f>
        <v>0</v>
      </c>
      <c r="Q168" s="4">
        <f>(Duluth!$C$16*10^3)/Duluth!$B$8</f>
        <v>0</v>
      </c>
      <c r="R168" s="4">
        <f>(Fairbanks!$C$16*10^3)/Fairbanks!$B$8</f>
        <v>0</v>
      </c>
    </row>
    <row r="169" spans="1:18" ht="11.25">
      <c r="A169" s="58"/>
      <c r="B169" s="59" t="s">
        <v>171</v>
      </c>
      <c r="C169" s="4">
        <f>(Miami!$C$17*10^3)/Miami!$B$8</f>
        <v>47.629754185213798</v>
      </c>
      <c r="D169" s="4">
        <f>(Houston!$C$17*10^3)/Houston!$B$8</f>
        <v>47.629754185213798</v>
      </c>
      <c r="E169" s="4">
        <f>(Phoenix!$C$17*10^3)/Phoenix!$B$8</f>
        <v>47.629754185213798</v>
      </c>
      <c r="F169" s="4">
        <f>(Atlanta!$C$17*10^3)/Atlanta!$B$8</f>
        <v>47.629754185213798</v>
      </c>
      <c r="G169" s="4">
        <f>(LosAngeles!$C$17*10^3)/LosAngeles!$B$8</f>
        <v>47.629754185213798</v>
      </c>
      <c r="H169" s="4">
        <f>(LasVegas!$C$17*10^3)/LasVegas!$B$8</f>
        <v>47.629754185213798</v>
      </c>
      <c r="I169" s="4">
        <f>(SanFrancisco!$C$17*10^3)/SanFrancisco!$B$8</f>
        <v>47.629754185213798</v>
      </c>
      <c r="J169" s="4">
        <f>(Baltimore!$C$17*10^3)/Baltimore!$B$8</f>
        <v>47.629754185213798</v>
      </c>
      <c r="K169" s="4">
        <f>(Albuquerque!$C$17*10^3)/Albuquerque!$B$8</f>
        <v>47.629754185213798</v>
      </c>
      <c r="L169" s="4">
        <f>(Seattle!$C$17*10^3)/Seattle!$B$8</f>
        <v>47.629754185213798</v>
      </c>
      <c r="M169" s="4">
        <f>(Chicago!$C$17*10^3)/Chicago!$B$8</f>
        <v>47.629754185213798</v>
      </c>
      <c r="N169" s="4">
        <f>(Boulder!$C$17*10^3)/Boulder!$B$8</f>
        <v>47.629754185213798</v>
      </c>
      <c r="O169" s="4">
        <f>(Minneapolis!$C$17*10^3)/Minneapolis!$B$8</f>
        <v>47.629754185213798</v>
      </c>
      <c r="P169" s="4">
        <f>(Helena!$C$17*10^3)/Helena!$B$8</f>
        <v>47.629754185213798</v>
      </c>
      <c r="Q169" s="4">
        <f>(Duluth!$C$17*10^3)/Duluth!$B$8</f>
        <v>47.629754185213798</v>
      </c>
      <c r="R169" s="4">
        <f>(Fairbanks!$C$17*10^3)/Fairbanks!$B$8</f>
        <v>47.629754185213798</v>
      </c>
    </row>
    <row r="170" spans="1:18" ht="11.25">
      <c r="A170" s="58"/>
      <c r="B170" s="59" t="s">
        <v>184</v>
      </c>
      <c r="C170" s="4">
        <f>(Miami!$C$18*10^3)/Miami!$B$8</f>
        <v>0</v>
      </c>
      <c r="D170" s="4">
        <f>(Houston!$C$18*10^3)/Houston!$B$8</f>
        <v>0</v>
      </c>
      <c r="E170" s="4">
        <f>(Phoenix!$C$18*10^3)/Phoenix!$B$8</f>
        <v>0</v>
      </c>
      <c r="F170" s="4">
        <f>(Atlanta!$C$18*10^3)/Atlanta!$B$8</f>
        <v>0</v>
      </c>
      <c r="G170" s="4">
        <f>(LosAngeles!$C$18*10^3)/LosAngeles!$B$8</f>
        <v>0</v>
      </c>
      <c r="H170" s="4">
        <f>(LasVegas!$C$18*10^3)/LasVegas!$B$8</f>
        <v>0</v>
      </c>
      <c r="I170" s="4">
        <f>(SanFrancisco!$C$18*10^3)/SanFrancisco!$B$8</f>
        <v>0</v>
      </c>
      <c r="J170" s="4">
        <f>(Baltimore!$C$18*10^3)/Baltimore!$B$8</f>
        <v>0</v>
      </c>
      <c r="K170" s="4">
        <f>(Albuquerque!$C$18*10^3)/Albuquerque!$B$8</f>
        <v>0</v>
      </c>
      <c r="L170" s="4">
        <f>(Seattle!$C$18*10^3)/Seattle!$B$8</f>
        <v>0</v>
      </c>
      <c r="M170" s="4">
        <f>(Chicago!$C$18*10^3)/Chicago!$B$8</f>
        <v>0</v>
      </c>
      <c r="N170" s="4">
        <f>(Boulder!$C$18*10^3)/Boulder!$B$8</f>
        <v>0</v>
      </c>
      <c r="O170" s="4">
        <f>(Minneapolis!$C$18*10^3)/Minneapolis!$B$8</f>
        <v>0</v>
      </c>
      <c r="P170" s="4">
        <f>(Helena!$C$18*10^3)/Helena!$B$8</f>
        <v>0</v>
      </c>
      <c r="Q170" s="4">
        <f>(Duluth!$C$18*10^3)/Duluth!$B$8</f>
        <v>0</v>
      </c>
      <c r="R170" s="4">
        <f>(Fairbanks!$C$18*10^3)/Fairbanks!$B$8</f>
        <v>0</v>
      </c>
    </row>
    <row r="171" spans="1:18" ht="11.25">
      <c r="A171" s="58"/>
      <c r="B171" s="59" t="s">
        <v>185</v>
      </c>
      <c r="C171" s="4">
        <f>(Miami!$C$19*10^3)/Miami!$B$8</f>
        <v>0</v>
      </c>
      <c r="D171" s="4">
        <f>(Houston!$C$19*10^3)/Houston!$B$8</f>
        <v>0</v>
      </c>
      <c r="E171" s="4">
        <f>(Phoenix!$C$19*10^3)/Phoenix!$B$8</f>
        <v>0</v>
      </c>
      <c r="F171" s="4">
        <f>(Atlanta!$C$19*10^3)/Atlanta!$B$8</f>
        <v>0</v>
      </c>
      <c r="G171" s="4">
        <f>(LosAngeles!$C$19*10^3)/LosAngeles!$B$8</f>
        <v>0</v>
      </c>
      <c r="H171" s="4">
        <f>(LasVegas!$C$19*10^3)/LasVegas!$B$8</f>
        <v>0</v>
      </c>
      <c r="I171" s="4">
        <f>(SanFrancisco!$C$19*10^3)/SanFrancisco!$B$8</f>
        <v>0</v>
      </c>
      <c r="J171" s="4">
        <f>(Baltimore!$C$19*10^3)/Baltimore!$B$8</f>
        <v>0</v>
      </c>
      <c r="K171" s="4">
        <f>(Albuquerque!$C$19*10^3)/Albuquerque!$B$8</f>
        <v>0</v>
      </c>
      <c r="L171" s="4">
        <f>(Seattle!$C$19*10^3)/Seattle!$B$8</f>
        <v>0</v>
      </c>
      <c r="M171" s="4">
        <f>(Chicago!$C$19*10^3)/Chicago!$B$8</f>
        <v>0</v>
      </c>
      <c r="N171" s="4">
        <f>(Boulder!$C$19*10^3)/Boulder!$B$8</f>
        <v>0</v>
      </c>
      <c r="O171" s="4">
        <f>(Minneapolis!$C$19*10^3)/Minneapolis!$B$8</f>
        <v>0</v>
      </c>
      <c r="P171" s="4">
        <f>(Helena!$C$19*10^3)/Helena!$B$8</f>
        <v>0</v>
      </c>
      <c r="Q171" s="4">
        <f>(Duluth!$C$19*10^3)/Duluth!$B$8</f>
        <v>0</v>
      </c>
      <c r="R171" s="4">
        <f>(Fairbanks!$C$19*10^3)/Fairbanks!$B$8</f>
        <v>0</v>
      </c>
    </row>
    <row r="172" spans="1:18" ht="11.25">
      <c r="A172" s="58"/>
      <c r="B172" s="59" t="s">
        <v>186</v>
      </c>
      <c r="C172" s="4">
        <f>(Miami!$C$20*10^3)/Miami!$B$8</f>
        <v>0</v>
      </c>
      <c r="D172" s="4">
        <f>(Houston!$C$20*10^3)/Houston!$B$8</f>
        <v>0</v>
      </c>
      <c r="E172" s="4">
        <f>(Phoenix!$C$20*10^3)/Phoenix!$B$8</f>
        <v>0</v>
      </c>
      <c r="F172" s="4">
        <f>(Atlanta!$C$20*10^3)/Atlanta!$B$8</f>
        <v>0</v>
      </c>
      <c r="G172" s="4">
        <f>(LosAngeles!$C$20*10^3)/LosAngeles!$B$8</f>
        <v>0</v>
      </c>
      <c r="H172" s="4">
        <f>(LasVegas!$C$20*10^3)/LasVegas!$B$8</f>
        <v>0</v>
      </c>
      <c r="I172" s="4">
        <f>(SanFrancisco!$C$20*10^3)/SanFrancisco!$B$8</f>
        <v>0</v>
      </c>
      <c r="J172" s="4">
        <f>(Baltimore!$C$20*10^3)/Baltimore!$B$8</f>
        <v>0</v>
      </c>
      <c r="K172" s="4">
        <f>(Albuquerque!$C$20*10^3)/Albuquerque!$B$8</f>
        <v>0</v>
      </c>
      <c r="L172" s="4">
        <f>(Seattle!$C$20*10^3)/Seattle!$B$8</f>
        <v>0</v>
      </c>
      <c r="M172" s="4">
        <f>(Chicago!$C$20*10^3)/Chicago!$B$8</f>
        <v>0</v>
      </c>
      <c r="N172" s="4">
        <f>(Boulder!$C$20*10^3)/Boulder!$B$8</f>
        <v>0</v>
      </c>
      <c r="O172" s="4">
        <f>(Minneapolis!$C$20*10^3)/Minneapolis!$B$8</f>
        <v>0</v>
      </c>
      <c r="P172" s="4">
        <f>(Helena!$C$20*10^3)/Helena!$B$8</f>
        <v>0</v>
      </c>
      <c r="Q172" s="4">
        <f>(Duluth!$C$20*10^3)/Duluth!$B$8</f>
        <v>0</v>
      </c>
      <c r="R172" s="4">
        <f>(Fairbanks!$C$20*10^3)/Fairbanks!$B$8</f>
        <v>0</v>
      </c>
    </row>
    <row r="173" spans="1:18" ht="11.25">
      <c r="A173" s="58"/>
      <c r="B173" s="59" t="s">
        <v>187</v>
      </c>
      <c r="C173" s="4">
        <f>(Miami!$C$21*10^3)/Miami!$B$8</f>
        <v>0</v>
      </c>
      <c r="D173" s="4">
        <f>(Houston!$C$21*10^3)/Houston!$B$8</f>
        <v>0</v>
      </c>
      <c r="E173" s="4">
        <f>(Phoenix!$C$21*10^3)/Phoenix!$B$8</f>
        <v>0</v>
      </c>
      <c r="F173" s="4">
        <f>(Atlanta!$C$21*10^3)/Atlanta!$B$8</f>
        <v>0</v>
      </c>
      <c r="G173" s="4">
        <f>(LosAngeles!$C$21*10^3)/LosAngeles!$B$8</f>
        <v>0</v>
      </c>
      <c r="H173" s="4">
        <f>(LasVegas!$C$21*10^3)/LasVegas!$B$8</f>
        <v>0</v>
      </c>
      <c r="I173" s="4">
        <f>(SanFrancisco!$C$21*10^3)/SanFrancisco!$B$8</f>
        <v>0</v>
      </c>
      <c r="J173" s="4">
        <f>(Baltimore!$C$21*10^3)/Baltimore!$B$8</f>
        <v>0</v>
      </c>
      <c r="K173" s="4">
        <f>(Albuquerque!$C$21*10^3)/Albuquerque!$B$8</f>
        <v>0</v>
      </c>
      <c r="L173" s="4">
        <f>(Seattle!$C$21*10^3)/Seattle!$B$8</f>
        <v>0</v>
      </c>
      <c r="M173" s="4">
        <f>(Chicago!$C$21*10^3)/Chicago!$B$8</f>
        <v>0</v>
      </c>
      <c r="N173" s="4">
        <f>(Boulder!$C$21*10^3)/Boulder!$B$8</f>
        <v>0</v>
      </c>
      <c r="O173" s="4">
        <f>(Minneapolis!$C$21*10^3)/Minneapolis!$B$8</f>
        <v>0</v>
      </c>
      <c r="P173" s="4">
        <f>(Helena!$C$21*10^3)/Helena!$B$8</f>
        <v>0</v>
      </c>
      <c r="Q173" s="4">
        <f>(Duluth!$C$21*10^3)/Duluth!$B$8</f>
        <v>0</v>
      </c>
      <c r="R173" s="4">
        <f>(Fairbanks!$C$21*10^3)/Fairbanks!$B$8</f>
        <v>0</v>
      </c>
    </row>
    <row r="174" spans="1:18" ht="11.25">
      <c r="A174" s="58"/>
      <c r="B174" s="59" t="s">
        <v>188</v>
      </c>
      <c r="C174" s="4">
        <f>(Miami!$C$22*10^3)/Miami!$B$8</f>
        <v>0</v>
      </c>
      <c r="D174" s="4">
        <f>(Houston!$C$22*10^3)/Houston!$B$8</f>
        <v>0</v>
      </c>
      <c r="E174" s="4">
        <f>(Phoenix!$C$22*10^3)/Phoenix!$B$8</f>
        <v>0</v>
      </c>
      <c r="F174" s="4">
        <f>(Atlanta!$C$22*10^3)/Atlanta!$B$8</f>
        <v>0</v>
      </c>
      <c r="G174" s="4">
        <f>(LosAngeles!$C$22*10^3)/LosAngeles!$B$8</f>
        <v>0</v>
      </c>
      <c r="H174" s="4">
        <f>(LasVegas!$C$22*10^3)/LasVegas!$B$8</f>
        <v>0</v>
      </c>
      <c r="I174" s="4">
        <f>(SanFrancisco!$C$22*10^3)/SanFrancisco!$B$8</f>
        <v>0</v>
      </c>
      <c r="J174" s="4">
        <f>(Baltimore!$C$22*10^3)/Baltimore!$B$8</f>
        <v>0</v>
      </c>
      <c r="K174" s="4">
        <f>(Albuquerque!$C$22*10^3)/Albuquerque!$B$8</f>
        <v>0</v>
      </c>
      <c r="L174" s="4">
        <f>(Seattle!$C$22*10^3)/Seattle!$B$8</f>
        <v>0</v>
      </c>
      <c r="M174" s="4">
        <f>(Chicago!$C$22*10^3)/Chicago!$B$8</f>
        <v>0</v>
      </c>
      <c r="N174" s="4">
        <f>(Boulder!$C$22*10^3)/Boulder!$B$8</f>
        <v>0</v>
      </c>
      <c r="O174" s="4">
        <f>(Minneapolis!$C$22*10^3)/Minneapolis!$B$8</f>
        <v>0</v>
      </c>
      <c r="P174" s="4">
        <f>(Helena!$C$22*10^3)/Helena!$B$8</f>
        <v>0</v>
      </c>
      <c r="Q174" s="4">
        <f>(Duluth!$C$22*10^3)/Duluth!$B$8</f>
        <v>0</v>
      </c>
      <c r="R174" s="4">
        <f>(Fairbanks!$C$22*10^3)/Fairbanks!$B$8</f>
        <v>0</v>
      </c>
    </row>
    <row r="175" spans="1:18" ht="11.25">
      <c r="A175" s="58"/>
      <c r="B175" s="59" t="s">
        <v>189</v>
      </c>
      <c r="C175" s="4">
        <f>(Miami!$C$23*10^3)/Miami!$B$8</f>
        <v>0</v>
      </c>
      <c r="D175" s="4">
        <f>(Houston!$C$23*10^3)/Houston!$B$8</f>
        <v>0</v>
      </c>
      <c r="E175" s="4">
        <f>(Phoenix!$C$23*10^3)/Phoenix!$B$8</f>
        <v>0</v>
      </c>
      <c r="F175" s="4">
        <f>(Atlanta!$C$23*10^3)/Atlanta!$B$8</f>
        <v>0</v>
      </c>
      <c r="G175" s="4">
        <f>(LosAngeles!$C$23*10^3)/LosAngeles!$B$8</f>
        <v>0</v>
      </c>
      <c r="H175" s="4">
        <f>(LasVegas!$C$23*10^3)/LasVegas!$B$8</f>
        <v>0</v>
      </c>
      <c r="I175" s="4">
        <f>(SanFrancisco!$C$23*10^3)/SanFrancisco!$B$8</f>
        <v>0</v>
      </c>
      <c r="J175" s="4">
        <f>(Baltimore!$C$23*10^3)/Baltimore!$B$8</f>
        <v>0</v>
      </c>
      <c r="K175" s="4">
        <f>(Albuquerque!$C$23*10^3)/Albuquerque!$B$8</f>
        <v>0</v>
      </c>
      <c r="L175" s="4">
        <f>(Seattle!$C$23*10^3)/Seattle!$B$8</f>
        <v>0</v>
      </c>
      <c r="M175" s="4">
        <f>(Chicago!$C$23*10^3)/Chicago!$B$8</f>
        <v>0</v>
      </c>
      <c r="N175" s="4">
        <f>(Boulder!$C$23*10^3)/Boulder!$B$8</f>
        <v>0</v>
      </c>
      <c r="O175" s="4">
        <f>(Minneapolis!$C$23*10^3)/Minneapolis!$B$8</f>
        <v>0</v>
      </c>
      <c r="P175" s="4">
        <f>(Helena!$C$23*10^3)/Helena!$B$8</f>
        <v>0</v>
      </c>
      <c r="Q175" s="4">
        <f>(Duluth!$C$23*10^3)/Duluth!$B$8</f>
        <v>0</v>
      </c>
      <c r="R175" s="4">
        <f>(Fairbanks!$C$23*10^3)/Fairbanks!$B$8</f>
        <v>0</v>
      </c>
    </row>
    <row r="176" spans="1:18" ht="11.25">
      <c r="A176" s="58"/>
      <c r="B176" s="59" t="s">
        <v>172</v>
      </c>
      <c r="C176" s="4">
        <f>(Miami!$C$24*10^3)/Miami!$B$8</f>
        <v>3.7935414120297839</v>
      </c>
      <c r="D176" s="4">
        <f>(Houston!$C$24*10^3)/Houston!$B$8</f>
        <v>4.2647442229817809</v>
      </c>
      <c r="E176" s="4">
        <f>(Phoenix!$C$24*10^3)/Phoenix!$B$8</f>
        <v>3.9944603771057623</v>
      </c>
      <c r="F176" s="4">
        <f>(Atlanta!$C$24*10^3)/Atlanta!$B$8</f>
        <v>4.7168118944027322</v>
      </c>
      <c r="G176" s="4">
        <f>(LosAngeles!$C$24*10^3)/LosAngeles!$B$8</f>
        <v>4.6307037665130277</v>
      </c>
      <c r="H176" s="4">
        <f>(LasVegas!$C$24*10^3)/LasVegas!$B$8</f>
        <v>4.3197577491335366</v>
      </c>
      <c r="I176" s="4">
        <f>(SanFrancisco!$C$24*10^3)/SanFrancisco!$B$8</f>
        <v>5.0181903420167</v>
      </c>
      <c r="J176" s="4">
        <f>(Baltimore!$C$24*10^3)/Baltimore!$B$8</f>
        <v>5.0732038681684566</v>
      </c>
      <c r="K176" s="4">
        <f>(Albuquerque!$C$24*10^3)/Albuquerque!$B$8</f>
        <v>5.006230879809797</v>
      </c>
      <c r="L176" s="4">
        <f>(Seattle!$C$24*10^3)/Seattle!$B$8</f>
        <v>5.2597714785961509</v>
      </c>
      <c r="M176" s="4">
        <f>(Chicago!$C$24*10^3)/Chicago!$B$8</f>
        <v>5.3865417779893274</v>
      </c>
      <c r="N176" s="4">
        <f>(Boulder!$C$24*10^3)/Boulder!$B$8</f>
        <v>5.3697985308996623</v>
      </c>
      <c r="O176" s="4">
        <f>(Minneapolis!$C$24*10^3)/Minneapolis!$B$8</f>
        <v>5.6568256238653465</v>
      </c>
      <c r="P176" s="4">
        <f>(Helena!$C$24*10^3)/Helena!$B$8</f>
        <v>5.7046634726929604</v>
      </c>
      <c r="Q176" s="4">
        <f>(Duluth!$C$24*10^3)/Duluth!$B$8</f>
        <v>6.1017176179621559</v>
      </c>
      <c r="R176" s="4">
        <f>(Fairbanks!$C$24*10^3)/Fairbanks!$B$8</f>
        <v>6.6422853097141932</v>
      </c>
    </row>
    <row r="177" spans="1:18" ht="11.25">
      <c r="A177" s="58"/>
      <c r="B177" s="59" t="s">
        <v>190</v>
      </c>
      <c r="C177" s="4">
        <f>(Miami!$C$25*10^3)/Miami!$B$8</f>
        <v>0</v>
      </c>
      <c r="D177" s="4">
        <f>(Houston!$C$25*10^3)/Houston!$B$8</f>
        <v>0</v>
      </c>
      <c r="E177" s="4">
        <f>(Phoenix!$C$25*10^3)/Phoenix!$B$8</f>
        <v>0</v>
      </c>
      <c r="F177" s="4">
        <f>(Atlanta!$C$25*10^3)/Atlanta!$B$8</f>
        <v>0</v>
      </c>
      <c r="G177" s="4">
        <f>(LosAngeles!$C$25*10^3)/LosAngeles!$B$8</f>
        <v>0</v>
      </c>
      <c r="H177" s="4">
        <f>(LasVegas!$C$25*10^3)/LasVegas!$B$8</f>
        <v>0</v>
      </c>
      <c r="I177" s="4">
        <f>(SanFrancisco!$C$25*10^3)/SanFrancisco!$B$8</f>
        <v>0</v>
      </c>
      <c r="J177" s="4">
        <f>(Baltimore!$C$25*10^3)/Baltimore!$B$8</f>
        <v>0</v>
      </c>
      <c r="K177" s="4">
        <f>(Albuquerque!$C$25*10^3)/Albuquerque!$B$8</f>
        <v>0</v>
      </c>
      <c r="L177" s="4">
        <f>(Seattle!$C$25*10^3)/Seattle!$B$8</f>
        <v>0</v>
      </c>
      <c r="M177" s="4">
        <f>(Chicago!$C$25*10^3)/Chicago!$B$8</f>
        <v>0</v>
      </c>
      <c r="N177" s="4">
        <f>(Boulder!$C$25*10^3)/Boulder!$B$8</f>
        <v>0</v>
      </c>
      <c r="O177" s="4">
        <f>(Minneapolis!$C$25*10^3)/Minneapolis!$B$8</f>
        <v>0</v>
      </c>
      <c r="P177" s="4">
        <f>(Helena!$C$25*10^3)/Helena!$B$8</f>
        <v>0</v>
      </c>
      <c r="Q177" s="4">
        <f>(Duluth!$C$25*10^3)/Duluth!$B$8</f>
        <v>0</v>
      </c>
      <c r="R177" s="4">
        <f>(Fairbanks!$C$25*10^3)/Fairbanks!$B$8</f>
        <v>0</v>
      </c>
    </row>
    <row r="178" spans="1:18" ht="11.25">
      <c r="A178" s="58"/>
      <c r="B178" s="59" t="s">
        <v>191</v>
      </c>
      <c r="C178" s="4">
        <f>(Miami!$C$26*10^3)/Miami!$B$8</f>
        <v>0</v>
      </c>
      <c r="D178" s="4">
        <f>(Houston!$C$26*10^3)/Houston!$B$8</f>
        <v>0</v>
      </c>
      <c r="E178" s="4">
        <f>(Phoenix!$C$26*10^3)/Phoenix!$B$8</f>
        <v>0</v>
      </c>
      <c r="F178" s="4">
        <f>(Atlanta!$C$26*10^3)/Atlanta!$B$8</f>
        <v>0</v>
      </c>
      <c r="G178" s="4">
        <f>(LosAngeles!$C$26*10^3)/LosAngeles!$B$8</f>
        <v>0</v>
      </c>
      <c r="H178" s="4">
        <f>(LasVegas!$C$26*10^3)/LasVegas!$B$8</f>
        <v>0</v>
      </c>
      <c r="I178" s="4">
        <f>(SanFrancisco!$C$26*10^3)/SanFrancisco!$B$8</f>
        <v>0</v>
      </c>
      <c r="J178" s="4">
        <f>(Baltimore!$C$26*10^3)/Baltimore!$B$8</f>
        <v>0</v>
      </c>
      <c r="K178" s="4">
        <f>(Albuquerque!$C$26*10^3)/Albuquerque!$B$8</f>
        <v>0</v>
      </c>
      <c r="L178" s="4">
        <f>(Seattle!$C$26*10^3)/Seattle!$B$8</f>
        <v>0</v>
      </c>
      <c r="M178" s="4">
        <f>(Chicago!$C$26*10^3)/Chicago!$B$8</f>
        <v>0</v>
      </c>
      <c r="N178" s="4">
        <f>(Boulder!$C$26*10^3)/Boulder!$B$8</f>
        <v>0</v>
      </c>
      <c r="O178" s="4">
        <f>(Minneapolis!$C$26*10^3)/Minneapolis!$B$8</f>
        <v>0</v>
      </c>
      <c r="P178" s="4">
        <f>(Helena!$C$26*10^3)/Helena!$B$8</f>
        <v>0</v>
      </c>
      <c r="Q178" s="4">
        <f>(Duluth!$C$26*10^3)/Duluth!$B$8</f>
        <v>0</v>
      </c>
      <c r="R178" s="4">
        <f>(Fairbanks!$C$26*10^3)/Fairbanks!$B$8</f>
        <v>0</v>
      </c>
    </row>
    <row r="179" spans="1:18" ht="11.25">
      <c r="A179" s="58"/>
      <c r="B179" s="59" t="s">
        <v>91</v>
      </c>
      <c r="C179" s="4">
        <f>(Miami!$C$28*10^3)/Miami!$B$8</f>
        <v>77.320315060072375</v>
      </c>
      <c r="D179" s="4">
        <f>(Houston!$C$28*10^3)/Houston!$B$8</f>
        <v>301.55305576218848</v>
      </c>
      <c r="E179" s="4">
        <f>(Phoenix!$C$28*10^3)/Phoenix!$B$8</f>
        <v>302.56243437245115</v>
      </c>
      <c r="F179" s="4">
        <f>(Atlanta!$C$28*10^3)/Atlanta!$B$8</f>
        <v>525.53943154284241</v>
      </c>
      <c r="G179" s="4">
        <f>(LosAngeles!$C$28*10^3)/LosAngeles!$B$8</f>
        <v>311.06800389400092</v>
      </c>
      <c r="H179" s="4">
        <f>(LasVegas!$C$28*10^3)/LasVegas!$B$8</f>
        <v>426.66338180104719</v>
      </c>
      <c r="I179" s="4">
        <f>(SanFrancisco!$C$28*10^3)/SanFrancisco!$B$8</f>
        <v>612.61866776374802</v>
      </c>
      <c r="J179" s="4">
        <f>(Baltimore!$C$28*10^3)/Baltimore!$B$8</f>
        <v>820.65829663771683</v>
      </c>
      <c r="K179" s="4">
        <f>(Albuquerque!$C$28*10^3)/Albuquerque!$B$8</f>
        <v>638.21430877896285</v>
      </c>
      <c r="L179" s="4">
        <f>(Seattle!$C$28*10^3)/Seattle!$B$8</f>
        <v>842.61347735715026</v>
      </c>
      <c r="M179" s="4">
        <f>(Chicago!$C$28*10^3)/Chicago!$B$8</f>
        <v>1026.2653708988014</v>
      </c>
      <c r="N179" s="4">
        <f>(Boulder!$C$28*10^3)/Boulder!$B$8</f>
        <v>829.50351488594265</v>
      </c>
      <c r="O179" s="4">
        <f>(Minneapolis!$C$28*10^3)/Minneapolis!$B$8</f>
        <v>1254.6456530942717</v>
      </c>
      <c r="P179" s="4">
        <f>(Helena!$C$28*10^3)/Helena!$B$8</f>
        <v>1088.5382906101479</v>
      </c>
      <c r="Q179" s="4">
        <f>(Duluth!$C$28*10^3)/Duluth!$B$8</f>
        <v>1548.7934098579456</v>
      </c>
      <c r="R179" s="4">
        <f>(Fairbanks!$C$28*10^3)/Fairbanks!$B$8</f>
        <v>2371.8148962277464</v>
      </c>
    </row>
    <row r="180" spans="1:18" ht="11.25">
      <c r="A180" s="58"/>
      <c r="B180" s="56" t="s">
        <v>234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1.25">
      <c r="A181" s="58"/>
      <c r="B181" s="59" t="s">
        <v>71</v>
      </c>
      <c r="C181" s="4">
        <f>(Miami!$E$13*10^3)/Miami!$B$8</f>
        <v>0</v>
      </c>
      <c r="D181" s="4">
        <f>(Houston!$E$13*10^3)/Houston!$B$8</f>
        <v>0</v>
      </c>
      <c r="E181" s="4">
        <f>(Phoenix!$E$13*10^3)/Phoenix!$B$8</f>
        <v>0</v>
      </c>
      <c r="F181" s="4">
        <f>(Atlanta!$E$13*10^3)/Atlanta!$B$8</f>
        <v>0</v>
      </c>
      <c r="G181" s="4">
        <f>(LosAngeles!$E$13*10^3)/LosAngeles!$B$8</f>
        <v>0</v>
      </c>
      <c r="H181" s="4">
        <f>(LasVegas!$E$13*10^3)/LasVegas!$B$8</f>
        <v>0</v>
      </c>
      <c r="I181" s="4">
        <f>(SanFrancisco!$E$13*10^3)/SanFrancisco!$B$8</f>
        <v>0</v>
      </c>
      <c r="J181" s="4">
        <f>(Baltimore!$E$13*10^3)/Baltimore!$B$8</f>
        <v>0</v>
      </c>
      <c r="K181" s="4">
        <f>(Albuquerque!$E$13*10^3)/Albuquerque!$B$8</f>
        <v>0</v>
      </c>
      <c r="L181" s="4">
        <f>(Seattle!$E$13*10^3)/Seattle!$B$8</f>
        <v>0</v>
      </c>
      <c r="M181" s="4">
        <f>(Chicago!$E$13*10^3)/Chicago!$B$8</f>
        <v>0</v>
      </c>
      <c r="N181" s="4">
        <f>(Boulder!$E$13*10^3)/Boulder!$B$8</f>
        <v>0</v>
      </c>
      <c r="O181" s="4">
        <f>(Minneapolis!$E$13*10^3)/Minneapolis!$B$8</f>
        <v>0</v>
      </c>
      <c r="P181" s="4">
        <f>(Helena!$E$13*10^3)/Helena!$B$8</f>
        <v>0</v>
      </c>
      <c r="Q181" s="4">
        <f>(Duluth!$E$13*10^3)/Duluth!$B$8</f>
        <v>0</v>
      </c>
      <c r="R181" s="4">
        <f>(Fairbanks!$E$13*10^3)/Fairbanks!$B$8</f>
        <v>0</v>
      </c>
    </row>
    <row r="182" spans="1:18" ht="11.25">
      <c r="A182" s="58"/>
      <c r="B182" s="59" t="s">
        <v>72</v>
      </c>
      <c r="C182" s="4">
        <f>(Miami!$E$14*10^3)/Miami!$B$8</f>
        <v>0</v>
      </c>
      <c r="D182" s="4">
        <f>(Houston!$E$14*10^3)/Houston!$B$8</f>
        <v>0</v>
      </c>
      <c r="E182" s="4">
        <f>(Phoenix!$E$14*10^3)/Phoenix!$B$8</f>
        <v>0</v>
      </c>
      <c r="F182" s="4">
        <f>(Atlanta!$E$14*10^3)/Atlanta!$B$8</f>
        <v>0</v>
      </c>
      <c r="G182" s="4">
        <f>(LosAngeles!$E$14*10^3)/LosAngeles!$B$8</f>
        <v>0</v>
      </c>
      <c r="H182" s="4">
        <f>(LasVegas!$E$14*10^3)/LasVegas!$B$8</f>
        <v>0</v>
      </c>
      <c r="I182" s="4">
        <f>(SanFrancisco!$E$14*10^3)/SanFrancisco!$B$8</f>
        <v>0</v>
      </c>
      <c r="J182" s="4">
        <f>(Baltimore!$E$14*10^3)/Baltimore!$B$8</f>
        <v>0</v>
      </c>
      <c r="K182" s="4">
        <f>(Albuquerque!$E$14*10^3)/Albuquerque!$B$8</f>
        <v>0</v>
      </c>
      <c r="L182" s="4">
        <f>(Seattle!$E$14*10^3)/Seattle!$B$8</f>
        <v>0</v>
      </c>
      <c r="M182" s="4">
        <f>(Chicago!$E$14*10^3)/Chicago!$B$8</f>
        <v>0</v>
      </c>
      <c r="N182" s="4">
        <f>(Boulder!$E$14*10^3)/Boulder!$B$8</f>
        <v>0</v>
      </c>
      <c r="O182" s="4">
        <f>(Minneapolis!$E$14*10^3)/Minneapolis!$B$8</f>
        <v>0</v>
      </c>
      <c r="P182" s="4">
        <f>(Helena!$E$14*10^3)/Helena!$B$8</f>
        <v>0</v>
      </c>
      <c r="Q182" s="4">
        <f>(Duluth!$E$14*10^3)/Duluth!$B$8</f>
        <v>0</v>
      </c>
      <c r="R182" s="4">
        <f>(Fairbanks!$E$14*10^3)/Fairbanks!$B$8</f>
        <v>0</v>
      </c>
    </row>
    <row r="183" spans="1:18" ht="11.25">
      <c r="A183" s="58"/>
      <c r="B183" s="59" t="s">
        <v>80</v>
      </c>
      <c r="C183" s="4">
        <f>(Miami!$E$15*10^3)/Miami!$B$8</f>
        <v>0</v>
      </c>
      <c r="D183" s="4">
        <f>(Houston!$E$15*10^3)/Houston!$B$8</f>
        <v>0</v>
      </c>
      <c r="E183" s="4">
        <f>(Phoenix!$E$15*10^3)/Phoenix!$B$8</f>
        <v>0</v>
      </c>
      <c r="F183" s="4">
        <f>(Atlanta!$E$15*10^3)/Atlanta!$B$8</f>
        <v>0</v>
      </c>
      <c r="G183" s="4">
        <f>(LosAngeles!$E$15*10^3)/LosAngeles!$B$8</f>
        <v>0</v>
      </c>
      <c r="H183" s="4">
        <f>(LasVegas!$E$15*10^3)/LasVegas!$B$8</f>
        <v>0</v>
      </c>
      <c r="I183" s="4">
        <f>(SanFrancisco!$E$15*10^3)/SanFrancisco!$B$8</f>
        <v>0</v>
      </c>
      <c r="J183" s="4">
        <f>(Baltimore!$E$15*10^3)/Baltimore!$B$8</f>
        <v>0</v>
      </c>
      <c r="K183" s="4">
        <f>(Albuquerque!$E$15*10^3)/Albuquerque!$B$8</f>
        <v>0</v>
      </c>
      <c r="L183" s="4">
        <f>(Seattle!$E$15*10^3)/Seattle!$B$8</f>
        <v>0</v>
      </c>
      <c r="M183" s="4">
        <f>(Chicago!$E$15*10^3)/Chicago!$B$8</f>
        <v>0</v>
      </c>
      <c r="N183" s="4">
        <f>(Boulder!$E$15*10^3)/Boulder!$B$8</f>
        <v>0</v>
      </c>
      <c r="O183" s="4">
        <f>(Minneapolis!$E$15*10^3)/Minneapolis!$B$8</f>
        <v>0</v>
      </c>
      <c r="P183" s="4">
        <f>(Helena!$E$15*10^3)/Helena!$B$8</f>
        <v>0</v>
      </c>
      <c r="Q183" s="4">
        <f>(Duluth!$E$15*10^3)/Duluth!$B$8</f>
        <v>0</v>
      </c>
      <c r="R183" s="4">
        <f>(Fairbanks!$E$15*10^3)/Fairbanks!$B$8</f>
        <v>0</v>
      </c>
    </row>
    <row r="184" spans="1:18" ht="11.25">
      <c r="A184" s="58"/>
      <c r="B184" s="59" t="s">
        <v>81</v>
      </c>
      <c r="C184" s="4">
        <f>(Miami!$E$16*10^3)/Miami!$B$8</f>
        <v>0</v>
      </c>
      <c r="D184" s="4">
        <f>(Houston!$E$16*10^3)/Houston!$B$8</f>
        <v>0</v>
      </c>
      <c r="E184" s="4">
        <f>(Phoenix!$E$16*10^3)/Phoenix!$B$8</f>
        <v>0</v>
      </c>
      <c r="F184" s="4">
        <f>(Atlanta!$E$16*10^3)/Atlanta!$B$8</f>
        <v>0</v>
      </c>
      <c r="G184" s="4">
        <f>(LosAngeles!$E$16*10^3)/LosAngeles!$B$8</f>
        <v>0</v>
      </c>
      <c r="H184" s="4">
        <f>(LasVegas!$E$16*10^3)/LasVegas!$B$8</f>
        <v>0</v>
      </c>
      <c r="I184" s="4">
        <f>(SanFrancisco!$E$16*10^3)/SanFrancisco!$B$8</f>
        <v>0</v>
      </c>
      <c r="J184" s="4">
        <f>(Baltimore!$E$16*10^3)/Baltimore!$B$8</f>
        <v>0</v>
      </c>
      <c r="K184" s="4">
        <f>(Albuquerque!$E$16*10^3)/Albuquerque!$B$8</f>
        <v>0</v>
      </c>
      <c r="L184" s="4">
        <f>(Seattle!$E$16*10^3)/Seattle!$B$8</f>
        <v>0</v>
      </c>
      <c r="M184" s="4">
        <f>(Chicago!$E$16*10^3)/Chicago!$B$8</f>
        <v>0</v>
      </c>
      <c r="N184" s="4">
        <f>(Boulder!$E$16*10^3)/Boulder!$B$8</f>
        <v>0</v>
      </c>
      <c r="O184" s="4">
        <f>(Minneapolis!$E$16*10^3)/Minneapolis!$B$8</f>
        <v>0</v>
      </c>
      <c r="P184" s="4">
        <f>(Helena!$E$16*10^3)/Helena!$B$8</f>
        <v>0</v>
      </c>
      <c r="Q184" s="4">
        <f>(Duluth!$E$16*10^3)/Duluth!$B$8</f>
        <v>0</v>
      </c>
      <c r="R184" s="4">
        <f>(Fairbanks!$E$16*10^3)/Fairbanks!$B$8</f>
        <v>0</v>
      </c>
    </row>
    <row r="185" spans="1:18" ht="11.25">
      <c r="A185" s="58"/>
      <c r="B185" s="59" t="s">
        <v>82</v>
      </c>
      <c r="C185" s="4">
        <f>(Miami!$E$17*10^3)/Miami!$B$8</f>
        <v>0</v>
      </c>
      <c r="D185" s="4">
        <f>(Houston!$E$17*10^3)/Houston!$B$8</f>
        <v>0</v>
      </c>
      <c r="E185" s="4">
        <f>(Phoenix!$E$17*10^3)/Phoenix!$B$8</f>
        <v>0</v>
      </c>
      <c r="F185" s="4">
        <f>(Atlanta!$E$17*10^3)/Atlanta!$B$8</f>
        <v>0</v>
      </c>
      <c r="G185" s="4">
        <f>(LosAngeles!$E$17*10^3)/LosAngeles!$B$8</f>
        <v>0</v>
      </c>
      <c r="H185" s="4">
        <f>(LasVegas!$E$17*10^3)/LasVegas!$B$8</f>
        <v>0</v>
      </c>
      <c r="I185" s="4">
        <f>(SanFrancisco!$E$17*10^3)/SanFrancisco!$B$8</f>
        <v>0</v>
      </c>
      <c r="J185" s="4">
        <f>(Baltimore!$E$17*10^3)/Baltimore!$B$8</f>
        <v>0</v>
      </c>
      <c r="K185" s="4">
        <f>(Albuquerque!$E$17*10^3)/Albuquerque!$B$8</f>
        <v>0</v>
      </c>
      <c r="L185" s="4">
        <f>(Seattle!$E$17*10^3)/Seattle!$B$8</f>
        <v>0</v>
      </c>
      <c r="M185" s="4">
        <f>(Chicago!$E$17*10^3)/Chicago!$B$8</f>
        <v>0</v>
      </c>
      <c r="N185" s="4">
        <f>(Boulder!$E$17*10^3)/Boulder!$B$8</f>
        <v>0</v>
      </c>
      <c r="O185" s="4">
        <f>(Minneapolis!$E$17*10^3)/Minneapolis!$B$8</f>
        <v>0</v>
      </c>
      <c r="P185" s="4">
        <f>(Helena!$E$17*10^3)/Helena!$B$8</f>
        <v>0</v>
      </c>
      <c r="Q185" s="4">
        <f>(Duluth!$E$17*10^3)/Duluth!$B$8</f>
        <v>0</v>
      </c>
      <c r="R185" s="4">
        <f>(Fairbanks!$E$17*10^3)/Fairbanks!$B$8</f>
        <v>0</v>
      </c>
    </row>
    <row r="186" spans="1:18" ht="11.25">
      <c r="A186" s="58"/>
      <c r="B186" s="59" t="s">
        <v>83</v>
      </c>
      <c r="C186" s="4">
        <f>(Miami!$E$18*10^3)/Miami!$B$8</f>
        <v>0</v>
      </c>
      <c r="D186" s="4">
        <f>(Houston!$E$18*10^3)/Houston!$B$8</f>
        <v>0</v>
      </c>
      <c r="E186" s="4">
        <f>(Phoenix!$E$18*10^3)/Phoenix!$B$8</f>
        <v>0</v>
      </c>
      <c r="F186" s="4">
        <f>(Atlanta!$E$18*10^3)/Atlanta!$B$8</f>
        <v>0</v>
      </c>
      <c r="G186" s="4">
        <f>(LosAngeles!$E$18*10^3)/LosAngeles!$B$8</f>
        <v>0</v>
      </c>
      <c r="H186" s="4">
        <f>(LasVegas!$E$18*10^3)/LasVegas!$B$8</f>
        <v>0</v>
      </c>
      <c r="I186" s="4">
        <f>(SanFrancisco!$E$18*10^3)/SanFrancisco!$B$8</f>
        <v>0</v>
      </c>
      <c r="J186" s="4">
        <f>(Baltimore!$E$18*10^3)/Baltimore!$B$8</f>
        <v>0</v>
      </c>
      <c r="K186" s="4">
        <f>(Albuquerque!$E$18*10^3)/Albuquerque!$B$8</f>
        <v>0</v>
      </c>
      <c r="L186" s="4">
        <f>(Seattle!$E$18*10^3)/Seattle!$B$8</f>
        <v>0</v>
      </c>
      <c r="M186" s="4">
        <f>(Chicago!$E$18*10^3)/Chicago!$B$8</f>
        <v>0</v>
      </c>
      <c r="N186" s="4">
        <f>(Boulder!$E$18*10^3)/Boulder!$B$8</f>
        <v>0</v>
      </c>
      <c r="O186" s="4">
        <f>(Minneapolis!$E$18*10^3)/Minneapolis!$B$8</f>
        <v>0</v>
      </c>
      <c r="P186" s="4">
        <f>(Helena!$E$18*10^3)/Helena!$B$8</f>
        <v>0</v>
      </c>
      <c r="Q186" s="4">
        <f>(Duluth!$E$18*10^3)/Duluth!$B$8</f>
        <v>0</v>
      </c>
      <c r="R186" s="4">
        <f>(Fairbanks!$E$18*10^3)/Fairbanks!$B$8</f>
        <v>0</v>
      </c>
    </row>
    <row r="187" spans="1:18" ht="11.25">
      <c r="A187" s="58"/>
      <c r="B187" s="59" t="s">
        <v>84</v>
      </c>
      <c r="C187" s="4">
        <f>(Miami!$E$19*10^3)/Miami!$B$8</f>
        <v>0</v>
      </c>
      <c r="D187" s="4">
        <f>(Houston!$E$19*10^3)/Houston!$B$8</f>
        <v>0</v>
      </c>
      <c r="E187" s="4">
        <f>(Phoenix!$E$19*10^3)/Phoenix!$B$8</f>
        <v>0</v>
      </c>
      <c r="F187" s="4">
        <f>(Atlanta!$E$19*10^3)/Atlanta!$B$8</f>
        <v>0</v>
      </c>
      <c r="G187" s="4">
        <f>(LosAngeles!$E$19*10^3)/LosAngeles!$B$8</f>
        <v>0</v>
      </c>
      <c r="H187" s="4">
        <f>(LasVegas!$E$19*10^3)/LasVegas!$B$8</f>
        <v>0</v>
      </c>
      <c r="I187" s="4">
        <f>(SanFrancisco!$E$19*10^3)/SanFrancisco!$B$8</f>
        <v>0</v>
      </c>
      <c r="J187" s="4">
        <f>(Baltimore!$E$19*10^3)/Baltimore!$B$8</f>
        <v>0</v>
      </c>
      <c r="K187" s="4">
        <f>(Albuquerque!$E$19*10^3)/Albuquerque!$B$8</f>
        <v>0</v>
      </c>
      <c r="L187" s="4">
        <f>(Seattle!$E$19*10^3)/Seattle!$B$8</f>
        <v>0</v>
      </c>
      <c r="M187" s="4">
        <f>(Chicago!$E$19*10^3)/Chicago!$B$8</f>
        <v>0</v>
      </c>
      <c r="N187" s="4">
        <f>(Boulder!$E$19*10^3)/Boulder!$B$8</f>
        <v>0</v>
      </c>
      <c r="O187" s="4">
        <f>(Minneapolis!$E$19*10^3)/Minneapolis!$B$8</f>
        <v>0</v>
      </c>
      <c r="P187" s="4">
        <f>(Helena!$E$19*10^3)/Helena!$B$8</f>
        <v>0</v>
      </c>
      <c r="Q187" s="4">
        <f>(Duluth!$E$19*10^3)/Duluth!$B$8</f>
        <v>0</v>
      </c>
      <c r="R187" s="4">
        <f>(Fairbanks!$E$19*10^3)/Fairbanks!$B$8</f>
        <v>0</v>
      </c>
    </row>
    <row r="188" spans="1:18" ht="11.25">
      <c r="A188" s="58"/>
      <c r="B188" s="59" t="s">
        <v>85</v>
      </c>
      <c r="C188" s="4">
        <f>(Miami!$E$20*10^3)/Miami!$B$8</f>
        <v>0</v>
      </c>
      <c r="D188" s="4">
        <f>(Houston!$E$20*10^3)/Houston!$B$8</f>
        <v>0</v>
      </c>
      <c r="E188" s="4">
        <f>(Phoenix!$E$20*10^3)/Phoenix!$B$8</f>
        <v>0</v>
      </c>
      <c r="F188" s="4">
        <f>(Atlanta!$E$20*10^3)/Atlanta!$B$8</f>
        <v>0</v>
      </c>
      <c r="G188" s="4">
        <f>(LosAngeles!$E$20*10^3)/LosAngeles!$B$8</f>
        <v>0</v>
      </c>
      <c r="H188" s="4">
        <f>(LasVegas!$E$20*10^3)/LasVegas!$B$8</f>
        <v>0</v>
      </c>
      <c r="I188" s="4">
        <f>(SanFrancisco!$E$20*10^3)/SanFrancisco!$B$8</f>
        <v>0</v>
      </c>
      <c r="J188" s="4">
        <f>(Baltimore!$E$20*10^3)/Baltimore!$B$8</f>
        <v>0</v>
      </c>
      <c r="K188" s="4">
        <f>(Albuquerque!$E$20*10^3)/Albuquerque!$B$8</f>
        <v>0</v>
      </c>
      <c r="L188" s="4">
        <f>(Seattle!$E$20*10^3)/Seattle!$B$8</f>
        <v>0</v>
      </c>
      <c r="M188" s="4">
        <f>(Chicago!$E$20*10^3)/Chicago!$B$8</f>
        <v>0</v>
      </c>
      <c r="N188" s="4">
        <f>(Boulder!$E$20*10^3)/Boulder!$B$8</f>
        <v>0</v>
      </c>
      <c r="O188" s="4">
        <f>(Minneapolis!$E$20*10^3)/Minneapolis!$B$8</f>
        <v>0</v>
      </c>
      <c r="P188" s="4">
        <f>(Helena!$E$20*10^3)/Helena!$B$8</f>
        <v>0</v>
      </c>
      <c r="Q188" s="4">
        <f>(Duluth!$E$20*10^3)/Duluth!$B$8</f>
        <v>0</v>
      </c>
      <c r="R188" s="4">
        <f>(Fairbanks!$E$20*10^3)/Fairbanks!$B$8</f>
        <v>0</v>
      </c>
    </row>
    <row r="189" spans="1:18" ht="11.25">
      <c r="A189" s="58"/>
      <c r="B189" s="59" t="s">
        <v>86</v>
      </c>
      <c r="C189" s="4">
        <f>(Miami!$E$21*10^3)/Miami!$B$8</f>
        <v>0</v>
      </c>
      <c r="D189" s="4">
        <f>(Houston!$E$21*10^3)/Houston!$B$8</f>
        <v>0</v>
      </c>
      <c r="E189" s="4">
        <f>(Phoenix!$E$21*10^3)/Phoenix!$B$8</f>
        <v>0</v>
      </c>
      <c r="F189" s="4">
        <f>(Atlanta!$E$21*10^3)/Atlanta!$B$8</f>
        <v>0</v>
      </c>
      <c r="G189" s="4">
        <f>(LosAngeles!$E$21*10^3)/LosAngeles!$B$8</f>
        <v>0</v>
      </c>
      <c r="H189" s="4">
        <f>(LasVegas!$E$21*10^3)/LasVegas!$B$8</f>
        <v>0</v>
      </c>
      <c r="I189" s="4">
        <f>(SanFrancisco!$E$21*10^3)/SanFrancisco!$B$8</f>
        <v>0</v>
      </c>
      <c r="J189" s="4">
        <f>(Baltimore!$E$21*10^3)/Baltimore!$B$8</f>
        <v>0</v>
      </c>
      <c r="K189" s="4">
        <f>(Albuquerque!$E$21*10^3)/Albuquerque!$B$8</f>
        <v>0</v>
      </c>
      <c r="L189" s="4">
        <f>(Seattle!$E$21*10^3)/Seattle!$B$8</f>
        <v>0</v>
      </c>
      <c r="M189" s="4">
        <f>(Chicago!$E$21*10^3)/Chicago!$B$8</f>
        <v>0</v>
      </c>
      <c r="N189" s="4">
        <f>(Boulder!$E$21*10^3)/Boulder!$B$8</f>
        <v>0</v>
      </c>
      <c r="O189" s="4">
        <f>(Minneapolis!$E$21*10^3)/Minneapolis!$B$8</f>
        <v>0</v>
      </c>
      <c r="P189" s="4">
        <f>(Helena!$E$21*10^3)/Helena!$B$8</f>
        <v>0</v>
      </c>
      <c r="Q189" s="4">
        <f>(Duluth!$E$21*10^3)/Duluth!$B$8</f>
        <v>0</v>
      </c>
      <c r="R189" s="4">
        <f>(Fairbanks!$E$21*10^3)/Fairbanks!$B$8</f>
        <v>0</v>
      </c>
    </row>
    <row r="190" spans="1:18" ht="11.25">
      <c r="A190" s="58"/>
      <c r="B190" s="59" t="s">
        <v>87</v>
      </c>
      <c r="C190" s="4">
        <f>(Miami!$E$22*10^3)/Miami!$B$8</f>
        <v>0</v>
      </c>
      <c r="D190" s="4">
        <f>(Houston!$E$22*10^3)/Houston!$B$8</f>
        <v>0</v>
      </c>
      <c r="E190" s="4">
        <f>(Phoenix!$E$22*10^3)/Phoenix!$B$8</f>
        <v>0</v>
      </c>
      <c r="F190" s="4">
        <f>(Atlanta!$E$22*10^3)/Atlanta!$B$8</f>
        <v>0</v>
      </c>
      <c r="G190" s="4">
        <f>(LosAngeles!$E$22*10^3)/LosAngeles!$B$8</f>
        <v>0</v>
      </c>
      <c r="H190" s="4">
        <f>(LasVegas!$E$22*10^3)/LasVegas!$B$8</f>
        <v>0</v>
      </c>
      <c r="I190" s="4">
        <f>(SanFrancisco!$E$22*10^3)/SanFrancisco!$B$8</f>
        <v>0</v>
      </c>
      <c r="J190" s="4">
        <f>(Baltimore!$E$22*10^3)/Baltimore!$B$8</f>
        <v>0</v>
      </c>
      <c r="K190" s="4">
        <f>(Albuquerque!$E$22*10^3)/Albuquerque!$B$8</f>
        <v>0</v>
      </c>
      <c r="L190" s="4">
        <f>(Seattle!$E$22*10^3)/Seattle!$B$8</f>
        <v>0</v>
      </c>
      <c r="M190" s="4">
        <f>(Chicago!$E$22*10^3)/Chicago!$B$8</f>
        <v>0</v>
      </c>
      <c r="N190" s="4">
        <f>(Boulder!$E$22*10^3)/Boulder!$B$8</f>
        <v>0</v>
      </c>
      <c r="O190" s="4">
        <f>(Minneapolis!$E$22*10^3)/Minneapolis!$B$8</f>
        <v>0</v>
      </c>
      <c r="P190" s="4">
        <f>(Helena!$E$22*10^3)/Helena!$B$8</f>
        <v>0</v>
      </c>
      <c r="Q190" s="4">
        <f>(Duluth!$E$22*10^3)/Duluth!$B$8</f>
        <v>0</v>
      </c>
      <c r="R190" s="4">
        <f>(Fairbanks!$E$22*10^3)/Fairbanks!$B$8</f>
        <v>0</v>
      </c>
    </row>
    <row r="191" spans="1:18" ht="11.25">
      <c r="A191" s="58"/>
      <c r="B191" s="59" t="s">
        <v>66</v>
      </c>
      <c r="C191" s="4">
        <f>(Miami!$E$23*10^3)/Miami!$B$8</f>
        <v>0</v>
      </c>
      <c r="D191" s="4">
        <f>(Houston!$E$23*10^3)/Houston!$B$8</f>
        <v>0</v>
      </c>
      <c r="E191" s="4">
        <f>(Phoenix!$E$23*10^3)/Phoenix!$B$8</f>
        <v>0</v>
      </c>
      <c r="F191" s="4">
        <f>(Atlanta!$E$23*10^3)/Atlanta!$B$8</f>
        <v>0</v>
      </c>
      <c r="G191" s="4">
        <f>(LosAngeles!$E$23*10^3)/LosAngeles!$B$8</f>
        <v>0</v>
      </c>
      <c r="H191" s="4">
        <f>(LasVegas!$E$23*10^3)/LasVegas!$B$8</f>
        <v>0</v>
      </c>
      <c r="I191" s="4">
        <f>(SanFrancisco!$E$23*10^3)/SanFrancisco!$B$8</f>
        <v>0</v>
      </c>
      <c r="J191" s="4">
        <f>(Baltimore!$E$23*10^3)/Baltimore!$B$8</f>
        <v>0</v>
      </c>
      <c r="K191" s="4">
        <f>(Albuquerque!$E$23*10^3)/Albuquerque!$B$8</f>
        <v>0</v>
      </c>
      <c r="L191" s="4">
        <f>(Seattle!$E$23*10^3)/Seattle!$B$8</f>
        <v>0</v>
      </c>
      <c r="M191" s="4">
        <f>(Chicago!$E$23*10^3)/Chicago!$B$8</f>
        <v>0</v>
      </c>
      <c r="N191" s="4">
        <f>(Boulder!$E$23*10^3)/Boulder!$B$8</f>
        <v>0</v>
      </c>
      <c r="O191" s="4">
        <f>(Minneapolis!$E$23*10^3)/Minneapolis!$B$8</f>
        <v>0</v>
      </c>
      <c r="P191" s="4">
        <f>(Helena!$E$23*10^3)/Helena!$B$8</f>
        <v>0</v>
      </c>
      <c r="Q191" s="4">
        <f>(Duluth!$E$23*10^3)/Duluth!$B$8</f>
        <v>0</v>
      </c>
      <c r="R191" s="4">
        <f>(Fairbanks!$E$23*10^3)/Fairbanks!$B$8</f>
        <v>0</v>
      </c>
    </row>
    <row r="192" spans="1:18" ht="11.25">
      <c r="A192" s="58"/>
      <c r="B192" s="59" t="s">
        <v>88</v>
      </c>
      <c r="C192" s="4">
        <f>(Miami!$E$24*10^3)/Miami!$B$8</f>
        <v>0</v>
      </c>
      <c r="D192" s="4">
        <f>(Houston!$E$24*10^3)/Houston!$B$8</f>
        <v>0</v>
      </c>
      <c r="E192" s="4">
        <f>(Phoenix!$E$24*10^3)/Phoenix!$B$8</f>
        <v>0</v>
      </c>
      <c r="F192" s="4">
        <f>(Atlanta!$E$24*10^3)/Atlanta!$B$8</f>
        <v>0</v>
      </c>
      <c r="G192" s="4">
        <f>(LosAngeles!$E$24*10^3)/LosAngeles!$B$8</f>
        <v>0</v>
      </c>
      <c r="H192" s="4">
        <f>(LasVegas!$E$24*10^3)/LasVegas!$B$8</f>
        <v>0</v>
      </c>
      <c r="I192" s="4">
        <f>(SanFrancisco!$E$24*10^3)/SanFrancisco!$B$8</f>
        <v>0</v>
      </c>
      <c r="J192" s="4">
        <f>(Baltimore!$E$24*10^3)/Baltimore!$B$8</f>
        <v>0</v>
      </c>
      <c r="K192" s="4">
        <f>(Albuquerque!$E$24*10^3)/Albuquerque!$B$8</f>
        <v>0</v>
      </c>
      <c r="L192" s="4">
        <f>(Seattle!$E$24*10^3)/Seattle!$B$8</f>
        <v>0</v>
      </c>
      <c r="M192" s="4">
        <f>(Chicago!$E$24*10^3)/Chicago!$B$8</f>
        <v>0</v>
      </c>
      <c r="N192" s="4">
        <f>(Boulder!$E$24*10^3)/Boulder!$B$8</f>
        <v>0</v>
      </c>
      <c r="O192" s="4">
        <f>(Minneapolis!$E$24*10^3)/Minneapolis!$B$8</f>
        <v>0</v>
      </c>
      <c r="P192" s="4">
        <f>(Helena!$E$24*10^3)/Helena!$B$8</f>
        <v>0</v>
      </c>
      <c r="Q192" s="4">
        <f>(Duluth!$E$24*10^3)/Duluth!$B$8</f>
        <v>0</v>
      </c>
      <c r="R192" s="4">
        <f>(Fairbanks!$E$24*10^3)/Fairbanks!$B$8</f>
        <v>0</v>
      </c>
    </row>
    <row r="193" spans="1:18" ht="11.25">
      <c r="A193" s="58"/>
      <c r="B193" s="59" t="s">
        <v>89</v>
      </c>
      <c r="C193" s="4">
        <f>(Miami!$E$25*10^3)/Miami!$B$8</f>
        <v>0</v>
      </c>
      <c r="D193" s="4">
        <f>(Houston!$E$25*10^3)/Houston!$B$8</f>
        <v>0</v>
      </c>
      <c r="E193" s="4">
        <f>(Phoenix!$E$25*10^3)/Phoenix!$B$8</f>
        <v>0</v>
      </c>
      <c r="F193" s="4">
        <f>(Atlanta!$E$25*10^3)/Atlanta!$B$8</f>
        <v>0</v>
      </c>
      <c r="G193" s="4">
        <f>(LosAngeles!$E$25*10^3)/LosAngeles!$B$8</f>
        <v>0</v>
      </c>
      <c r="H193" s="4">
        <f>(LasVegas!$E$25*10^3)/LasVegas!$B$8</f>
        <v>0</v>
      </c>
      <c r="I193" s="4">
        <f>(SanFrancisco!$E$25*10^3)/SanFrancisco!$B$8</f>
        <v>0</v>
      </c>
      <c r="J193" s="4">
        <f>(Baltimore!$E$25*10^3)/Baltimore!$B$8</f>
        <v>0</v>
      </c>
      <c r="K193" s="4">
        <f>(Albuquerque!$E$25*10^3)/Albuquerque!$B$8</f>
        <v>0</v>
      </c>
      <c r="L193" s="4">
        <f>(Seattle!$E$25*10^3)/Seattle!$B$8</f>
        <v>0</v>
      </c>
      <c r="M193" s="4">
        <f>(Chicago!$E$25*10^3)/Chicago!$B$8</f>
        <v>0</v>
      </c>
      <c r="N193" s="4">
        <f>(Boulder!$E$25*10^3)/Boulder!$B$8</f>
        <v>0</v>
      </c>
      <c r="O193" s="4">
        <f>(Minneapolis!$E$25*10^3)/Minneapolis!$B$8</f>
        <v>0</v>
      </c>
      <c r="P193" s="4">
        <f>(Helena!$E$25*10^3)/Helena!$B$8</f>
        <v>0</v>
      </c>
      <c r="Q193" s="4">
        <f>(Duluth!$E$25*10^3)/Duluth!$B$8</f>
        <v>0</v>
      </c>
      <c r="R193" s="4">
        <f>(Fairbanks!$E$25*10^3)/Fairbanks!$B$8</f>
        <v>0</v>
      </c>
    </row>
    <row r="194" spans="1:18" ht="11.25">
      <c r="A194" s="58"/>
      <c r="B194" s="59" t="s">
        <v>90</v>
      </c>
      <c r="C194" s="4">
        <f>(Miami!$E$26*10^3)/Miami!$B$8</f>
        <v>0</v>
      </c>
      <c r="D194" s="4">
        <f>(Houston!$E$26*10^3)/Houston!$B$8</f>
        <v>0</v>
      </c>
      <c r="E194" s="4">
        <f>(Phoenix!$E$26*10^3)/Phoenix!$B$8</f>
        <v>0</v>
      </c>
      <c r="F194" s="4">
        <f>(Atlanta!$E$26*10^3)/Atlanta!$B$8</f>
        <v>0</v>
      </c>
      <c r="G194" s="4">
        <f>(LosAngeles!$E$26*10^3)/LosAngeles!$B$8</f>
        <v>0</v>
      </c>
      <c r="H194" s="4">
        <f>(LasVegas!$E$26*10^3)/LasVegas!$B$8</f>
        <v>0</v>
      </c>
      <c r="I194" s="4">
        <f>(SanFrancisco!$E$26*10^3)/SanFrancisco!$B$8</f>
        <v>0</v>
      </c>
      <c r="J194" s="4">
        <f>(Baltimore!$E$26*10^3)/Baltimore!$B$8</f>
        <v>0</v>
      </c>
      <c r="K194" s="4">
        <f>(Albuquerque!$E$26*10^3)/Albuquerque!$B$8</f>
        <v>0</v>
      </c>
      <c r="L194" s="4">
        <f>(Seattle!$E$26*10^3)/Seattle!$B$8</f>
        <v>0</v>
      </c>
      <c r="M194" s="4">
        <f>(Chicago!$E$26*10^3)/Chicago!$B$8</f>
        <v>0</v>
      </c>
      <c r="N194" s="4">
        <f>(Boulder!$E$26*10^3)/Boulder!$B$8</f>
        <v>0</v>
      </c>
      <c r="O194" s="4">
        <f>(Minneapolis!$E$26*10^3)/Minneapolis!$B$8</f>
        <v>0</v>
      </c>
      <c r="P194" s="4">
        <f>(Helena!$E$26*10^3)/Helena!$B$8</f>
        <v>0</v>
      </c>
      <c r="Q194" s="4">
        <f>(Duluth!$E$26*10^3)/Duluth!$B$8</f>
        <v>0</v>
      </c>
      <c r="R194" s="4">
        <f>(Fairbanks!$E$26*10^3)/Fairbanks!$B$8</f>
        <v>0</v>
      </c>
    </row>
    <row r="195" spans="1:18" ht="11.25">
      <c r="A195" s="58"/>
      <c r="B195" s="59" t="s">
        <v>91</v>
      </c>
      <c r="C195" s="4">
        <f>(Miami!$E$28*10^3)/Miami!$B$8</f>
        <v>0</v>
      </c>
      <c r="D195" s="4">
        <f>(Houston!$E$28*10^3)/Houston!$B$8</f>
        <v>0</v>
      </c>
      <c r="E195" s="4">
        <f>(Phoenix!$E$28*10^3)/Phoenix!$B$8</f>
        <v>0</v>
      </c>
      <c r="F195" s="4">
        <f>(Atlanta!$E$28*10^3)/Atlanta!$B$8</f>
        <v>0</v>
      </c>
      <c r="G195" s="4">
        <f>(LosAngeles!$E$28*10^3)/LosAngeles!$B$8</f>
        <v>0</v>
      </c>
      <c r="H195" s="4">
        <f>(LasVegas!$E$28*10^3)/LasVegas!$B$8</f>
        <v>0</v>
      </c>
      <c r="I195" s="4">
        <f>(SanFrancisco!$E$28*10^3)/SanFrancisco!$B$8</f>
        <v>0</v>
      </c>
      <c r="J195" s="4">
        <f>(Baltimore!$E$28*10^3)/Baltimore!$B$8</f>
        <v>0</v>
      </c>
      <c r="K195" s="4">
        <f>(Albuquerque!$E$28*10^3)/Albuquerque!$B$8</f>
        <v>0</v>
      </c>
      <c r="L195" s="4">
        <f>(Seattle!$E$28*10^3)/Seattle!$B$8</f>
        <v>0</v>
      </c>
      <c r="M195" s="4">
        <f>(Chicago!$E$28*10^3)/Chicago!$B$8</f>
        <v>0</v>
      </c>
      <c r="N195" s="4">
        <f>(Boulder!$E$28*10^3)/Boulder!$B$8</f>
        <v>0</v>
      </c>
      <c r="O195" s="4">
        <f>(Minneapolis!$E$28*10^3)/Minneapolis!$B$8</f>
        <v>0</v>
      </c>
      <c r="P195" s="4">
        <f>(Helena!$E$28*10^3)/Helena!$B$8</f>
        <v>0</v>
      </c>
      <c r="Q195" s="4">
        <f>(Duluth!$E$28*10^3)/Duluth!$B$8</f>
        <v>0</v>
      </c>
      <c r="R195" s="4">
        <f>(Fairbanks!$E$28*10^3)/Fairbanks!$B$8</f>
        <v>0</v>
      </c>
    </row>
    <row r="196" spans="1:18" ht="11.25">
      <c r="A196" s="58"/>
      <c r="B196" s="56" t="s">
        <v>235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1.25">
      <c r="A197" s="58"/>
      <c r="B197" s="59" t="s">
        <v>71</v>
      </c>
      <c r="C197" s="4">
        <f>(Miami!$F$13*10^3)/Miami!$B$8</f>
        <v>0</v>
      </c>
      <c r="D197" s="4">
        <f>(Houston!$F$13*10^3)/Houston!$B$8</f>
        <v>0</v>
      </c>
      <c r="E197" s="4">
        <f>(Phoenix!$F$13*10^3)/Phoenix!$B$8</f>
        <v>0</v>
      </c>
      <c r="F197" s="4">
        <f>(Atlanta!$F$13*10^3)/Atlanta!$B$8</f>
        <v>0</v>
      </c>
      <c r="G197" s="4">
        <f>(LosAngeles!$F$13*10^3)/LosAngeles!$B$8</f>
        <v>0</v>
      </c>
      <c r="H197" s="4">
        <f>(LasVegas!$F$13*10^3)/LasVegas!$B$8</f>
        <v>0</v>
      </c>
      <c r="I197" s="4">
        <f>(SanFrancisco!$F$13*10^3)/SanFrancisco!$B$8</f>
        <v>0</v>
      </c>
      <c r="J197" s="4">
        <f>(Baltimore!$F$13*10^3)/Baltimore!$B$8</f>
        <v>0</v>
      </c>
      <c r="K197" s="4">
        <f>(Albuquerque!$F$13*10^3)/Albuquerque!$B$8</f>
        <v>0</v>
      </c>
      <c r="L197" s="4">
        <f>(Seattle!$F$13*10^3)/Seattle!$B$8</f>
        <v>0</v>
      </c>
      <c r="M197" s="4">
        <f>(Chicago!$F$13*10^3)/Chicago!$B$8</f>
        <v>0</v>
      </c>
      <c r="N197" s="4">
        <f>(Boulder!$F$13*10^3)/Boulder!$B$8</f>
        <v>0</v>
      </c>
      <c r="O197" s="4">
        <f>(Minneapolis!$F$13*10^3)/Minneapolis!$B$8</f>
        <v>0</v>
      </c>
      <c r="P197" s="4">
        <f>(Helena!$F$13*10^3)/Helena!$B$8</f>
        <v>0</v>
      </c>
      <c r="Q197" s="4">
        <f>(Duluth!$F$13*10^3)/Duluth!$B$8</f>
        <v>0</v>
      </c>
      <c r="R197" s="4">
        <f>(Fairbanks!$F$13*10^3)/Fairbanks!$B$8</f>
        <v>0</v>
      </c>
    </row>
    <row r="198" spans="1:18" ht="11.25">
      <c r="A198" s="58"/>
      <c r="B198" s="59" t="s">
        <v>72</v>
      </c>
      <c r="C198" s="4">
        <f>(Miami!$F$14*10^3)/Miami!$B$8</f>
        <v>0</v>
      </c>
      <c r="D198" s="4">
        <f>(Houston!$F$14*10^3)/Houston!$B$8</f>
        <v>0</v>
      </c>
      <c r="E198" s="4">
        <f>(Phoenix!$F$14*10^3)/Phoenix!$B$8</f>
        <v>0</v>
      </c>
      <c r="F198" s="4">
        <f>(Atlanta!$F$14*10^3)/Atlanta!$B$8</f>
        <v>0</v>
      </c>
      <c r="G198" s="4">
        <f>(LosAngeles!$F$14*10^3)/LosAngeles!$B$8</f>
        <v>0</v>
      </c>
      <c r="H198" s="4">
        <f>(LasVegas!$F$14*10^3)/LasVegas!$B$8</f>
        <v>0</v>
      </c>
      <c r="I198" s="4">
        <f>(SanFrancisco!$F$14*10^3)/SanFrancisco!$B$8</f>
        <v>0</v>
      </c>
      <c r="J198" s="4">
        <f>(Baltimore!$F$14*10^3)/Baltimore!$B$8</f>
        <v>0</v>
      </c>
      <c r="K198" s="4">
        <f>(Albuquerque!$F$14*10^3)/Albuquerque!$B$8</f>
        <v>0</v>
      </c>
      <c r="L198" s="4">
        <f>(Seattle!$F$14*10^3)/Seattle!$B$8</f>
        <v>0</v>
      </c>
      <c r="M198" s="4">
        <f>(Chicago!$F$14*10^3)/Chicago!$B$8</f>
        <v>0</v>
      </c>
      <c r="N198" s="4">
        <f>(Boulder!$F$14*10^3)/Boulder!$B$8</f>
        <v>0</v>
      </c>
      <c r="O198" s="4">
        <f>(Minneapolis!$F$14*10^3)/Minneapolis!$B$8</f>
        <v>0</v>
      </c>
      <c r="P198" s="4">
        <f>(Helena!$F$14*10^3)/Helena!$B$8</f>
        <v>0</v>
      </c>
      <c r="Q198" s="4">
        <f>(Duluth!$F$14*10^3)/Duluth!$B$8</f>
        <v>0</v>
      </c>
      <c r="R198" s="4">
        <f>(Fairbanks!$F$14*10^3)/Fairbanks!$B$8</f>
        <v>0</v>
      </c>
    </row>
    <row r="199" spans="1:18" ht="11.25">
      <c r="A199" s="58"/>
      <c r="B199" s="59" t="s">
        <v>80</v>
      </c>
      <c r="C199" s="4">
        <f>(Miami!$F$15*10^3)/Miami!$B$8</f>
        <v>0</v>
      </c>
      <c r="D199" s="4">
        <f>(Houston!$F$15*10^3)/Houston!$B$8</f>
        <v>0</v>
      </c>
      <c r="E199" s="4">
        <f>(Phoenix!$F$15*10^3)/Phoenix!$B$8</f>
        <v>0</v>
      </c>
      <c r="F199" s="4">
        <f>(Atlanta!$F$15*10^3)/Atlanta!$B$8</f>
        <v>0</v>
      </c>
      <c r="G199" s="4">
        <f>(LosAngeles!$F$15*10^3)/LosAngeles!$B$8</f>
        <v>0</v>
      </c>
      <c r="H199" s="4">
        <f>(LasVegas!$F$15*10^3)/LasVegas!$B$8</f>
        <v>0</v>
      </c>
      <c r="I199" s="4">
        <f>(SanFrancisco!$F$15*10^3)/SanFrancisco!$B$8</f>
        <v>0</v>
      </c>
      <c r="J199" s="4">
        <f>(Baltimore!$F$15*10^3)/Baltimore!$B$8</f>
        <v>0</v>
      </c>
      <c r="K199" s="4">
        <f>(Albuquerque!$F$15*10^3)/Albuquerque!$B$8</f>
        <v>0</v>
      </c>
      <c r="L199" s="4">
        <f>(Seattle!$F$15*10^3)/Seattle!$B$8</f>
        <v>0</v>
      </c>
      <c r="M199" s="4">
        <f>(Chicago!$F$15*10^3)/Chicago!$B$8</f>
        <v>0</v>
      </c>
      <c r="N199" s="4">
        <f>(Boulder!$F$15*10^3)/Boulder!$B$8</f>
        <v>0</v>
      </c>
      <c r="O199" s="4">
        <f>(Minneapolis!$F$15*10^3)/Minneapolis!$B$8</f>
        <v>0</v>
      </c>
      <c r="P199" s="4">
        <f>(Helena!$F$15*10^3)/Helena!$B$8</f>
        <v>0</v>
      </c>
      <c r="Q199" s="4">
        <f>(Duluth!$F$15*10^3)/Duluth!$B$8</f>
        <v>0</v>
      </c>
      <c r="R199" s="4">
        <f>(Fairbanks!$F$15*10^3)/Fairbanks!$B$8</f>
        <v>0</v>
      </c>
    </row>
    <row r="200" spans="1:18" ht="11.25">
      <c r="A200" s="58"/>
      <c r="B200" s="59" t="s">
        <v>81</v>
      </c>
      <c r="C200" s="4">
        <f>(Miami!$F$16*10^3)/Miami!$B$8</f>
        <v>0</v>
      </c>
      <c r="D200" s="4">
        <f>(Houston!$F$16*10^3)/Houston!$B$8</f>
        <v>0</v>
      </c>
      <c r="E200" s="4">
        <f>(Phoenix!$F$16*10^3)/Phoenix!$B$8</f>
        <v>0</v>
      </c>
      <c r="F200" s="4">
        <f>(Atlanta!$F$16*10^3)/Atlanta!$B$8</f>
        <v>0</v>
      </c>
      <c r="G200" s="4">
        <f>(LosAngeles!$F$16*10^3)/LosAngeles!$B$8</f>
        <v>0</v>
      </c>
      <c r="H200" s="4">
        <f>(LasVegas!$F$16*10^3)/LasVegas!$B$8</f>
        <v>0</v>
      </c>
      <c r="I200" s="4">
        <f>(SanFrancisco!$F$16*10^3)/SanFrancisco!$B$8</f>
        <v>0</v>
      </c>
      <c r="J200" s="4">
        <f>(Baltimore!$F$16*10^3)/Baltimore!$B$8</f>
        <v>0</v>
      </c>
      <c r="K200" s="4">
        <f>(Albuquerque!$F$16*10^3)/Albuquerque!$B$8</f>
        <v>0</v>
      </c>
      <c r="L200" s="4">
        <f>(Seattle!$F$16*10^3)/Seattle!$B$8</f>
        <v>0</v>
      </c>
      <c r="M200" s="4">
        <f>(Chicago!$F$16*10^3)/Chicago!$B$8</f>
        <v>0</v>
      </c>
      <c r="N200" s="4">
        <f>(Boulder!$F$16*10^3)/Boulder!$B$8</f>
        <v>0</v>
      </c>
      <c r="O200" s="4">
        <f>(Minneapolis!$F$16*10^3)/Minneapolis!$B$8</f>
        <v>0</v>
      </c>
      <c r="P200" s="4">
        <f>(Helena!$F$16*10^3)/Helena!$B$8</f>
        <v>0</v>
      </c>
      <c r="Q200" s="4">
        <f>(Duluth!$F$16*10^3)/Duluth!$B$8</f>
        <v>0</v>
      </c>
      <c r="R200" s="4">
        <f>(Fairbanks!$F$16*10^3)/Fairbanks!$B$8</f>
        <v>0</v>
      </c>
    </row>
    <row r="201" spans="1:18" ht="11.25">
      <c r="A201" s="58"/>
      <c r="B201" s="59" t="s">
        <v>82</v>
      </c>
      <c r="C201" s="4">
        <f>(Miami!$F$17*10^3)/Miami!$B$8</f>
        <v>0</v>
      </c>
      <c r="D201" s="4">
        <f>(Houston!$F$17*10^3)/Houston!$B$8</f>
        <v>0</v>
      </c>
      <c r="E201" s="4">
        <f>(Phoenix!$F$17*10^3)/Phoenix!$B$8</f>
        <v>0</v>
      </c>
      <c r="F201" s="4">
        <f>(Atlanta!$F$17*10^3)/Atlanta!$B$8</f>
        <v>0</v>
      </c>
      <c r="G201" s="4">
        <f>(LosAngeles!$F$17*10^3)/LosAngeles!$B$8</f>
        <v>0</v>
      </c>
      <c r="H201" s="4">
        <f>(LasVegas!$F$17*10^3)/LasVegas!$B$8</f>
        <v>0</v>
      </c>
      <c r="I201" s="4">
        <f>(SanFrancisco!$F$17*10^3)/SanFrancisco!$B$8</f>
        <v>0</v>
      </c>
      <c r="J201" s="4">
        <f>(Baltimore!$F$17*10^3)/Baltimore!$B$8</f>
        <v>0</v>
      </c>
      <c r="K201" s="4">
        <f>(Albuquerque!$F$17*10^3)/Albuquerque!$B$8</f>
        <v>0</v>
      </c>
      <c r="L201" s="4">
        <f>(Seattle!$F$17*10^3)/Seattle!$B$8</f>
        <v>0</v>
      </c>
      <c r="M201" s="4">
        <f>(Chicago!$F$17*10^3)/Chicago!$B$8</f>
        <v>0</v>
      </c>
      <c r="N201" s="4">
        <f>(Boulder!$F$17*10^3)/Boulder!$B$8</f>
        <v>0</v>
      </c>
      <c r="O201" s="4">
        <f>(Minneapolis!$F$17*10^3)/Minneapolis!$B$8</f>
        <v>0</v>
      </c>
      <c r="P201" s="4">
        <f>(Helena!$F$17*10^3)/Helena!$B$8</f>
        <v>0</v>
      </c>
      <c r="Q201" s="4">
        <f>(Duluth!$F$17*10^3)/Duluth!$B$8</f>
        <v>0</v>
      </c>
      <c r="R201" s="4">
        <f>(Fairbanks!$F$17*10^3)/Fairbanks!$B$8</f>
        <v>0</v>
      </c>
    </row>
    <row r="202" spans="1:18" ht="11.25">
      <c r="A202" s="58"/>
      <c r="B202" s="59" t="s">
        <v>83</v>
      </c>
      <c r="C202" s="4">
        <f>(Miami!$F$18*10^3)/Miami!$B$8</f>
        <v>0</v>
      </c>
      <c r="D202" s="4">
        <f>(Houston!$F$18*10^3)/Houston!$B$8</f>
        <v>0</v>
      </c>
      <c r="E202" s="4">
        <f>(Phoenix!$F$18*10^3)/Phoenix!$B$8</f>
        <v>0</v>
      </c>
      <c r="F202" s="4">
        <f>(Atlanta!$F$18*10^3)/Atlanta!$B$8</f>
        <v>0</v>
      </c>
      <c r="G202" s="4">
        <f>(LosAngeles!$F$18*10^3)/LosAngeles!$B$8</f>
        <v>0</v>
      </c>
      <c r="H202" s="4">
        <f>(LasVegas!$F$18*10^3)/LasVegas!$B$8</f>
        <v>0</v>
      </c>
      <c r="I202" s="4">
        <f>(SanFrancisco!$F$18*10^3)/SanFrancisco!$B$8</f>
        <v>0</v>
      </c>
      <c r="J202" s="4">
        <f>(Baltimore!$F$18*10^3)/Baltimore!$B$8</f>
        <v>0</v>
      </c>
      <c r="K202" s="4">
        <f>(Albuquerque!$F$18*10^3)/Albuquerque!$B$8</f>
        <v>0</v>
      </c>
      <c r="L202" s="4">
        <f>(Seattle!$F$18*10^3)/Seattle!$B$8</f>
        <v>0</v>
      </c>
      <c r="M202" s="4">
        <f>(Chicago!$F$18*10^3)/Chicago!$B$8</f>
        <v>0</v>
      </c>
      <c r="N202" s="4">
        <f>(Boulder!$F$18*10^3)/Boulder!$B$8</f>
        <v>0</v>
      </c>
      <c r="O202" s="4">
        <f>(Minneapolis!$F$18*10^3)/Minneapolis!$B$8</f>
        <v>0</v>
      </c>
      <c r="P202" s="4">
        <f>(Helena!$F$18*10^3)/Helena!$B$8</f>
        <v>0</v>
      </c>
      <c r="Q202" s="4">
        <f>(Duluth!$F$18*10^3)/Duluth!$B$8</f>
        <v>0</v>
      </c>
      <c r="R202" s="4">
        <f>(Fairbanks!$F$18*10^3)/Fairbanks!$B$8</f>
        <v>0</v>
      </c>
    </row>
    <row r="203" spans="1:18" ht="11.25">
      <c r="A203" s="58"/>
      <c r="B203" s="59" t="s">
        <v>84</v>
      </c>
      <c r="C203" s="4">
        <f>(Miami!$F$19*10^3)/Miami!$B$8</f>
        <v>0</v>
      </c>
      <c r="D203" s="4">
        <f>(Houston!$F$19*10^3)/Houston!$B$8</f>
        <v>0</v>
      </c>
      <c r="E203" s="4">
        <f>(Phoenix!$F$19*10^3)/Phoenix!$B$8</f>
        <v>0</v>
      </c>
      <c r="F203" s="4">
        <f>(Atlanta!$F$19*10^3)/Atlanta!$B$8</f>
        <v>0</v>
      </c>
      <c r="G203" s="4">
        <f>(LosAngeles!$F$19*10^3)/LosAngeles!$B$8</f>
        <v>0</v>
      </c>
      <c r="H203" s="4">
        <f>(LasVegas!$F$19*10^3)/LasVegas!$B$8</f>
        <v>0</v>
      </c>
      <c r="I203" s="4">
        <f>(SanFrancisco!$F$19*10^3)/SanFrancisco!$B$8</f>
        <v>0</v>
      </c>
      <c r="J203" s="4">
        <f>(Baltimore!$F$19*10^3)/Baltimore!$B$8</f>
        <v>0</v>
      </c>
      <c r="K203" s="4">
        <f>(Albuquerque!$F$19*10^3)/Albuquerque!$B$8</f>
        <v>0</v>
      </c>
      <c r="L203" s="4">
        <f>(Seattle!$F$19*10^3)/Seattle!$B$8</f>
        <v>0</v>
      </c>
      <c r="M203" s="4">
        <f>(Chicago!$F$19*10^3)/Chicago!$B$8</f>
        <v>0</v>
      </c>
      <c r="N203" s="4">
        <f>(Boulder!$F$19*10^3)/Boulder!$B$8</f>
        <v>0</v>
      </c>
      <c r="O203" s="4">
        <f>(Minneapolis!$F$19*10^3)/Minneapolis!$B$8</f>
        <v>0</v>
      </c>
      <c r="P203" s="4">
        <f>(Helena!$F$19*10^3)/Helena!$B$8</f>
        <v>0</v>
      </c>
      <c r="Q203" s="4">
        <f>(Duluth!$F$19*10^3)/Duluth!$B$8</f>
        <v>0</v>
      </c>
      <c r="R203" s="4">
        <f>(Fairbanks!$F$19*10^3)/Fairbanks!$B$8</f>
        <v>0</v>
      </c>
    </row>
    <row r="204" spans="1:18" ht="11.25">
      <c r="A204" s="58"/>
      <c r="B204" s="59" t="s">
        <v>85</v>
      </c>
      <c r="C204" s="4">
        <f>(Miami!$F$20*10^3)/Miami!$B$8</f>
        <v>0</v>
      </c>
      <c r="D204" s="4">
        <f>(Houston!$F$20*10^3)/Houston!$B$8</f>
        <v>0</v>
      </c>
      <c r="E204" s="4">
        <f>(Phoenix!$F$20*10^3)/Phoenix!$B$8</f>
        <v>0</v>
      </c>
      <c r="F204" s="4">
        <f>(Atlanta!$F$20*10^3)/Atlanta!$B$8</f>
        <v>0</v>
      </c>
      <c r="G204" s="4">
        <f>(LosAngeles!$F$20*10^3)/LosAngeles!$B$8</f>
        <v>0</v>
      </c>
      <c r="H204" s="4">
        <f>(LasVegas!$F$20*10^3)/LasVegas!$B$8</f>
        <v>0</v>
      </c>
      <c r="I204" s="4">
        <f>(SanFrancisco!$F$20*10^3)/SanFrancisco!$B$8</f>
        <v>0</v>
      </c>
      <c r="J204" s="4">
        <f>(Baltimore!$F$20*10^3)/Baltimore!$B$8</f>
        <v>0</v>
      </c>
      <c r="K204" s="4">
        <f>(Albuquerque!$F$20*10^3)/Albuquerque!$B$8</f>
        <v>0</v>
      </c>
      <c r="L204" s="4">
        <f>(Seattle!$F$20*10^3)/Seattle!$B$8</f>
        <v>0</v>
      </c>
      <c r="M204" s="4">
        <f>(Chicago!$F$20*10^3)/Chicago!$B$8</f>
        <v>0</v>
      </c>
      <c r="N204" s="4">
        <f>(Boulder!$F$20*10^3)/Boulder!$B$8</f>
        <v>0</v>
      </c>
      <c r="O204" s="4">
        <f>(Minneapolis!$F$20*10^3)/Minneapolis!$B$8</f>
        <v>0</v>
      </c>
      <c r="P204" s="4">
        <f>(Helena!$F$20*10^3)/Helena!$B$8</f>
        <v>0</v>
      </c>
      <c r="Q204" s="4">
        <f>(Duluth!$F$20*10^3)/Duluth!$B$8</f>
        <v>0</v>
      </c>
      <c r="R204" s="4">
        <f>(Fairbanks!$F$20*10^3)/Fairbanks!$B$8</f>
        <v>0</v>
      </c>
    </row>
    <row r="205" spans="1:18" ht="11.25">
      <c r="A205" s="58"/>
      <c r="B205" s="59" t="s">
        <v>86</v>
      </c>
      <c r="C205" s="4">
        <f>(Miami!$F$21*10^3)/Miami!$B$8</f>
        <v>0</v>
      </c>
      <c r="D205" s="4">
        <f>(Houston!$F$21*10^3)/Houston!$B$8</f>
        <v>0</v>
      </c>
      <c r="E205" s="4">
        <f>(Phoenix!$F$21*10^3)/Phoenix!$B$8</f>
        <v>0</v>
      </c>
      <c r="F205" s="4">
        <f>(Atlanta!$F$21*10^3)/Atlanta!$B$8</f>
        <v>0</v>
      </c>
      <c r="G205" s="4">
        <f>(LosAngeles!$F$21*10^3)/LosAngeles!$B$8</f>
        <v>0</v>
      </c>
      <c r="H205" s="4">
        <f>(LasVegas!$F$21*10^3)/LasVegas!$B$8</f>
        <v>0</v>
      </c>
      <c r="I205" s="4">
        <f>(SanFrancisco!$F$21*10^3)/SanFrancisco!$B$8</f>
        <v>0</v>
      </c>
      <c r="J205" s="4">
        <f>(Baltimore!$F$21*10^3)/Baltimore!$B$8</f>
        <v>0</v>
      </c>
      <c r="K205" s="4">
        <f>(Albuquerque!$F$21*10^3)/Albuquerque!$B$8</f>
        <v>0</v>
      </c>
      <c r="L205" s="4">
        <f>(Seattle!$F$21*10^3)/Seattle!$B$8</f>
        <v>0</v>
      </c>
      <c r="M205" s="4">
        <f>(Chicago!$F$21*10^3)/Chicago!$B$8</f>
        <v>0</v>
      </c>
      <c r="N205" s="4">
        <f>(Boulder!$F$21*10^3)/Boulder!$B$8</f>
        <v>0</v>
      </c>
      <c r="O205" s="4">
        <f>(Minneapolis!$F$21*10^3)/Minneapolis!$B$8</f>
        <v>0</v>
      </c>
      <c r="P205" s="4">
        <f>(Helena!$F$21*10^3)/Helena!$B$8</f>
        <v>0</v>
      </c>
      <c r="Q205" s="4">
        <f>(Duluth!$F$21*10^3)/Duluth!$B$8</f>
        <v>0</v>
      </c>
      <c r="R205" s="4">
        <f>(Fairbanks!$F$21*10^3)/Fairbanks!$B$8</f>
        <v>0</v>
      </c>
    </row>
    <row r="206" spans="1:18" ht="11.25">
      <c r="A206" s="58"/>
      <c r="B206" s="59" t="s">
        <v>87</v>
      </c>
      <c r="C206" s="4">
        <f>(Miami!$F$22*10^3)/Miami!$B$8</f>
        <v>0</v>
      </c>
      <c r="D206" s="4">
        <f>(Houston!$F$22*10^3)/Houston!$B$8</f>
        <v>0</v>
      </c>
      <c r="E206" s="4">
        <f>(Phoenix!$F$22*10^3)/Phoenix!$B$8</f>
        <v>0</v>
      </c>
      <c r="F206" s="4">
        <f>(Atlanta!$F$22*10^3)/Atlanta!$B$8</f>
        <v>0</v>
      </c>
      <c r="G206" s="4">
        <f>(LosAngeles!$F$22*10^3)/LosAngeles!$B$8</f>
        <v>0</v>
      </c>
      <c r="H206" s="4">
        <f>(LasVegas!$F$22*10^3)/LasVegas!$B$8</f>
        <v>0</v>
      </c>
      <c r="I206" s="4">
        <f>(SanFrancisco!$F$22*10^3)/SanFrancisco!$B$8</f>
        <v>0</v>
      </c>
      <c r="J206" s="4">
        <f>(Baltimore!$F$22*10^3)/Baltimore!$B$8</f>
        <v>0</v>
      </c>
      <c r="K206" s="4">
        <f>(Albuquerque!$F$22*10^3)/Albuquerque!$B$8</f>
        <v>0</v>
      </c>
      <c r="L206" s="4">
        <f>(Seattle!$F$22*10^3)/Seattle!$B$8</f>
        <v>0</v>
      </c>
      <c r="M206" s="4">
        <f>(Chicago!$F$22*10^3)/Chicago!$B$8</f>
        <v>0</v>
      </c>
      <c r="N206" s="4">
        <f>(Boulder!$F$22*10^3)/Boulder!$B$8</f>
        <v>0</v>
      </c>
      <c r="O206" s="4">
        <f>(Minneapolis!$F$22*10^3)/Minneapolis!$B$8</f>
        <v>0</v>
      </c>
      <c r="P206" s="4">
        <f>(Helena!$F$22*10^3)/Helena!$B$8</f>
        <v>0</v>
      </c>
      <c r="Q206" s="4">
        <f>(Duluth!$F$22*10^3)/Duluth!$B$8</f>
        <v>0</v>
      </c>
      <c r="R206" s="4">
        <f>(Fairbanks!$F$22*10^3)/Fairbanks!$B$8</f>
        <v>0</v>
      </c>
    </row>
    <row r="207" spans="1:18" ht="11.25">
      <c r="A207" s="58"/>
      <c r="B207" s="59" t="s">
        <v>66</v>
      </c>
      <c r="C207" s="4">
        <f>(Miami!$F$23*10^3)/Miami!$B$8</f>
        <v>0</v>
      </c>
      <c r="D207" s="4">
        <f>(Houston!$F$23*10^3)/Houston!$B$8</f>
        <v>0</v>
      </c>
      <c r="E207" s="4">
        <f>(Phoenix!$F$23*10^3)/Phoenix!$B$8</f>
        <v>0</v>
      </c>
      <c r="F207" s="4">
        <f>(Atlanta!$F$23*10^3)/Atlanta!$B$8</f>
        <v>0</v>
      </c>
      <c r="G207" s="4">
        <f>(LosAngeles!$F$23*10^3)/LosAngeles!$B$8</f>
        <v>0</v>
      </c>
      <c r="H207" s="4">
        <f>(LasVegas!$F$23*10^3)/LasVegas!$B$8</f>
        <v>0</v>
      </c>
      <c r="I207" s="4">
        <f>(SanFrancisco!$F$23*10^3)/SanFrancisco!$B$8</f>
        <v>0</v>
      </c>
      <c r="J207" s="4">
        <f>(Baltimore!$F$23*10^3)/Baltimore!$B$8</f>
        <v>0</v>
      </c>
      <c r="K207" s="4">
        <f>(Albuquerque!$F$23*10^3)/Albuquerque!$B$8</f>
        <v>0</v>
      </c>
      <c r="L207" s="4">
        <f>(Seattle!$F$23*10^3)/Seattle!$B$8</f>
        <v>0</v>
      </c>
      <c r="M207" s="4">
        <f>(Chicago!$F$23*10^3)/Chicago!$B$8</f>
        <v>0</v>
      </c>
      <c r="N207" s="4">
        <f>(Boulder!$F$23*10^3)/Boulder!$B$8</f>
        <v>0</v>
      </c>
      <c r="O207" s="4">
        <f>(Minneapolis!$F$23*10^3)/Minneapolis!$B$8</f>
        <v>0</v>
      </c>
      <c r="P207" s="4">
        <f>(Helena!$F$23*10^3)/Helena!$B$8</f>
        <v>0</v>
      </c>
      <c r="Q207" s="4">
        <f>(Duluth!$F$23*10^3)/Duluth!$B$8</f>
        <v>0</v>
      </c>
      <c r="R207" s="4">
        <f>(Fairbanks!$F$23*10^3)/Fairbanks!$B$8</f>
        <v>0</v>
      </c>
    </row>
    <row r="208" spans="1:18" ht="11.25">
      <c r="A208" s="58"/>
      <c r="B208" s="59" t="s">
        <v>88</v>
      </c>
      <c r="C208" s="4">
        <f>(Miami!$F$24*10^3)/Miami!$B$8</f>
        <v>0</v>
      </c>
      <c r="D208" s="4">
        <f>(Houston!$F$24*10^3)/Houston!$B$8</f>
        <v>0</v>
      </c>
      <c r="E208" s="4">
        <f>(Phoenix!$F$24*10^3)/Phoenix!$B$8</f>
        <v>0</v>
      </c>
      <c r="F208" s="4">
        <f>(Atlanta!$F$24*10^3)/Atlanta!$B$8</f>
        <v>0</v>
      </c>
      <c r="G208" s="4">
        <f>(LosAngeles!$F$24*10^3)/LosAngeles!$B$8</f>
        <v>0</v>
      </c>
      <c r="H208" s="4">
        <f>(LasVegas!$F$24*10^3)/LasVegas!$B$8</f>
        <v>0</v>
      </c>
      <c r="I208" s="4">
        <f>(SanFrancisco!$F$24*10^3)/SanFrancisco!$B$8</f>
        <v>0</v>
      </c>
      <c r="J208" s="4">
        <f>(Baltimore!$F$24*10^3)/Baltimore!$B$8</f>
        <v>0</v>
      </c>
      <c r="K208" s="4">
        <f>(Albuquerque!$F$24*10^3)/Albuquerque!$B$8</f>
        <v>0</v>
      </c>
      <c r="L208" s="4">
        <f>(Seattle!$F$24*10^3)/Seattle!$B$8</f>
        <v>0</v>
      </c>
      <c r="M208" s="4">
        <f>(Chicago!$F$24*10^3)/Chicago!$B$8</f>
        <v>0</v>
      </c>
      <c r="N208" s="4">
        <f>(Boulder!$F$24*10^3)/Boulder!$B$8</f>
        <v>0</v>
      </c>
      <c r="O208" s="4">
        <f>(Minneapolis!$F$24*10^3)/Minneapolis!$B$8</f>
        <v>0</v>
      </c>
      <c r="P208" s="4">
        <f>(Helena!$F$24*10^3)/Helena!$B$8</f>
        <v>0</v>
      </c>
      <c r="Q208" s="4">
        <f>(Duluth!$F$24*10^3)/Duluth!$B$8</f>
        <v>0</v>
      </c>
      <c r="R208" s="4">
        <f>(Fairbanks!$F$24*10^3)/Fairbanks!$B$8</f>
        <v>0</v>
      </c>
    </row>
    <row r="209" spans="1:18" ht="11.25">
      <c r="A209" s="58"/>
      <c r="B209" s="59" t="s">
        <v>89</v>
      </c>
      <c r="C209" s="4">
        <f>(Miami!$F$25*10^3)/Miami!$B$8</f>
        <v>0</v>
      </c>
      <c r="D209" s="4">
        <f>(Houston!$F$25*10^3)/Houston!$B$8</f>
        <v>0</v>
      </c>
      <c r="E209" s="4">
        <f>(Phoenix!$F$25*10^3)/Phoenix!$B$8</f>
        <v>0</v>
      </c>
      <c r="F209" s="4">
        <f>(Atlanta!$F$25*10^3)/Atlanta!$B$8</f>
        <v>0</v>
      </c>
      <c r="G209" s="4">
        <f>(LosAngeles!$F$25*10^3)/LosAngeles!$B$8</f>
        <v>0</v>
      </c>
      <c r="H209" s="4">
        <f>(LasVegas!$F$25*10^3)/LasVegas!$B$8</f>
        <v>0</v>
      </c>
      <c r="I209" s="4">
        <f>(SanFrancisco!$F$25*10^3)/SanFrancisco!$B$8</f>
        <v>0</v>
      </c>
      <c r="J209" s="4">
        <f>(Baltimore!$F$25*10^3)/Baltimore!$B$8</f>
        <v>0</v>
      </c>
      <c r="K209" s="4">
        <f>(Albuquerque!$F$25*10^3)/Albuquerque!$B$8</f>
        <v>0</v>
      </c>
      <c r="L209" s="4">
        <f>(Seattle!$F$25*10^3)/Seattle!$B$8</f>
        <v>0</v>
      </c>
      <c r="M209" s="4">
        <f>(Chicago!$F$25*10^3)/Chicago!$B$8</f>
        <v>0</v>
      </c>
      <c r="N209" s="4">
        <f>(Boulder!$F$25*10^3)/Boulder!$B$8</f>
        <v>0</v>
      </c>
      <c r="O209" s="4">
        <f>(Minneapolis!$F$25*10^3)/Minneapolis!$B$8</f>
        <v>0</v>
      </c>
      <c r="P209" s="4">
        <f>(Helena!$F$25*10^3)/Helena!$B$8</f>
        <v>0</v>
      </c>
      <c r="Q209" s="4">
        <f>(Duluth!$F$25*10^3)/Duluth!$B$8</f>
        <v>0</v>
      </c>
      <c r="R209" s="4">
        <f>(Fairbanks!$F$25*10^3)/Fairbanks!$B$8</f>
        <v>0</v>
      </c>
    </row>
    <row r="210" spans="1:18" ht="11.25">
      <c r="A210" s="58"/>
      <c r="B210" s="59" t="s">
        <v>90</v>
      </c>
      <c r="C210" s="4">
        <f>(Miami!$F$26*10^3)/Miami!$B$8</f>
        <v>0</v>
      </c>
      <c r="D210" s="4">
        <f>(Houston!$F$26*10^3)/Houston!$B$8</f>
        <v>0</v>
      </c>
      <c r="E210" s="4">
        <f>(Phoenix!$F$26*10^3)/Phoenix!$B$8</f>
        <v>0</v>
      </c>
      <c r="F210" s="4">
        <f>(Atlanta!$F$26*10^3)/Atlanta!$B$8</f>
        <v>0</v>
      </c>
      <c r="G210" s="4">
        <f>(LosAngeles!$F$26*10^3)/LosAngeles!$B$8</f>
        <v>0</v>
      </c>
      <c r="H210" s="4">
        <f>(LasVegas!$F$26*10^3)/LasVegas!$B$8</f>
        <v>0</v>
      </c>
      <c r="I210" s="4">
        <f>(SanFrancisco!$F$26*10^3)/SanFrancisco!$B$8</f>
        <v>0</v>
      </c>
      <c r="J210" s="4">
        <f>(Baltimore!$F$26*10^3)/Baltimore!$B$8</f>
        <v>0</v>
      </c>
      <c r="K210" s="4">
        <f>(Albuquerque!$F$26*10^3)/Albuquerque!$B$8</f>
        <v>0</v>
      </c>
      <c r="L210" s="4">
        <f>(Seattle!$F$26*10^3)/Seattle!$B$8</f>
        <v>0</v>
      </c>
      <c r="M210" s="4">
        <f>(Chicago!$F$26*10^3)/Chicago!$B$8</f>
        <v>0</v>
      </c>
      <c r="N210" s="4">
        <f>(Boulder!$F$26*10^3)/Boulder!$B$8</f>
        <v>0</v>
      </c>
      <c r="O210" s="4">
        <f>(Minneapolis!$F$26*10^3)/Minneapolis!$B$8</f>
        <v>0</v>
      </c>
      <c r="P210" s="4">
        <f>(Helena!$F$26*10^3)/Helena!$B$8</f>
        <v>0</v>
      </c>
      <c r="Q210" s="4">
        <f>(Duluth!$F$26*10^3)/Duluth!$B$8</f>
        <v>0</v>
      </c>
      <c r="R210" s="4">
        <f>(Fairbanks!$F$26*10^3)/Fairbanks!$B$8</f>
        <v>0</v>
      </c>
    </row>
    <row r="211" spans="1:18" ht="11.25">
      <c r="A211" s="58"/>
      <c r="B211" s="59" t="s">
        <v>91</v>
      </c>
      <c r="C211" s="4">
        <f>(Miami!$F$28*10^3)/Miami!$B$8</f>
        <v>0</v>
      </c>
      <c r="D211" s="4">
        <f>(Houston!$F$28*10^3)/Houston!$B$8</f>
        <v>0</v>
      </c>
      <c r="E211" s="4">
        <f>(Phoenix!$F$28*10^3)/Phoenix!$B$8</f>
        <v>0</v>
      </c>
      <c r="F211" s="4">
        <f>(Atlanta!$F$28*10^3)/Atlanta!$B$8</f>
        <v>0</v>
      </c>
      <c r="G211" s="4">
        <f>(LosAngeles!$F$28*10^3)/LosAngeles!$B$8</f>
        <v>0</v>
      </c>
      <c r="H211" s="4">
        <f>(LasVegas!$F$28*10^3)/LasVegas!$B$8</f>
        <v>0</v>
      </c>
      <c r="I211" s="4">
        <f>(SanFrancisco!$F$28*10^3)/SanFrancisco!$B$8</f>
        <v>0</v>
      </c>
      <c r="J211" s="4">
        <f>(Baltimore!$F$28*10^3)/Baltimore!$B$8</f>
        <v>0</v>
      </c>
      <c r="K211" s="4">
        <f>(Albuquerque!$F$28*10^3)/Albuquerque!$B$8</f>
        <v>0</v>
      </c>
      <c r="L211" s="4">
        <f>(Seattle!$F$28*10^3)/Seattle!$B$8</f>
        <v>0</v>
      </c>
      <c r="M211" s="4">
        <f>(Chicago!$F$28*10^3)/Chicago!$B$8</f>
        <v>0</v>
      </c>
      <c r="N211" s="4">
        <f>(Boulder!$F$28*10^3)/Boulder!$B$8</f>
        <v>0</v>
      </c>
      <c r="O211" s="4">
        <f>(Minneapolis!$F$28*10^3)/Minneapolis!$B$8</f>
        <v>0</v>
      </c>
      <c r="P211" s="4">
        <f>(Helena!$F$28*10^3)/Helena!$B$8</f>
        <v>0</v>
      </c>
      <c r="Q211" s="4">
        <f>(Duluth!$F$28*10^3)/Duluth!$B$8</f>
        <v>0</v>
      </c>
      <c r="R211" s="4">
        <f>(Fairbanks!$F$28*10^3)/Fairbanks!$B$8</f>
        <v>0</v>
      </c>
    </row>
    <row r="212" spans="1:18" ht="11.25">
      <c r="A212" s="58"/>
      <c r="B212" s="56" t="s">
        <v>236</v>
      </c>
      <c r="C212" s="4">
        <f>(Miami!$B$2*10^3)/Miami!$B$8</f>
        <v>2041.6859014683828</v>
      </c>
      <c r="D212" s="4">
        <f>(Houston!$B$2*10^3)/Houston!$B$8</f>
        <v>2223.9935514579779</v>
      </c>
      <c r="E212" s="4">
        <f>(Phoenix!$B$2*10^3)/Phoenix!$B$8</f>
        <v>2075.3661389354643</v>
      </c>
      <c r="F212" s="4">
        <f>(Atlanta!$B$2*10^3)/Atlanta!$B$8</f>
        <v>2324.8357367865883</v>
      </c>
      <c r="G212" s="4">
        <f>(LosAngeles!$B$2*10^3)/LosAngeles!$B$8</f>
        <v>1934.6582822863622</v>
      </c>
      <c r="H212" s="4">
        <f>(LasVegas!$B$2*10^3)/LasVegas!$B$8</f>
        <v>2131.8052329822831</v>
      </c>
      <c r="I212" s="4">
        <f>(SanFrancisco!$B$2*10^3)/SanFrancisco!$B$8</f>
        <v>2151.6818591701567</v>
      </c>
      <c r="J212" s="4">
        <f>(Baltimore!$B$2*10^3)/Baltimore!$B$8</f>
        <v>2558.6001688676065</v>
      </c>
      <c r="K212" s="4">
        <f>(Albuquerque!$B$2*10^3)/Albuquerque!$B$8</f>
        <v>2303.9760428053073</v>
      </c>
      <c r="L212" s="4">
        <f>(Seattle!$B$2*10^3)/Seattle!$B$8</f>
        <v>2419.5140152937602</v>
      </c>
      <c r="M212" s="4">
        <f>(Chicago!$B$2*10^3)/Chicago!$B$8</f>
        <v>2752.5037134130152</v>
      </c>
      <c r="N212" s="4">
        <f>(Boulder!$B$2*10^3)/Boulder!$B$8</f>
        <v>2494.6098703833486</v>
      </c>
      <c r="O212" s="4">
        <f>(Minneapolis!$B$2*10^3)/Minneapolis!$B$8</f>
        <v>2989.9779706706149</v>
      </c>
      <c r="P212" s="4">
        <f>(Helena!$B$2*10^3)/Helena!$B$8</f>
        <v>2760.1577692254336</v>
      </c>
      <c r="Q212" s="4">
        <f>(Duluth!$B$2*10^3)/Duluth!$B$8</f>
        <v>3235.7473109149228</v>
      </c>
      <c r="R212" s="4">
        <f>(Fairbanks!$B$2*10^3)/Fairbanks!$B$8</f>
        <v>4119.8864329468834</v>
      </c>
    </row>
    <row r="213" spans="1:18" ht="11.25">
      <c r="A213" s="56" t="s">
        <v>314</v>
      </c>
      <c r="B213" s="57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1:18" ht="11.25">
      <c r="A214" s="58"/>
      <c r="B214" s="56" t="s">
        <v>313</v>
      </c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1:18" ht="11.25">
      <c r="A215" s="58"/>
      <c r="B215" s="59" t="s">
        <v>311</v>
      </c>
      <c r="C215" s="71">
        <f>10^(-3)*Miami!$C126</f>
        <v>424.23561100000001</v>
      </c>
      <c r="D215" s="71">
        <f>10^(-3)*Houston!$C126</f>
        <v>411.44460300000003</v>
      </c>
      <c r="E215" s="71">
        <f>10^(-3)*Phoenix!$C126</f>
        <v>348.05855300000002</v>
      </c>
      <c r="F215" s="71">
        <f>10^(-3)*Atlanta!$C126</f>
        <v>378.43011999999999</v>
      </c>
      <c r="G215" s="71">
        <f>10^(-3)*LosAngeles!$C126</f>
        <v>351.79722200000003</v>
      </c>
      <c r="H215" s="71">
        <f>10^(-3)*LasVegas!$C126</f>
        <v>353.24059899999997</v>
      </c>
      <c r="I215" s="71">
        <f>10^(-3)*SanFrancisco!$C126</f>
        <v>350.14700900000003</v>
      </c>
      <c r="J215" s="71">
        <f>10^(-3)*Baltimore!$C126</f>
        <v>371.12108000000001</v>
      </c>
      <c r="K215" s="71">
        <f>10^(-3)*Albuquerque!$C126</f>
        <v>354.78727500000002</v>
      </c>
      <c r="L215" s="71">
        <f>10^(-3)*Seattle!$C126</f>
        <v>359.49345400000004</v>
      </c>
      <c r="M215" s="71">
        <f>10^(-3)*Chicago!$C126</f>
        <v>360.94641999999999</v>
      </c>
      <c r="N215" s="71">
        <f>10^(-3)*Boulder!$C126</f>
        <v>365.62995100000001</v>
      </c>
      <c r="O215" s="71">
        <f>10^(-3)*Minneapolis!$C126</f>
        <v>362.76422100000002</v>
      </c>
      <c r="P215" s="71">
        <f>10^(-3)*Helena!$C126</f>
        <v>368.38515600000005</v>
      </c>
      <c r="Q215" s="71">
        <f>10^(-3)*Duluth!$C126</f>
        <v>363.80054000000001</v>
      </c>
      <c r="R215" s="71">
        <f>10^(-3)*Fairbanks!$C126</f>
        <v>381.73491600000006</v>
      </c>
    </row>
    <row r="216" spans="1:18" ht="11.25">
      <c r="A216" s="58"/>
      <c r="B216" s="59" t="s">
        <v>310</v>
      </c>
      <c r="C216" s="71">
        <f>10^(-3)*Miami!$C127</f>
        <v>442.092288</v>
      </c>
      <c r="D216" s="71">
        <f>10^(-3)*Houston!$C127</f>
        <v>406.70493400000004</v>
      </c>
      <c r="E216" s="71">
        <f>10^(-3)*Phoenix!$C127</f>
        <v>354.72160500000001</v>
      </c>
      <c r="F216" s="71">
        <f>10^(-3)*Atlanta!$C127</f>
        <v>377.25106400000004</v>
      </c>
      <c r="G216" s="71">
        <f>10^(-3)*LosAngeles!$C127</f>
        <v>365.56547600000005</v>
      </c>
      <c r="H216" s="71">
        <f>10^(-3)*LasVegas!$C127</f>
        <v>363.24747200000002</v>
      </c>
      <c r="I216" s="71">
        <f>10^(-3)*SanFrancisco!$C127</f>
        <v>349.93346000000003</v>
      </c>
      <c r="J216" s="71">
        <f>10^(-3)*Baltimore!$C127</f>
        <v>360.48062599999997</v>
      </c>
      <c r="K216" s="71">
        <f>10^(-3)*Albuquerque!$C127</f>
        <v>356.41071199999999</v>
      </c>
      <c r="L216" s="71">
        <f>10^(-3)*Seattle!$C127</f>
        <v>350.37064100000003</v>
      </c>
      <c r="M216" s="71">
        <f>10^(-3)*Chicago!$C127</f>
        <v>362.56238400000001</v>
      </c>
      <c r="N216" s="71">
        <f>10^(-3)*Boulder!$C127</f>
        <v>361.67474599999997</v>
      </c>
      <c r="O216" s="71">
        <f>10^(-3)*Minneapolis!$C127</f>
        <v>362.46864199999999</v>
      </c>
      <c r="P216" s="71">
        <f>10^(-3)*Helena!$C127</f>
        <v>373.35178500000001</v>
      </c>
      <c r="Q216" s="71">
        <f>10^(-3)*Duluth!$C127</f>
        <v>368.82762800000006</v>
      </c>
      <c r="R216" s="71">
        <f>10^(-3)*Fairbanks!$C127</f>
        <v>379.75757299999998</v>
      </c>
    </row>
    <row r="217" spans="1:18" ht="11.25">
      <c r="A217" s="58"/>
      <c r="B217" s="64" t="s">
        <v>309</v>
      </c>
      <c r="C217" s="71">
        <f>10^(-3)*Miami!$C128</f>
        <v>436.37929700000001</v>
      </c>
      <c r="D217" s="71">
        <f>10^(-3)*Houston!$C128</f>
        <v>418.55052500000005</v>
      </c>
      <c r="E217" s="71">
        <f>10^(-3)*Phoenix!$C128</f>
        <v>396.51715100000001</v>
      </c>
      <c r="F217" s="71">
        <f>10^(-3)*Atlanta!$C128</f>
        <v>381.97440399999999</v>
      </c>
      <c r="G217" s="71">
        <f>10^(-3)*LosAngeles!$C128</f>
        <v>360.745587</v>
      </c>
      <c r="H217" s="71">
        <f>10^(-3)*LasVegas!$C128</f>
        <v>353.49473800000004</v>
      </c>
      <c r="I217" s="71">
        <f>10^(-3)*SanFrancisco!$C128</f>
        <v>348.27428499999996</v>
      </c>
      <c r="J217" s="71">
        <f>10^(-3)*Baltimore!$C128</f>
        <v>391.99258800000001</v>
      </c>
      <c r="K217" s="71">
        <f>10^(-3)*Albuquerque!$C128</f>
        <v>360.04771899999997</v>
      </c>
      <c r="L217" s="71">
        <f>10^(-3)*Seattle!$C128</f>
        <v>360.06734899999998</v>
      </c>
      <c r="M217" s="71">
        <f>10^(-3)*Chicago!$C128</f>
        <v>375.37705800000003</v>
      </c>
      <c r="N217" s="71">
        <f>10^(-3)*Boulder!$C128</f>
        <v>369.30781100000002</v>
      </c>
      <c r="O217" s="71">
        <f>10^(-3)*Minneapolis!$C128</f>
        <v>372.89961</v>
      </c>
      <c r="P217" s="71">
        <f>10^(-3)*Helena!$C128</f>
        <v>370.371939</v>
      </c>
      <c r="Q217" s="71">
        <f>10^(-3)*Duluth!$C128</f>
        <v>370.145625</v>
      </c>
      <c r="R217" s="71">
        <f>10^(-3)*Fairbanks!$C128</f>
        <v>383.02211800000003</v>
      </c>
    </row>
    <row r="218" spans="1:18" ht="11.25">
      <c r="A218" s="58"/>
      <c r="B218" s="64" t="s">
        <v>308</v>
      </c>
      <c r="C218" s="71">
        <f>10^(-3)*Miami!$C129</f>
        <v>442.08561099999997</v>
      </c>
      <c r="D218" s="71">
        <f>10^(-3)*Houston!$C129</f>
        <v>468.65556600000002</v>
      </c>
      <c r="E218" s="71">
        <f>10^(-3)*Phoenix!$C129</f>
        <v>402.05859299999997</v>
      </c>
      <c r="F218" s="71">
        <f>10^(-3)*Atlanta!$C129</f>
        <v>422.16736500000002</v>
      </c>
      <c r="G218" s="71">
        <f>10^(-3)*LosAngeles!$C129</f>
        <v>364.23835100000002</v>
      </c>
      <c r="H218" s="71">
        <f>10^(-3)*LasVegas!$C129</f>
        <v>416.24536599999999</v>
      </c>
      <c r="I218" s="71">
        <f>10^(-3)*SanFrancisco!$C129</f>
        <v>360.05701799999997</v>
      </c>
      <c r="J218" s="71">
        <f>10^(-3)*Baltimore!$C129</f>
        <v>392.27046000000001</v>
      </c>
      <c r="K218" s="71">
        <f>10^(-3)*Albuquerque!$C129</f>
        <v>378.03084999999999</v>
      </c>
      <c r="L218" s="71">
        <f>10^(-3)*Seattle!$C129</f>
        <v>365.25547</v>
      </c>
      <c r="M218" s="71">
        <f>10^(-3)*Chicago!$C129</f>
        <v>389.69766100000004</v>
      </c>
      <c r="N218" s="71">
        <f>10^(-3)*Boulder!$C129</f>
        <v>387.46949800000004</v>
      </c>
      <c r="O218" s="71">
        <f>10^(-3)*Minneapolis!$C129</f>
        <v>383.637676</v>
      </c>
      <c r="P218" s="71">
        <f>10^(-3)*Helena!$C129</f>
        <v>376.56693100000001</v>
      </c>
      <c r="Q218" s="71">
        <f>10^(-3)*Duluth!$C129</f>
        <v>376.83029399999998</v>
      </c>
      <c r="R218" s="71">
        <f>10^(-3)*Fairbanks!$C129</f>
        <v>382.29213699999997</v>
      </c>
    </row>
    <row r="219" spans="1:18" ht="11.25">
      <c r="A219" s="58"/>
      <c r="B219" s="64" t="s">
        <v>291</v>
      </c>
      <c r="C219" s="71">
        <f>10^(-3)*Miami!$C130</f>
        <v>469.48808300000002</v>
      </c>
      <c r="D219" s="71">
        <f>10^(-3)*Houston!$C130</f>
        <v>496.54109199999999</v>
      </c>
      <c r="E219" s="71">
        <f>10^(-3)*Phoenix!$C130</f>
        <v>447.180882</v>
      </c>
      <c r="F219" s="71">
        <f>10^(-3)*Atlanta!$C130</f>
        <v>472.75334900000001</v>
      </c>
      <c r="G219" s="71">
        <f>10^(-3)*LosAngeles!$C130</f>
        <v>389.80881900000003</v>
      </c>
      <c r="H219" s="71">
        <f>10^(-3)*LasVegas!$C130</f>
        <v>435.33600100000001</v>
      </c>
      <c r="I219" s="71">
        <f>10^(-3)*SanFrancisco!$C130</f>
        <v>362.89875499999999</v>
      </c>
      <c r="J219" s="71">
        <f>10^(-3)*Baltimore!$C130</f>
        <v>434.711659</v>
      </c>
      <c r="K219" s="71">
        <f>10^(-3)*Albuquerque!$C130</f>
        <v>409.3492</v>
      </c>
      <c r="L219" s="71">
        <f>10^(-3)*Seattle!$C130</f>
        <v>378.33535700000004</v>
      </c>
      <c r="M219" s="71">
        <f>10^(-3)*Chicago!$C130</f>
        <v>439.93923999999998</v>
      </c>
      <c r="N219" s="71">
        <f>10^(-3)*Boulder!$C130</f>
        <v>410.66852</v>
      </c>
      <c r="O219" s="71">
        <f>10^(-3)*Minneapolis!$C130</f>
        <v>486.685159</v>
      </c>
      <c r="P219" s="71">
        <f>10^(-3)*Helena!$C130</f>
        <v>389.89632699999999</v>
      </c>
      <c r="Q219" s="71">
        <f>10^(-3)*Duluth!$C130</f>
        <v>387.59022200000004</v>
      </c>
      <c r="R219" s="71">
        <f>10^(-3)*Fairbanks!$C130</f>
        <v>400.23604899999998</v>
      </c>
    </row>
    <row r="220" spans="1:18" ht="11.25">
      <c r="A220" s="58"/>
      <c r="B220" s="64" t="s">
        <v>307</v>
      </c>
      <c r="C220" s="71">
        <f>10^(-3)*Miami!$C131</f>
        <v>489.91751500000004</v>
      </c>
      <c r="D220" s="71">
        <f>10^(-3)*Houston!$C131</f>
        <v>501.14963299999999</v>
      </c>
      <c r="E220" s="71">
        <f>10^(-3)*Phoenix!$C131</f>
        <v>518.62282100000004</v>
      </c>
      <c r="F220" s="71">
        <f>10^(-3)*Atlanta!$C131</f>
        <v>496.04101299999996</v>
      </c>
      <c r="G220" s="71">
        <f>10^(-3)*LosAngeles!$C131</f>
        <v>387.90491600000001</v>
      </c>
      <c r="H220" s="71">
        <f>10^(-3)*LasVegas!$C131</f>
        <v>497.57593000000003</v>
      </c>
      <c r="I220" s="71">
        <f>10^(-3)*SanFrancisco!$C131</f>
        <v>379.06964299999999</v>
      </c>
      <c r="J220" s="71">
        <f>10^(-3)*Baltimore!$C131</f>
        <v>518.67753300000004</v>
      </c>
      <c r="K220" s="71">
        <f>10^(-3)*Albuquerque!$C131</f>
        <v>443.69924500000002</v>
      </c>
      <c r="L220" s="71">
        <f>10^(-3)*Seattle!$C131</f>
        <v>391.94938999999999</v>
      </c>
      <c r="M220" s="71">
        <f>10^(-3)*Chicago!$C131</f>
        <v>504.09073599999999</v>
      </c>
      <c r="N220" s="71">
        <f>10^(-3)*Boulder!$C131</f>
        <v>439.04618499999998</v>
      </c>
      <c r="O220" s="71">
        <f>10^(-3)*Minneapolis!$C131</f>
        <v>504.23996899999997</v>
      </c>
      <c r="P220" s="71">
        <f>10^(-3)*Helena!$C131</f>
        <v>444.32195000000002</v>
      </c>
      <c r="Q220" s="71">
        <f>10^(-3)*Duluth!$C131</f>
        <v>453.15734700000002</v>
      </c>
      <c r="R220" s="71">
        <f>10^(-3)*Fairbanks!$C131</f>
        <v>428.42719699999998</v>
      </c>
    </row>
    <row r="221" spans="1:18" ht="11.25">
      <c r="A221" s="58"/>
      <c r="B221" s="64" t="s">
        <v>306</v>
      </c>
      <c r="C221" s="71">
        <f>10^(-3)*Miami!$C132</f>
        <v>485.47307000000001</v>
      </c>
      <c r="D221" s="71">
        <f>10^(-3)*Houston!$C132</f>
        <v>520.16835400000002</v>
      </c>
      <c r="E221" s="71">
        <f>10^(-3)*Phoenix!$C132</f>
        <v>526.05230000000006</v>
      </c>
      <c r="F221" s="71">
        <f>10^(-3)*Atlanta!$C132</f>
        <v>522.74595499999998</v>
      </c>
      <c r="G221" s="71">
        <f>10^(-3)*LosAngeles!$C132</f>
        <v>414.07684899999998</v>
      </c>
      <c r="H221" s="71">
        <f>10^(-3)*LasVegas!$C132</f>
        <v>509.99209300000001</v>
      </c>
      <c r="I221" s="71">
        <f>10^(-3)*SanFrancisco!$C132</f>
        <v>402.26828999999998</v>
      </c>
      <c r="J221" s="71">
        <f>10^(-3)*Baltimore!$C132</f>
        <v>551.81949300000008</v>
      </c>
      <c r="K221" s="71">
        <f>10^(-3)*Albuquerque!$C132</f>
        <v>453.58457400000003</v>
      </c>
      <c r="L221" s="71">
        <f>10^(-3)*Seattle!$C132</f>
        <v>410.68427000000003</v>
      </c>
      <c r="M221" s="71">
        <f>10^(-3)*Chicago!$C132</f>
        <v>531.97946000000002</v>
      </c>
      <c r="N221" s="71">
        <f>10^(-3)*Boulder!$C132</f>
        <v>465.55264099999999</v>
      </c>
      <c r="O221" s="71">
        <f>10^(-3)*Minneapolis!$C132</f>
        <v>506.076505</v>
      </c>
      <c r="P221" s="71">
        <f>10^(-3)*Helena!$C132</f>
        <v>445.65608500000002</v>
      </c>
      <c r="Q221" s="71">
        <f>10^(-3)*Duluth!$C132</f>
        <v>489.77780300000001</v>
      </c>
      <c r="R221" s="71">
        <f>10^(-3)*Fairbanks!$C132</f>
        <v>432.37542400000001</v>
      </c>
    </row>
    <row r="222" spans="1:18" ht="11.25">
      <c r="A222" s="58"/>
      <c r="B222" s="64" t="s">
        <v>305</v>
      </c>
      <c r="C222" s="71">
        <f>10^(-3)*Miami!$C133</f>
        <v>474.99669699999998</v>
      </c>
      <c r="D222" s="71">
        <f>10^(-3)*Houston!$C133</f>
        <v>525.6230230000001</v>
      </c>
      <c r="E222" s="71">
        <f>10^(-3)*Phoenix!$C133</f>
        <v>518.91912000000002</v>
      </c>
      <c r="F222" s="71">
        <f>10^(-3)*Atlanta!$C133</f>
        <v>502.52971600000001</v>
      </c>
      <c r="G222" s="71">
        <f>10^(-3)*LosAngeles!$C133</f>
        <v>432.32242300000001</v>
      </c>
      <c r="H222" s="71">
        <f>10^(-3)*LasVegas!$C133</f>
        <v>528.00283300000001</v>
      </c>
      <c r="I222" s="71">
        <f>10^(-3)*SanFrancisco!$C133</f>
        <v>388.42557299999999</v>
      </c>
      <c r="J222" s="71">
        <f>10^(-3)*Baltimore!$C133</f>
        <v>522.96879200000001</v>
      </c>
      <c r="K222" s="71">
        <f>10^(-3)*Albuquerque!$C133</f>
        <v>471.37010100000003</v>
      </c>
      <c r="L222" s="71">
        <f>10^(-3)*Seattle!$C133</f>
        <v>405.47378000000003</v>
      </c>
      <c r="M222" s="71">
        <f>10^(-3)*Chicago!$C133</f>
        <v>508.88359700000001</v>
      </c>
      <c r="N222" s="71">
        <f>10^(-3)*Boulder!$C133</f>
        <v>465.43063799999999</v>
      </c>
      <c r="O222" s="71">
        <f>10^(-3)*Minneapolis!$C133</f>
        <v>503.58103999999997</v>
      </c>
      <c r="P222" s="71">
        <f>10^(-3)*Helena!$C133</f>
        <v>439.31270799999999</v>
      </c>
      <c r="Q222" s="71">
        <f>10^(-3)*Duluth!$C133</f>
        <v>466.90990500000004</v>
      </c>
      <c r="R222" s="71">
        <f>10^(-3)*Fairbanks!$C133</f>
        <v>428.43205499999999</v>
      </c>
    </row>
    <row r="223" spans="1:18" ht="11.25">
      <c r="A223" s="58"/>
      <c r="B223" s="64" t="s">
        <v>304</v>
      </c>
      <c r="C223" s="71">
        <f>10^(-3)*Miami!$C134</f>
        <v>476.069928</v>
      </c>
      <c r="D223" s="71">
        <f>10^(-3)*Houston!$C134</f>
        <v>517.74216200000001</v>
      </c>
      <c r="E223" s="71">
        <f>10^(-3)*Phoenix!$C134</f>
        <v>489.64897999999999</v>
      </c>
      <c r="F223" s="71">
        <f>10^(-3)*Atlanta!$C134</f>
        <v>471.18426899999997</v>
      </c>
      <c r="G223" s="71">
        <f>10^(-3)*LosAngeles!$C134</f>
        <v>427.597442</v>
      </c>
      <c r="H223" s="71">
        <f>10^(-3)*LasVegas!$C134</f>
        <v>481.31771000000003</v>
      </c>
      <c r="I223" s="71">
        <f>10^(-3)*SanFrancisco!$C134</f>
        <v>408.833912</v>
      </c>
      <c r="J223" s="71">
        <f>10^(-3)*Baltimore!$C134</f>
        <v>465.160372</v>
      </c>
      <c r="K223" s="71">
        <f>10^(-3)*Albuquerque!$C134</f>
        <v>417.11819500000001</v>
      </c>
      <c r="L223" s="71">
        <f>10^(-3)*Seattle!$C134</f>
        <v>425.28444900000005</v>
      </c>
      <c r="M223" s="71">
        <f>10^(-3)*Chicago!$C134</f>
        <v>467.16722100000004</v>
      </c>
      <c r="N223" s="71">
        <f>10^(-3)*Boulder!$C134</f>
        <v>421.08257299999997</v>
      </c>
      <c r="O223" s="71">
        <f>10^(-3)*Minneapolis!$C134</f>
        <v>431.954812</v>
      </c>
      <c r="P223" s="71">
        <f>10^(-3)*Helena!$C134</f>
        <v>417.74299600000001</v>
      </c>
      <c r="Q223" s="71">
        <f>10^(-3)*Duluth!$C134</f>
        <v>406.45964600000002</v>
      </c>
      <c r="R223" s="71">
        <f>10^(-3)*Fairbanks!$C134</f>
        <v>393.02761800000002</v>
      </c>
    </row>
    <row r="224" spans="1:18" ht="11.25">
      <c r="A224" s="58"/>
      <c r="B224" s="64" t="s">
        <v>303</v>
      </c>
      <c r="C224" s="71">
        <f>10^(-3)*Miami!$C135</f>
        <v>476.38279499999999</v>
      </c>
      <c r="D224" s="71">
        <f>10^(-3)*Houston!$C135</f>
        <v>464.82725599999998</v>
      </c>
      <c r="E224" s="71">
        <f>10^(-3)*Phoenix!$C135</f>
        <v>425.18569500000001</v>
      </c>
      <c r="F224" s="71">
        <f>10^(-3)*Atlanta!$C135</f>
        <v>418.75113600000003</v>
      </c>
      <c r="G224" s="71">
        <f>10^(-3)*LosAngeles!$C135</f>
        <v>392.72806000000003</v>
      </c>
      <c r="H224" s="71">
        <f>10^(-3)*LasVegas!$C135</f>
        <v>431.72616100000005</v>
      </c>
      <c r="I224" s="71">
        <f>10^(-3)*SanFrancisco!$C135</f>
        <v>358.757251</v>
      </c>
      <c r="J224" s="71">
        <f>10^(-3)*Baltimore!$C135</f>
        <v>424.95206999999999</v>
      </c>
      <c r="K224" s="71">
        <f>10^(-3)*Albuquerque!$C135</f>
        <v>393.78936400000003</v>
      </c>
      <c r="L224" s="71">
        <f>10^(-3)*Seattle!$C135</f>
        <v>365.39720500000004</v>
      </c>
      <c r="M224" s="71">
        <f>10^(-3)*Chicago!$C135</f>
        <v>405.76054499999998</v>
      </c>
      <c r="N224" s="71">
        <f>10^(-3)*Boulder!$C135</f>
        <v>389.40731599999998</v>
      </c>
      <c r="O224" s="71">
        <f>10^(-3)*Minneapolis!$C135</f>
        <v>389.87265000000002</v>
      </c>
      <c r="P224" s="71">
        <f>10^(-3)*Helena!$C135</f>
        <v>380.55098200000003</v>
      </c>
      <c r="Q224" s="71">
        <f>10^(-3)*Duluth!$C135</f>
        <v>384.73403100000002</v>
      </c>
      <c r="R224" s="71">
        <f>10^(-3)*Fairbanks!$C135</f>
        <v>389.16247800000002</v>
      </c>
    </row>
    <row r="225" spans="1:18" ht="11.25">
      <c r="A225" s="58"/>
      <c r="B225" s="64" t="s">
        <v>302</v>
      </c>
      <c r="C225" s="71">
        <f>10^(-3)*Miami!$C136</f>
        <v>447.57566400000002</v>
      </c>
      <c r="D225" s="71">
        <f>10^(-3)*Houston!$C136</f>
        <v>431.84299400000003</v>
      </c>
      <c r="E225" s="71">
        <f>10^(-3)*Phoenix!$C136</f>
        <v>382.76524200000006</v>
      </c>
      <c r="F225" s="71">
        <f>10^(-3)*Atlanta!$C136</f>
        <v>388.43420600000002</v>
      </c>
      <c r="G225" s="71">
        <f>10^(-3)*LosAngeles!$C136</f>
        <v>376.69199699999996</v>
      </c>
      <c r="H225" s="71">
        <f>10^(-3)*LasVegas!$C136</f>
        <v>356.42998900000003</v>
      </c>
      <c r="I225" s="71">
        <f>10^(-3)*SanFrancisco!$C136</f>
        <v>353.52257100000003</v>
      </c>
      <c r="J225" s="71">
        <f>10^(-3)*Baltimore!$C136</f>
        <v>407.48988400000002</v>
      </c>
      <c r="K225" s="71">
        <f>10^(-3)*Albuquerque!$C136</f>
        <v>362.51012000000003</v>
      </c>
      <c r="L225" s="71">
        <f>10^(-3)*Seattle!$C136</f>
        <v>366.60257799999999</v>
      </c>
      <c r="M225" s="71">
        <f>10^(-3)*Chicago!$C136</f>
        <v>405.01623800000004</v>
      </c>
      <c r="N225" s="71">
        <f>10^(-3)*Boulder!$C136</f>
        <v>364.79334700000004</v>
      </c>
      <c r="O225" s="71">
        <f>10^(-3)*Minneapolis!$C136</f>
        <v>373.150375</v>
      </c>
      <c r="P225" s="71">
        <f>10^(-3)*Helena!$C136</f>
        <v>369.70223900000002</v>
      </c>
      <c r="Q225" s="71">
        <f>10^(-3)*Duluth!$C136</f>
        <v>386.348523</v>
      </c>
      <c r="R225" s="71">
        <f>10^(-3)*Fairbanks!$C136</f>
        <v>380.116309</v>
      </c>
    </row>
    <row r="226" spans="1:18" ht="11.25">
      <c r="A226" s="58"/>
      <c r="B226" s="64" t="s">
        <v>301</v>
      </c>
      <c r="C226" s="71">
        <f>10^(-3)*Miami!$C137</f>
        <v>426.142157</v>
      </c>
      <c r="D226" s="71">
        <f>10^(-3)*Houston!$C137</f>
        <v>421.90070700000001</v>
      </c>
      <c r="E226" s="71">
        <f>10^(-3)*Phoenix!$C137</f>
        <v>357.35471200000001</v>
      </c>
      <c r="F226" s="71">
        <f>10^(-3)*Atlanta!$C137</f>
        <v>381.88100500000002</v>
      </c>
      <c r="G226" s="71">
        <f>10^(-3)*LosAngeles!$C137</f>
        <v>361.44447100000002</v>
      </c>
      <c r="H226" s="71">
        <f>10^(-3)*LasVegas!$C137</f>
        <v>351.92862500000001</v>
      </c>
      <c r="I226" s="71">
        <f>10^(-3)*SanFrancisco!$C137</f>
        <v>347.62563</v>
      </c>
      <c r="J226" s="71">
        <f>10^(-3)*Baltimore!$C137</f>
        <v>371.27422200000001</v>
      </c>
      <c r="K226" s="71">
        <f>10^(-3)*Albuquerque!$C137</f>
        <v>353.66762900000003</v>
      </c>
      <c r="L226" s="71">
        <f>10^(-3)*Seattle!$C137</f>
        <v>353.62964899999997</v>
      </c>
      <c r="M226" s="71">
        <f>10^(-3)*Chicago!$C137</f>
        <v>365.00398000000001</v>
      </c>
      <c r="N226" s="71">
        <f>10^(-3)*Boulder!$C137</f>
        <v>359.83469300000002</v>
      </c>
      <c r="O226" s="71">
        <f>10^(-3)*Minneapolis!$C137</f>
        <v>366.33074599999998</v>
      </c>
      <c r="P226" s="71">
        <f>10^(-3)*Helena!$C137</f>
        <v>366.61245600000001</v>
      </c>
      <c r="Q226" s="71">
        <f>10^(-3)*Duluth!$C137</f>
        <v>367.57963799999999</v>
      </c>
      <c r="R226" s="71">
        <f>10^(-3)*Fairbanks!$C137</f>
        <v>385.061331</v>
      </c>
    </row>
    <row r="227" spans="1:18" ht="11.25">
      <c r="A227" s="58"/>
      <c r="B227" s="64" t="s">
        <v>312</v>
      </c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</row>
    <row r="228" spans="1:18" ht="11.25">
      <c r="A228" s="58"/>
      <c r="B228" s="59" t="s">
        <v>311</v>
      </c>
      <c r="C228" s="71" t="str">
        <f>Miami!$D126</f>
        <v>06-JAN-11:00</v>
      </c>
      <c r="D228" s="71" t="str">
        <f>Houston!$D126</f>
        <v>03-JAN-11:00</v>
      </c>
      <c r="E228" s="71" t="str">
        <f>Phoenix!$D126</f>
        <v>28-JAN-11:45</v>
      </c>
      <c r="F228" s="71" t="str">
        <f>Atlanta!$D126</f>
        <v>24-JAN-18:15</v>
      </c>
      <c r="G228" s="71" t="str">
        <f>LosAngeles!$D126</f>
        <v>28-JAN-11:45</v>
      </c>
      <c r="H228" s="71" t="str">
        <f>LasVegas!$D126</f>
        <v>23-JAN-11:15</v>
      </c>
      <c r="I228" s="71" t="str">
        <f>SanFrancisco!$D126</f>
        <v>05-JAN-11:15</v>
      </c>
      <c r="J228" s="71" t="str">
        <f>Baltimore!$D126</f>
        <v>09-JAN-11:15</v>
      </c>
      <c r="K228" s="71" t="str">
        <f>Albuquerque!$D126</f>
        <v>02-JAN-11:15</v>
      </c>
      <c r="L228" s="71" t="str">
        <f>Seattle!$D126</f>
        <v>14-JAN-11:15</v>
      </c>
      <c r="M228" s="71" t="str">
        <f>Chicago!$D126</f>
        <v>18-JAN-11:15</v>
      </c>
      <c r="N228" s="71" t="str">
        <f>Boulder!$D126</f>
        <v>23-JAN-11:15</v>
      </c>
      <c r="O228" s="71" t="str">
        <f>Minneapolis!$D126</f>
        <v>30-JAN-11:15</v>
      </c>
      <c r="P228" s="71" t="str">
        <f>Helena!$D126</f>
        <v>23-JAN-11:15</v>
      </c>
      <c r="Q228" s="71" t="str">
        <f>Duluth!$D126</f>
        <v>13-JAN-11:15</v>
      </c>
      <c r="R228" s="71" t="str">
        <f>Fairbanks!$D126</f>
        <v>21-JAN-11:15</v>
      </c>
    </row>
    <row r="229" spans="1:18" ht="11.25">
      <c r="A229" s="58"/>
      <c r="B229" s="59" t="s">
        <v>310</v>
      </c>
      <c r="C229" s="71" t="str">
        <f>Miami!$D127</f>
        <v>23-FEB-11:00</v>
      </c>
      <c r="D229" s="71" t="str">
        <f>Houston!$D127</f>
        <v>23-FEB-13:00</v>
      </c>
      <c r="E229" s="71" t="str">
        <f>Phoenix!$D127</f>
        <v>28-FEB-11:45</v>
      </c>
      <c r="F229" s="71" t="str">
        <f>Atlanta!$D127</f>
        <v>21-FEB-11:15</v>
      </c>
      <c r="G229" s="71" t="str">
        <f>LosAngeles!$D127</f>
        <v>13-FEB-11:45</v>
      </c>
      <c r="H229" s="71" t="str">
        <f>LasVegas!$D127</f>
        <v>11-FEB-11:15</v>
      </c>
      <c r="I229" s="71" t="str">
        <f>SanFrancisco!$D127</f>
        <v>15-FEB-18:15</v>
      </c>
      <c r="J229" s="71" t="str">
        <f>Baltimore!$D127</f>
        <v>13-FEB-11:15</v>
      </c>
      <c r="K229" s="71" t="str">
        <f>Albuquerque!$D127</f>
        <v>17-FEB-11:15</v>
      </c>
      <c r="L229" s="71" t="str">
        <f>Seattle!$D127</f>
        <v>21-FEB-11:15</v>
      </c>
      <c r="M229" s="71" t="str">
        <f>Chicago!$D127</f>
        <v>28-FEB-11:15</v>
      </c>
      <c r="N229" s="71" t="str">
        <f>Boulder!$D127</f>
        <v>11-FEB-11:15</v>
      </c>
      <c r="O229" s="71" t="str">
        <f>Minneapolis!$D127</f>
        <v>21-FEB-11:15</v>
      </c>
      <c r="P229" s="71" t="str">
        <f>Helena!$D127</f>
        <v>02-FEB-11:15</v>
      </c>
      <c r="Q229" s="71" t="str">
        <f>Duluth!$D127</f>
        <v>21-FEB-11:15</v>
      </c>
      <c r="R229" s="71" t="str">
        <f>Fairbanks!$D127</f>
        <v>27-FEB-11:15</v>
      </c>
    </row>
    <row r="230" spans="1:18" ht="11.25">
      <c r="A230" s="58"/>
      <c r="B230" s="64" t="s">
        <v>309</v>
      </c>
      <c r="C230" s="71" t="str">
        <f>Miami!$D128</f>
        <v>04-MAR-11:00</v>
      </c>
      <c r="D230" s="71" t="str">
        <f>Houston!$D128</f>
        <v>25-MAR-12:30</v>
      </c>
      <c r="E230" s="71" t="str">
        <f>Phoenix!$D128</f>
        <v>17-MAR-17:15</v>
      </c>
      <c r="F230" s="71" t="str">
        <f>Atlanta!$D128</f>
        <v>29-MAR-17:15</v>
      </c>
      <c r="G230" s="71" t="str">
        <f>LosAngeles!$D128</f>
        <v>04-MAR-11:45</v>
      </c>
      <c r="H230" s="71" t="str">
        <f>LasVegas!$D128</f>
        <v>11-MAR-11:15</v>
      </c>
      <c r="I230" s="71" t="str">
        <f>SanFrancisco!$D128</f>
        <v>30-MAR-10:15</v>
      </c>
      <c r="J230" s="71" t="str">
        <f>Baltimore!$D128</f>
        <v>09-MAR-18:15</v>
      </c>
      <c r="K230" s="71" t="str">
        <f>Albuquerque!$D128</f>
        <v>08-MAR-11:15</v>
      </c>
      <c r="L230" s="71" t="str">
        <f>Seattle!$D128</f>
        <v>30-MAR-10:15</v>
      </c>
      <c r="M230" s="71" t="str">
        <f>Chicago!$D128</f>
        <v>14-MAR-17:15</v>
      </c>
      <c r="N230" s="71" t="str">
        <f>Boulder!$D128</f>
        <v>27-MAR-10:45</v>
      </c>
      <c r="O230" s="71" t="str">
        <f>Minneapolis!$D128</f>
        <v>29-MAR-10:15</v>
      </c>
      <c r="P230" s="71" t="str">
        <f>Helena!$D128</f>
        <v>31-MAR-10:15</v>
      </c>
      <c r="Q230" s="71" t="str">
        <f>Duluth!$D128</f>
        <v>30-MAR-10:15</v>
      </c>
      <c r="R230" s="71" t="str">
        <f>Fairbanks!$D128</f>
        <v>09-MAR-11:15</v>
      </c>
    </row>
    <row r="231" spans="1:18" ht="11.25">
      <c r="A231" s="58"/>
      <c r="B231" s="64" t="s">
        <v>308</v>
      </c>
      <c r="C231" s="71" t="str">
        <f>Miami!$D129</f>
        <v>03-APR-10:45</v>
      </c>
      <c r="D231" s="71" t="str">
        <f>Houston!$D129</f>
        <v>29-APR-10:00</v>
      </c>
      <c r="E231" s="71" t="str">
        <f>Phoenix!$D129</f>
        <v>26-APR-17:15</v>
      </c>
      <c r="F231" s="71" t="str">
        <f>Atlanta!$D129</f>
        <v>14-APR-17:15</v>
      </c>
      <c r="G231" s="71" t="str">
        <f>LosAngeles!$D129</f>
        <v>08-APR-10:45</v>
      </c>
      <c r="H231" s="71" t="str">
        <f>LasVegas!$D129</f>
        <v>21-APR-17:15</v>
      </c>
      <c r="I231" s="71" t="str">
        <f>SanFrancisco!$D129</f>
        <v>29-APR-10:45</v>
      </c>
      <c r="J231" s="71" t="str">
        <f>Baltimore!$D129</f>
        <v>04-APR-17:15</v>
      </c>
      <c r="K231" s="71" t="str">
        <f>Albuquerque!$D129</f>
        <v>21-APR-17:15</v>
      </c>
      <c r="L231" s="71" t="str">
        <f>Seattle!$D129</f>
        <v>29-APR-10:15</v>
      </c>
      <c r="M231" s="71" t="str">
        <f>Chicago!$D129</f>
        <v>10-APR-10:15</v>
      </c>
      <c r="N231" s="71" t="str">
        <f>Boulder!$D129</f>
        <v>26-APR-10:45</v>
      </c>
      <c r="O231" s="71" t="str">
        <f>Minneapolis!$D129</f>
        <v>01-APR-17:15</v>
      </c>
      <c r="P231" s="71" t="str">
        <f>Helena!$D129</f>
        <v>24-APR-10:15</v>
      </c>
      <c r="Q231" s="71" t="str">
        <f>Duluth!$D129</f>
        <v>14-APR-10:15</v>
      </c>
      <c r="R231" s="71" t="str">
        <f>Fairbanks!$D129</f>
        <v>14-APR-10:15</v>
      </c>
    </row>
    <row r="232" spans="1:18" ht="11.25">
      <c r="A232" s="58"/>
      <c r="B232" s="64" t="s">
        <v>291</v>
      </c>
      <c r="C232" s="71" t="str">
        <f>Miami!$D130</f>
        <v>24-MAY-10:00</v>
      </c>
      <c r="D232" s="71" t="str">
        <f>Houston!$D130</f>
        <v>26-MAY-17:15</v>
      </c>
      <c r="E232" s="71" t="str">
        <f>Phoenix!$D130</f>
        <v>30-MAY-17:15</v>
      </c>
      <c r="F232" s="71" t="str">
        <f>Atlanta!$D130</f>
        <v>31-MAY-17:15</v>
      </c>
      <c r="G232" s="71" t="str">
        <f>LosAngeles!$D130</f>
        <v>30-MAY-10:45</v>
      </c>
      <c r="H232" s="71" t="str">
        <f>LasVegas!$D130</f>
        <v>31-MAY-17:15</v>
      </c>
      <c r="I232" s="71" t="str">
        <f>SanFrancisco!$D130</f>
        <v>17-MAY-10:45</v>
      </c>
      <c r="J232" s="71" t="str">
        <f>Baltimore!$D130</f>
        <v>15-MAY-17:15</v>
      </c>
      <c r="K232" s="71" t="str">
        <f>Albuquerque!$D130</f>
        <v>31-MAY-17:15</v>
      </c>
      <c r="L232" s="71" t="str">
        <f>Seattle!$D130</f>
        <v>05-MAY-17:15</v>
      </c>
      <c r="M232" s="71" t="str">
        <f>Chicago!$D130</f>
        <v>30-MAY-17:15</v>
      </c>
      <c r="N232" s="71" t="str">
        <f>Boulder!$D130</f>
        <v>24-MAY-10:45</v>
      </c>
      <c r="O232" s="71" t="str">
        <f>Minneapolis!$D130</f>
        <v>27-MAY-14:00</v>
      </c>
      <c r="P232" s="71" t="str">
        <f>Helena!$D130</f>
        <v>25-MAY-17:15</v>
      </c>
      <c r="Q232" s="71" t="str">
        <f>Duluth!$D130</f>
        <v>27-MAY-10:15</v>
      </c>
      <c r="R232" s="71" t="str">
        <f>Fairbanks!$D130</f>
        <v>31-MAY-10:15</v>
      </c>
    </row>
    <row r="233" spans="1:18" ht="11.25">
      <c r="A233" s="58"/>
      <c r="B233" s="64" t="s">
        <v>307</v>
      </c>
      <c r="C233" s="71" t="str">
        <f>Miami!$D131</f>
        <v>26-JUN-10:00</v>
      </c>
      <c r="D233" s="71" t="str">
        <f>Houston!$D131</f>
        <v>30-JUN-10:45</v>
      </c>
      <c r="E233" s="71" t="str">
        <f>Phoenix!$D131</f>
        <v>28-JUN-17:15</v>
      </c>
      <c r="F233" s="71" t="str">
        <f>Atlanta!$D131</f>
        <v>19-JUN-10:45</v>
      </c>
      <c r="G233" s="71" t="str">
        <f>LosAngeles!$D131</f>
        <v>28-JUN-10:45</v>
      </c>
      <c r="H233" s="71" t="str">
        <f>LasVegas!$D131</f>
        <v>28-JUN-10:45</v>
      </c>
      <c r="I233" s="71" t="str">
        <f>SanFrancisco!$D131</f>
        <v>16-JUN-10:45</v>
      </c>
      <c r="J233" s="71" t="str">
        <f>Baltimore!$D131</f>
        <v>30-JUN-17:15</v>
      </c>
      <c r="K233" s="71" t="str">
        <f>Albuquerque!$D131</f>
        <v>29-JUN-10:45</v>
      </c>
      <c r="L233" s="71" t="str">
        <f>Seattle!$D131</f>
        <v>28-JUN-10:45</v>
      </c>
      <c r="M233" s="71" t="str">
        <f>Chicago!$D131</f>
        <v>08-JUN-12:00</v>
      </c>
      <c r="N233" s="71" t="str">
        <f>Boulder!$D131</f>
        <v>28-JUN-10:45</v>
      </c>
      <c r="O233" s="71" t="str">
        <f>Minneapolis!$D131</f>
        <v>29-JUN-17:15</v>
      </c>
      <c r="P233" s="71" t="str">
        <f>Helena!$D131</f>
        <v>30-JUN-10:45</v>
      </c>
      <c r="Q233" s="71" t="str">
        <f>Duluth!$D131</f>
        <v>14-JUN-17:15</v>
      </c>
      <c r="R233" s="71" t="str">
        <f>Fairbanks!$D131</f>
        <v>21-JUN-17:15</v>
      </c>
    </row>
    <row r="234" spans="1:18" ht="11.25">
      <c r="A234" s="58"/>
      <c r="B234" s="64" t="s">
        <v>306</v>
      </c>
      <c r="C234" s="71" t="str">
        <f>Miami!$D132</f>
        <v>11-JUL-10:00</v>
      </c>
      <c r="D234" s="71" t="str">
        <f>Houston!$D132</f>
        <v>31-JUL-10:00</v>
      </c>
      <c r="E234" s="71" t="str">
        <f>Phoenix!$D132</f>
        <v>19-JUL-17:15</v>
      </c>
      <c r="F234" s="71" t="str">
        <f>Atlanta!$D132</f>
        <v>03-JUL-17:15</v>
      </c>
      <c r="G234" s="71" t="str">
        <f>LosAngeles!$D132</f>
        <v>29-JUL-10:45</v>
      </c>
      <c r="H234" s="71" t="str">
        <f>LasVegas!$D132</f>
        <v>11-JUL-10:45</v>
      </c>
      <c r="I234" s="71" t="str">
        <f>SanFrancisco!$D132</f>
        <v>03-JUL-10:45</v>
      </c>
      <c r="J234" s="71" t="str">
        <f>Baltimore!$D132</f>
        <v>25-JUL-10:00</v>
      </c>
      <c r="K234" s="71" t="str">
        <f>Albuquerque!$D132</f>
        <v>03-JUL-10:45</v>
      </c>
      <c r="L234" s="71" t="str">
        <f>Seattle!$D132</f>
        <v>31-JUL-17:15</v>
      </c>
      <c r="M234" s="71" t="str">
        <f>Chicago!$D132</f>
        <v>14-JUL-10:00</v>
      </c>
      <c r="N234" s="71" t="str">
        <f>Boulder!$D132</f>
        <v>19-JUL-10:45</v>
      </c>
      <c r="O234" s="71" t="str">
        <f>Minneapolis!$D132</f>
        <v>13-JUL-17:15</v>
      </c>
      <c r="P234" s="71" t="str">
        <f>Helena!$D132</f>
        <v>21-JUL-17:15</v>
      </c>
      <c r="Q234" s="71" t="str">
        <f>Duluth!$D132</f>
        <v>08-JUL-10:00</v>
      </c>
      <c r="R234" s="71" t="str">
        <f>Fairbanks!$D132</f>
        <v>21-JUL-17:15</v>
      </c>
    </row>
    <row r="235" spans="1:18" ht="11.25">
      <c r="A235" s="58"/>
      <c r="B235" s="64" t="s">
        <v>305</v>
      </c>
      <c r="C235" s="71" t="str">
        <f>Miami!$D133</f>
        <v>30-AUG-10:00</v>
      </c>
      <c r="D235" s="71" t="str">
        <f>Houston!$D133</f>
        <v>31-AUG-10:00</v>
      </c>
      <c r="E235" s="71" t="str">
        <f>Phoenix!$D133</f>
        <v>01-AUG-17:15</v>
      </c>
      <c r="F235" s="71" t="str">
        <f>Atlanta!$D133</f>
        <v>17-AUG-10:00</v>
      </c>
      <c r="G235" s="71" t="str">
        <f>LosAngeles!$D133</f>
        <v>08-AUG-10:45</v>
      </c>
      <c r="H235" s="71" t="str">
        <f>LasVegas!$D133</f>
        <v>05-AUG-10:45</v>
      </c>
      <c r="I235" s="71" t="str">
        <f>SanFrancisco!$D133</f>
        <v>15-AUG-10:45</v>
      </c>
      <c r="J235" s="71" t="str">
        <f>Baltimore!$D133</f>
        <v>17-AUG-10:00</v>
      </c>
      <c r="K235" s="71" t="str">
        <f>Albuquerque!$D133</f>
        <v>01-AUG-10:45</v>
      </c>
      <c r="L235" s="71" t="str">
        <f>Seattle!$D133</f>
        <v>18-AUG-17:15</v>
      </c>
      <c r="M235" s="71" t="str">
        <f>Chicago!$D133</f>
        <v>04-AUG-17:15</v>
      </c>
      <c r="N235" s="71" t="str">
        <f>Boulder!$D133</f>
        <v>30-AUG-10:45</v>
      </c>
      <c r="O235" s="71" t="str">
        <f>Minneapolis!$D133</f>
        <v>25-AUG-17:15</v>
      </c>
      <c r="P235" s="71" t="str">
        <f>Helena!$D133</f>
        <v>11-AUG-17:15</v>
      </c>
      <c r="Q235" s="71" t="str">
        <f>Duluth!$D133</f>
        <v>12-AUG-10:00</v>
      </c>
      <c r="R235" s="71" t="str">
        <f>Fairbanks!$D133</f>
        <v>15-AUG-17:15</v>
      </c>
    </row>
    <row r="236" spans="1:18" ht="11.25">
      <c r="A236" s="58"/>
      <c r="B236" s="64" t="s">
        <v>304</v>
      </c>
      <c r="C236" s="71" t="str">
        <f>Miami!$D134</f>
        <v>26-SEP-10:00</v>
      </c>
      <c r="D236" s="71" t="str">
        <f>Houston!$D134</f>
        <v>16-SEP-10:00</v>
      </c>
      <c r="E236" s="71" t="str">
        <f>Phoenix!$D134</f>
        <v>08-SEP-17:15</v>
      </c>
      <c r="F236" s="71" t="str">
        <f>Atlanta!$D134</f>
        <v>11-SEP-10:00</v>
      </c>
      <c r="G236" s="71" t="str">
        <f>LosAngeles!$D134</f>
        <v>09-SEP-10:45</v>
      </c>
      <c r="H236" s="71" t="str">
        <f>LasVegas!$D134</f>
        <v>01-SEP-10:45</v>
      </c>
      <c r="I236" s="71" t="str">
        <f>SanFrancisco!$D134</f>
        <v>29-SEP-10:45</v>
      </c>
      <c r="J236" s="71" t="str">
        <f>Baltimore!$D134</f>
        <v>09-SEP-10:45</v>
      </c>
      <c r="K236" s="71" t="str">
        <f>Albuquerque!$D134</f>
        <v>12-SEP-10:45</v>
      </c>
      <c r="L236" s="71" t="str">
        <f>Seattle!$D134</f>
        <v>02-SEP-14:00</v>
      </c>
      <c r="M236" s="71" t="str">
        <f>Chicago!$D134</f>
        <v>06-SEP-10:45</v>
      </c>
      <c r="N236" s="71" t="str">
        <f>Boulder!$D134</f>
        <v>09-SEP-10:45</v>
      </c>
      <c r="O236" s="71" t="str">
        <f>Minneapolis!$D134</f>
        <v>14-SEP-17:15</v>
      </c>
      <c r="P236" s="71" t="str">
        <f>Helena!$D134</f>
        <v>01-SEP-17:15</v>
      </c>
      <c r="Q236" s="71" t="str">
        <f>Duluth!$D134</f>
        <v>08-SEP-17:15</v>
      </c>
      <c r="R236" s="71" t="str">
        <f>Fairbanks!$D134</f>
        <v>01-SEP-10:15</v>
      </c>
    </row>
    <row r="237" spans="1:18" ht="11.25">
      <c r="A237" s="58"/>
      <c r="B237" s="64" t="s">
        <v>303</v>
      </c>
      <c r="C237" s="71" t="str">
        <f>Miami!$D135</f>
        <v>07-OCT-10:00</v>
      </c>
      <c r="D237" s="71" t="str">
        <f>Houston!$D135</f>
        <v>30-OCT-10:00</v>
      </c>
      <c r="E237" s="71" t="str">
        <f>Phoenix!$D135</f>
        <v>13-OCT-17:15</v>
      </c>
      <c r="F237" s="71" t="str">
        <f>Atlanta!$D135</f>
        <v>12-OCT-15:00</v>
      </c>
      <c r="G237" s="71" t="str">
        <f>LosAngeles!$D135</f>
        <v>05-OCT-10:45</v>
      </c>
      <c r="H237" s="71" t="str">
        <f>LasVegas!$D135</f>
        <v>06-OCT-10:45</v>
      </c>
      <c r="I237" s="71" t="str">
        <f>SanFrancisco!$D135</f>
        <v>21-OCT-10:15</v>
      </c>
      <c r="J237" s="71" t="str">
        <f>Baltimore!$D135</f>
        <v>03-OCT-10:00</v>
      </c>
      <c r="K237" s="71" t="str">
        <f>Albuquerque!$D135</f>
        <v>03-OCT-10:45</v>
      </c>
      <c r="L237" s="71" t="str">
        <f>Seattle!$D135</f>
        <v>05-OCT-10:15</v>
      </c>
      <c r="M237" s="71" t="str">
        <f>Chicago!$D135</f>
        <v>31-OCT-10:45</v>
      </c>
      <c r="N237" s="71" t="str">
        <f>Boulder!$D135</f>
        <v>05-OCT-10:45</v>
      </c>
      <c r="O237" s="71" t="str">
        <f>Minneapolis!$D135</f>
        <v>14-OCT-10:15</v>
      </c>
      <c r="P237" s="71" t="str">
        <f>Helena!$D135</f>
        <v>06-OCT-17:15</v>
      </c>
      <c r="Q237" s="71" t="str">
        <f>Duluth!$D135</f>
        <v>07-OCT-10:15</v>
      </c>
      <c r="R237" s="71" t="str">
        <f>Fairbanks!$D135</f>
        <v>02-OCT-10:15</v>
      </c>
    </row>
    <row r="238" spans="1:18" ht="11.25">
      <c r="A238" s="58"/>
      <c r="B238" s="64" t="s">
        <v>302</v>
      </c>
      <c r="C238" s="71" t="str">
        <f>Miami!$D136</f>
        <v>01-NOV-10:00</v>
      </c>
      <c r="D238" s="71" t="str">
        <f>Houston!$D136</f>
        <v>21-NOV-11:45</v>
      </c>
      <c r="E238" s="71" t="str">
        <f>Phoenix!$D136</f>
        <v>13-NOV-11:45</v>
      </c>
      <c r="F238" s="71" t="str">
        <f>Atlanta!$D136</f>
        <v>22-NOV-11:45</v>
      </c>
      <c r="G238" s="71" t="str">
        <f>LosAngeles!$D136</f>
        <v>20-NOV-11:45</v>
      </c>
      <c r="H238" s="71" t="str">
        <f>LasVegas!$D136</f>
        <v>01-NOV-10:15</v>
      </c>
      <c r="I238" s="71" t="str">
        <f>SanFrancisco!$D136</f>
        <v>24-NOV-11:15</v>
      </c>
      <c r="J238" s="71" t="str">
        <f>Baltimore!$D136</f>
        <v>04-NOV-10:45</v>
      </c>
      <c r="K238" s="71" t="str">
        <f>Albuquerque!$D136</f>
        <v>10-NOV-11:15</v>
      </c>
      <c r="L238" s="71" t="str">
        <f>Seattle!$D136</f>
        <v>03-NOV-10:15</v>
      </c>
      <c r="M238" s="71" t="str">
        <f>Chicago!$D136</f>
        <v>02-NOV-10:45</v>
      </c>
      <c r="N238" s="71" t="str">
        <f>Boulder!$D136</f>
        <v>16-NOV-11:15</v>
      </c>
      <c r="O238" s="71" t="str">
        <f>Minneapolis!$D136</f>
        <v>03-NOV-10:15</v>
      </c>
      <c r="P238" s="71" t="str">
        <f>Helena!$D136</f>
        <v>01-NOV-10:15</v>
      </c>
      <c r="Q238" s="71" t="str">
        <f>Duluth!$D136</f>
        <v>09-NOV-11:15</v>
      </c>
      <c r="R238" s="71" t="str">
        <f>Fairbanks!$D136</f>
        <v>14-NOV-11:15</v>
      </c>
    </row>
    <row r="239" spans="1:18" ht="11.25">
      <c r="A239" s="58"/>
      <c r="B239" s="64" t="s">
        <v>301</v>
      </c>
      <c r="C239" s="71" t="str">
        <f>Miami!$D137</f>
        <v>16-DEC-11:00</v>
      </c>
      <c r="D239" s="71" t="str">
        <f>Houston!$D137</f>
        <v>02-DEC-11:00</v>
      </c>
      <c r="E239" s="71" t="str">
        <f>Phoenix!$D137</f>
        <v>13-DEC-11:45</v>
      </c>
      <c r="F239" s="71" t="str">
        <f>Atlanta!$D137</f>
        <v>26-DEC-11:15</v>
      </c>
      <c r="G239" s="71" t="str">
        <f>LosAngeles!$D137</f>
        <v>04-DEC-11:45</v>
      </c>
      <c r="H239" s="71" t="str">
        <f>LasVegas!$D137</f>
        <v>05-DEC-11:45</v>
      </c>
      <c r="I239" s="71" t="str">
        <f>SanFrancisco!$D137</f>
        <v>04-DEC-11:15</v>
      </c>
      <c r="J239" s="71" t="str">
        <f>Baltimore!$D137</f>
        <v>23-DEC-11:15</v>
      </c>
      <c r="K239" s="71" t="str">
        <f>Albuquerque!$D137</f>
        <v>22-DEC-11:15</v>
      </c>
      <c r="L239" s="71" t="str">
        <f>Seattle!$D137</f>
        <v>05-DEC-11:15</v>
      </c>
      <c r="M239" s="71" t="str">
        <f>Chicago!$D137</f>
        <v>12-DEC-11:15</v>
      </c>
      <c r="N239" s="71" t="str">
        <f>Boulder!$D137</f>
        <v>30-DEC-11:15</v>
      </c>
      <c r="O239" s="71" t="str">
        <f>Minneapolis!$D137</f>
        <v>02-DEC-11:15</v>
      </c>
      <c r="P239" s="71" t="str">
        <f>Helena!$D137</f>
        <v>29-DEC-11:15</v>
      </c>
      <c r="Q239" s="71" t="str">
        <f>Duluth!$D137</f>
        <v>02-DEC-11:15</v>
      </c>
      <c r="R239" s="71" t="str">
        <f>Fairbanks!$D137</f>
        <v>18-DEC-11:15</v>
      </c>
    </row>
    <row r="240" spans="1:18" s="79" customFormat="1" ht="11.25">
      <c r="A240" s="89" t="s">
        <v>583</v>
      </c>
      <c r="B240" s="82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</row>
    <row r="241" spans="1:18" s="79" customFormat="1" ht="11.25">
      <c r="A241" s="91"/>
      <c r="B241" s="92" t="s">
        <v>584</v>
      </c>
      <c r="C241" s="74">
        <f>Miami!$B$4</f>
        <v>27594.2</v>
      </c>
      <c r="D241" s="74">
        <f>Houston!$B$4</f>
        <v>30568.28</v>
      </c>
      <c r="E241" s="74">
        <f>Phoenix!$B$4</f>
        <v>24824.6</v>
      </c>
      <c r="F241" s="74">
        <f>Atlanta!$B$4</f>
        <v>27704.93</v>
      </c>
      <c r="G241" s="74">
        <f>LosAngeles!$B$4</f>
        <v>22428.68</v>
      </c>
      <c r="H241" s="74">
        <f>LasVegas!$B$4</f>
        <v>27447.77</v>
      </c>
      <c r="I241" s="74">
        <f>SanFrancisco!$B$4</f>
        <v>22711.65</v>
      </c>
      <c r="J241" s="74">
        <f>Baltimore!$B$4</f>
        <v>29729.75</v>
      </c>
      <c r="K241" s="74">
        <f>Albuquerque!$B$4</f>
        <v>26020.94</v>
      </c>
      <c r="L241" s="74">
        <f>Seattle!$B$4</f>
        <v>15331.35</v>
      </c>
      <c r="M241" s="74">
        <f>Chicago!$B$4</f>
        <v>30276.95</v>
      </c>
      <c r="N241" s="74">
        <f>Boulder!$B$4</f>
        <v>26885.15</v>
      </c>
      <c r="O241" s="74">
        <f>Minneapolis!$B$4</f>
        <v>30663.62</v>
      </c>
      <c r="P241" s="74">
        <f>Helena!$B$4</f>
        <v>29262.33</v>
      </c>
      <c r="Q241" s="74">
        <f>Duluth!$B$4</f>
        <v>31311.37</v>
      </c>
      <c r="R241" s="74">
        <f>Fairbanks!$B$4</f>
        <v>36933.64</v>
      </c>
    </row>
    <row r="242" spans="1:18" s="79" customFormat="1" ht="11.25">
      <c r="A242" s="91"/>
      <c r="B242" s="93" t="s">
        <v>585</v>
      </c>
      <c r="C242" s="74">
        <f>Miami!$C$4</f>
        <v>6600.23</v>
      </c>
      <c r="D242" s="74">
        <f>Houston!$C$4</f>
        <v>7311.6</v>
      </c>
      <c r="E242" s="74">
        <f>Phoenix!$C$4</f>
        <v>5937.77</v>
      </c>
      <c r="F242" s="74">
        <f>Atlanta!$C$4</f>
        <v>6626.72</v>
      </c>
      <c r="G242" s="74">
        <f>LosAngeles!$C$4</f>
        <v>5364.69</v>
      </c>
      <c r="H242" s="74">
        <f>LasVegas!$C$4</f>
        <v>6565.2</v>
      </c>
      <c r="I242" s="74">
        <f>SanFrancisco!$C$4</f>
        <v>5432.38</v>
      </c>
      <c r="J242" s="74">
        <f>Baltimore!$C$4</f>
        <v>7111.03</v>
      </c>
      <c r="K242" s="74">
        <f>Albuquerque!$C$4</f>
        <v>6223.92</v>
      </c>
      <c r="L242" s="74">
        <f>Seattle!$C$4</f>
        <v>3667.09</v>
      </c>
      <c r="M242" s="74">
        <f>Chicago!$C$4</f>
        <v>7241.91</v>
      </c>
      <c r="N242" s="74">
        <f>Boulder!$C$4</f>
        <v>6430.63</v>
      </c>
      <c r="O242" s="74">
        <f>Minneapolis!$C$4</f>
        <v>7334.4</v>
      </c>
      <c r="P242" s="74">
        <f>Helena!$C$4</f>
        <v>6999.23</v>
      </c>
      <c r="Q242" s="74">
        <f>Duluth!$C$4</f>
        <v>7489.34</v>
      </c>
      <c r="R242" s="74">
        <f>Fairbanks!$C$4</f>
        <v>8834.1200000000008</v>
      </c>
    </row>
    <row r="243" spans="1:18" ht="11.25">
      <c r="A243" s="68" t="s">
        <v>300</v>
      </c>
      <c r="B243" s="69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1:18" ht="11.25">
      <c r="A244" s="68"/>
      <c r="B244" s="67" t="s">
        <v>72</v>
      </c>
      <c r="C244" s="62">
        <f>Miami!$G$14</f>
        <v>0</v>
      </c>
      <c r="D244" s="62">
        <f>Houston!$G$14</f>
        <v>0</v>
      </c>
      <c r="E244" s="62">
        <f>Phoenix!$G$14</f>
        <v>0</v>
      </c>
      <c r="F244" s="62">
        <f>Atlanta!$G$14</f>
        <v>0</v>
      </c>
      <c r="G244" s="62">
        <f>LosAngeles!$G$14</f>
        <v>0</v>
      </c>
      <c r="H244" s="62">
        <f>LasVegas!$G$14</f>
        <v>0</v>
      </c>
      <c r="I244" s="62">
        <f>SanFrancisco!$G$14</f>
        <v>0</v>
      </c>
      <c r="J244" s="62">
        <f>Baltimore!$G$14</f>
        <v>0</v>
      </c>
      <c r="K244" s="62">
        <f>Albuquerque!$G$14</f>
        <v>0</v>
      </c>
      <c r="L244" s="62">
        <f>Seattle!$G$14</f>
        <v>0</v>
      </c>
      <c r="M244" s="62">
        <f>Chicago!$G$14</f>
        <v>0</v>
      </c>
      <c r="N244" s="62">
        <f>Boulder!$G$14</f>
        <v>0</v>
      </c>
      <c r="O244" s="62">
        <f>Minneapolis!$G$14</f>
        <v>0</v>
      </c>
      <c r="P244" s="62">
        <f>Helena!$G$14</f>
        <v>0</v>
      </c>
      <c r="Q244" s="62">
        <f>Duluth!$G$14</f>
        <v>0</v>
      </c>
      <c r="R244" s="62">
        <f>Fairbanks!$G$14</f>
        <v>0</v>
      </c>
    </row>
    <row r="245" spans="1:18" ht="11.25">
      <c r="A245" s="68"/>
      <c r="B245" s="67" t="s">
        <v>86</v>
      </c>
      <c r="C245" s="62">
        <f>Miami!$G$21</f>
        <v>0</v>
      </c>
      <c r="D245" s="62">
        <f>Houston!$G$21</f>
        <v>0</v>
      </c>
      <c r="E245" s="62">
        <f>Phoenix!$G$21</f>
        <v>0</v>
      </c>
      <c r="F245" s="62">
        <f>Atlanta!$G$21</f>
        <v>0</v>
      </c>
      <c r="G245" s="62">
        <f>LosAngeles!$G$21</f>
        <v>0</v>
      </c>
      <c r="H245" s="62">
        <f>LasVegas!$G$21</f>
        <v>0</v>
      </c>
      <c r="I245" s="62">
        <f>SanFrancisco!$G$21</f>
        <v>0</v>
      </c>
      <c r="J245" s="62">
        <f>Baltimore!$G$21</f>
        <v>0</v>
      </c>
      <c r="K245" s="62">
        <f>Albuquerque!$G$21</f>
        <v>0</v>
      </c>
      <c r="L245" s="62">
        <f>Seattle!$G$21</f>
        <v>0</v>
      </c>
      <c r="M245" s="62">
        <f>Chicago!$G$21</f>
        <v>0</v>
      </c>
      <c r="N245" s="62">
        <f>Boulder!$G$21</f>
        <v>0</v>
      </c>
      <c r="O245" s="62">
        <f>Minneapolis!$G$21</f>
        <v>0</v>
      </c>
      <c r="P245" s="62">
        <f>Helena!$G$21</f>
        <v>0</v>
      </c>
      <c r="Q245" s="62">
        <f>Duluth!$G$21</f>
        <v>0</v>
      </c>
      <c r="R245" s="62">
        <f>Fairbanks!$G$21</f>
        <v>0</v>
      </c>
    </row>
    <row r="246" spans="1:18" ht="11.25">
      <c r="A246" s="68"/>
      <c r="B246" s="67" t="s">
        <v>88</v>
      </c>
      <c r="C246" s="62">
        <f>Miami!$G$24</f>
        <v>87.12</v>
      </c>
      <c r="D246" s="62">
        <f>Houston!$G$24</f>
        <v>87.12</v>
      </c>
      <c r="E246" s="62">
        <f>Phoenix!$G$24</f>
        <v>87.12</v>
      </c>
      <c r="F246" s="62">
        <f>Atlanta!$G$24</f>
        <v>87.12</v>
      </c>
      <c r="G246" s="62">
        <f>LosAngeles!$G$24</f>
        <v>87.12</v>
      </c>
      <c r="H246" s="62">
        <f>LasVegas!$G$24</f>
        <v>87.12</v>
      </c>
      <c r="I246" s="62">
        <f>SanFrancisco!$G$24</f>
        <v>87.12</v>
      </c>
      <c r="J246" s="62">
        <f>Baltimore!$G$24</f>
        <v>87.12</v>
      </c>
      <c r="K246" s="62">
        <f>Albuquerque!$G$24</f>
        <v>87.12</v>
      </c>
      <c r="L246" s="62">
        <f>Seattle!$G$24</f>
        <v>87.12</v>
      </c>
      <c r="M246" s="62">
        <f>Chicago!$G$24</f>
        <v>87.12</v>
      </c>
      <c r="N246" s="62">
        <f>Boulder!$G$24</f>
        <v>87.12</v>
      </c>
      <c r="O246" s="62">
        <f>Minneapolis!$G$24</f>
        <v>87.12</v>
      </c>
      <c r="P246" s="62">
        <f>Helena!$G$24</f>
        <v>87.12</v>
      </c>
      <c r="Q246" s="62">
        <f>Duluth!$G$24</f>
        <v>87.12</v>
      </c>
      <c r="R246" s="62">
        <f>Fairbanks!$G$24</f>
        <v>87.12</v>
      </c>
    </row>
    <row r="247" spans="1:18" ht="11.25">
      <c r="A247" s="68"/>
      <c r="B247" s="69" t="s">
        <v>299</v>
      </c>
      <c r="C247" s="62">
        <f>Miami!$G$28</f>
        <v>87.12</v>
      </c>
      <c r="D247" s="62">
        <f>Houston!$G$28</f>
        <v>87.12</v>
      </c>
      <c r="E247" s="62">
        <f>Phoenix!$G$28</f>
        <v>87.12</v>
      </c>
      <c r="F247" s="62">
        <f>Atlanta!$G$28</f>
        <v>87.12</v>
      </c>
      <c r="G247" s="62">
        <f>LosAngeles!$G$28</f>
        <v>87.12</v>
      </c>
      <c r="H247" s="62">
        <f>LasVegas!$G$28</f>
        <v>87.12</v>
      </c>
      <c r="I247" s="62">
        <f>SanFrancisco!$G$28</f>
        <v>87.12</v>
      </c>
      <c r="J247" s="62">
        <f>Baltimore!$G$28</f>
        <v>87.12</v>
      </c>
      <c r="K247" s="62">
        <f>Albuquerque!$G$28</f>
        <v>87.12</v>
      </c>
      <c r="L247" s="62">
        <f>Seattle!$G$28</f>
        <v>87.12</v>
      </c>
      <c r="M247" s="62">
        <f>Chicago!$G$28</f>
        <v>87.12</v>
      </c>
      <c r="N247" s="62">
        <f>Boulder!$G$28</f>
        <v>87.12</v>
      </c>
      <c r="O247" s="62">
        <f>Minneapolis!$G$28</f>
        <v>87.12</v>
      </c>
      <c r="P247" s="62">
        <f>Helena!$G$28</f>
        <v>87.12</v>
      </c>
      <c r="Q247" s="62">
        <f>Duluth!$G$28</f>
        <v>87.12</v>
      </c>
      <c r="R247" s="62">
        <f>Fairbanks!$G$28</f>
        <v>87.12</v>
      </c>
    </row>
    <row r="248" spans="1:18" ht="11.25">
      <c r="A248" s="68" t="s">
        <v>298</v>
      </c>
      <c r="B248" s="67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1:18" ht="11.25">
      <c r="A249" s="58"/>
      <c r="B249" s="64" t="s">
        <v>297</v>
      </c>
      <c r="C249" s="63">
        <f>Miami!$H$121</f>
        <v>631469.2352</v>
      </c>
      <c r="D249" s="63">
        <f>Houston!$H$121</f>
        <v>767439.41299999994</v>
      </c>
      <c r="E249" s="63">
        <f>Phoenix!$H$121</f>
        <v>644315.09259999997</v>
      </c>
      <c r="F249" s="63">
        <f>Atlanta!$H$121</f>
        <v>683287.51780000003</v>
      </c>
      <c r="G249" s="63">
        <f>LosAngeles!$H$121</f>
        <v>243805.18340000001</v>
      </c>
      <c r="H249" s="63">
        <f>LasVegas!$H$121</f>
        <v>700049.98199999996</v>
      </c>
      <c r="I249" s="63">
        <f>SanFrancisco!$H$121</f>
        <v>255067.45989999999</v>
      </c>
      <c r="J249" s="63">
        <f>Baltimore!$H$121</f>
        <v>606525.95070000004</v>
      </c>
      <c r="K249" s="63">
        <f>Albuquerque!$H$121</f>
        <v>838355.21440000006</v>
      </c>
      <c r="L249" s="63">
        <f>Seattle!$H$121</f>
        <v>196906.7782</v>
      </c>
      <c r="M249" s="63">
        <f>Chicago!$H$121</f>
        <v>1146190</v>
      </c>
      <c r="N249" s="63">
        <f>Boulder!$H$121</f>
        <v>852465.1446</v>
      </c>
      <c r="O249" s="63">
        <f>Minneapolis!$H$121</f>
        <v>784409.91209999996</v>
      </c>
      <c r="P249" s="63">
        <f>Helena!$H$121</f>
        <v>791490.85750000004</v>
      </c>
      <c r="Q249" s="63">
        <f>Duluth!$H$121</f>
        <v>787355.12120000005</v>
      </c>
      <c r="R249" s="63">
        <f>Fairbanks!$H$121</f>
        <v>750054.41249999998</v>
      </c>
    </row>
    <row r="250" spans="1:18" ht="11.25">
      <c r="A250" s="58"/>
      <c r="B250" s="59" t="s">
        <v>296</v>
      </c>
      <c r="C250" s="63">
        <f>Miami!$B$121</f>
        <v>1465540</v>
      </c>
      <c r="D250" s="63">
        <f>Houston!$B$121</f>
        <v>1934360</v>
      </c>
      <c r="E250" s="63">
        <f>Phoenix!$B$121</f>
        <v>1527500</v>
      </c>
      <c r="F250" s="63">
        <f>Atlanta!$B$121</f>
        <v>1575340</v>
      </c>
      <c r="G250" s="63">
        <f>LosAngeles!$B$121</f>
        <v>656063.13919999998</v>
      </c>
      <c r="H250" s="63">
        <f>LasVegas!$B$121</f>
        <v>1674830</v>
      </c>
      <c r="I250" s="63">
        <f>SanFrancisco!$B$121</f>
        <v>691118.54009999998</v>
      </c>
      <c r="J250" s="63">
        <f>Baltimore!$B$121</f>
        <v>1400160</v>
      </c>
      <c r="K250" s="63">
        <f>Albuquerque!$B$121</f>
        <v>1980350</v>
      </c>
      <c r="L250" s="63">
        <f>Seattle!$B$121</f>
        <v>500382.09850000002</v>
      </c>
      <c r="M250" s="63">
        <f>Chicago!$B$121</f>
        <v>2689600</v>
      </c>
      <c r="N250" s="63">
        <f>Boulder!$B$121</f>
        <v>2021290</v>
      </c>
      <c r="O250" s="63">
        <f>Minneapolis!$B$121</f>
        <v>1863590</v>
      </c>
      <c r="P250" s="63">
        <f>Helena!$B$121</f>
        <v>1887130</v>
      </c>
      <c r="Q250" s="63">
        <f>Duluth!$B$121</f>
        <v>1883330</v>
      </c>
      <c r="R250" s="63">
        <f>Fairbanks!$B$121</f>
        <v>1947600</v>
      </c>
    </row>
    <row r="251" spans="1:18" ht="11.25">
      <c r="A251" s="58"/>
      <c r="B251" s="64" t="s">
        <v>295</v>
      </c>
      <c r="C251" s="63">
        <f>Miami!$C$121</f>
        <v>2570.2307999999998</v>
      </c>
      <c r="D251" s="63">
        <f>Houston!$C$121</f>
        <v>2515.8395</v>
      </c>
      <c r="E251" s="63">
        <f>Phoenix!$C$121</f>
        <v>2530.1586000000002</v>
      </c>
      <c r="F251" s="63">
        <f>Atlanta!$C$121</f>
        <v>2924.8562999999999</v>
      </c>
      <c r="G251" s="63">
        <f>LosAngeles!$C$121</f>
        <v>564.97199999999998</v>
      </c>
      <c r="H251" s="63">
        <f>LasVegas!$C$121</f>
        <v>2678.5587999999998</v>
      </c>
      <c r="I251" s="63">
        <f>SanFrancisco!$C$121</f>
        <v>598.39329999999995</v>
      </c>
      <c r="J251" s="63">
        <f>Baltimore!$C$121</f>
        <v>2604.3775000000001</v>
      </c>
      <c r="K251" s="63">
        <f>Albuquerque!$C$121</f>
        <v>3356.9011</v>
      </c>
      <c r="L251" s="63">
        <f>Seattle!$C$121</f>
        <v>675.71550000000002</v>
      </c>
      <c r="M251" s="63">
        <f>Chicago!$C$121</f>
        <v>4693.3863000000001</v>
      </c>
      <c r="N251" s="63">
        <f>Boulder!$C$121</f>
        <v>3393.4551000000001</v>
      </c>
      <c r="O251" s="63">
        <f>Minneapolis!$C$121</f>
        <v>3150.1311999999998</v>
      </c>
      <c r="P251" s="63">
        <f>Helena!$C$121</f>
        <v>3144.2204000000002</v>
      </c>
      <c r="Q251" s="63">
        <f>Duluth!$C$121</f>
        <v>3127.3964000000001</v>
      </c>
      <c r="R251" s="63">
        <f>Fairbanks!$C$121</f>
        <v>2261.7595000000001</v>
      </c>
    </row>
    <row r="252" spans="1:18" ht="11.25">
      <c r="A252" s="58"/>
      <c r="B252" s="64" t="s">
        <v>294</v>
      </c>
      <c r="C252" s="63">
        <f>Miami!$D$121</f>
        <v>9764.8714999999993</v>
      </c>
      <c r="D252" s="63">
        <f>Houston!$D$121</f>
        <v>10649.7963</v>
      </c>
      <c r="E252" s="63">
        <f>Phoenix!$D$121</f>
        <v>8279.2302</v>
      </c>
      <c r="F252" s="63">
        <f>Atlanta!$D$121</f>
        <v>7335.0078000000003</v>
      </c>
      <c r="G252" s="63">
        <f>LosAngeles!$D$121</f>
        <v>5487.0025999999998</v>
      </c>
      <c r="H252" s="63">
        <f>LasVegas!$D$121</f>
        <v>10893.3485</v>
      </c>
      <c r="I252" s="63">
        <f>SanFrancisco!$D$121</f>
        <v>5201.6966000000002</v>
      </c>
      <c r="J252" s="63">
        <f>Baltimore!$D$121</f>
        <v>7368.6088</v>
      </c>
      <c r="K252" s="63">
        <f>Albuquerque!$D$121</f>
        <v>8448.2921999999999</v>
      </c>
      <c r="L252" s="63">
        <f>Seattle!$D$121</f>
        <v>1416.3946000000001</v>
      </c>
      <c r="M252" s="63">
        <f>Chicago!$D$121</f>
        <v>13511.4445</v>
      </c>
      <c r="N252" s="63">
        <f>Boulder!$D$121</f>
        <v>8445.1761000000006</v>
      </c>
      <c r="O252" s="63">
        <f>Minneapolis!$D$121</f>
        <v>4757.8221999999996</v>
      </c>
      <c r="P252" s="63">
        <f>Helena!$D$121</f>
        <v>5184.7318999999998</v>
      </c>
      <c r="Q252" s="63">
        <f>Duluth!$D$121</f>
        <v>4625.5514999999996</v>
      </c>
      <c r="R252" s="63">
        <f>Fairbanks!$D$121</f>
        <v>10336.615599999999</v>
      </c>
    </row>
    <row r="253" spans="1:18" ht="11.25">
      <c r="A253" s="58"/>
      <c r="B253" s="64" t="s">
        <v>293</v>
      </c>
      <c r="C253" s="63">
        <f>Miami!$E$121</f>
        <v>0</v>
      </c>
      <c r="D253" s="63">
        <f>Houston!$E$121</f>
        <v>0</v>
      </c>
      <c r="E253" s="63">
        <f>Phoenix!$E$121</f>
        <v>0</v>
      </c>
      <c r="F253" s="63">
        <f>Atlanta!$E$121</f>
        <v>0</v>
      </c>
      <c r="G253" s="63">
        <f>LosAngeles!$E$121</f>
        <v>0</v>
      </c>
      <c r="H253" s="63">
        <f>LasVegas!$E$121</f>
        <v>0</v>
      </c>
      <c r="I253" s="63">
        <f>SanFrancisco!$E$121</f>
        <v>0</v>
      </c>
      <c r="J253" s="63">
        <f>Baltimore!$E$121</f>
        <v>0</v>
      </c>
      <c r="K253" s="63">
        <f>Albuquerque!$E$121</f>
        <v>0</v>
      </c>
      <c r="L253" s="63">
        <f>Seattle!$E$121</f>
        <v>0</v>
      </c>
      <c r="M253" s="63">
        <f>Chicago!$E$121</f>
        <v>0</v>
      </c>
      <c r="N253" s="63">
        <f>Boulder!$E$121</f>
        <v>0</v>
      </c>
      <c r="O253" s="63">
        <f>Minneapolis!$E$121</f>
        <v>0</v>
      </c>
      <c r="P253" s="63">
        <f>Helena!$E$121</f>
        <v>0</v>
      </c>
      <c r="Q253" s="63">
        <f>Duluth!$E$121</f>
        <v>0</v>
      </c>
      <c r="R253" s="63">
        <f>Fairbanks!$E$121</f>
        <v>0</v>
      </c>
    </row>
    <row r="254" spans="1:18" ht="11.25">
      <c r="A254" s="58"/>
      <c r="B254" s="64" t="s">
        <v>292</v>
      </c>
      <c r="C254" s="65">
        <f>Miami!$F$121</f>
        <v>4.4499999999999998E-2</v>
      </c>
      <c r="D254" s="65">
        <f>Houston!$F$121</f>
        <v>3.0099999999999998E-2</v>
      </c>
      <c r="E254" s="65">
        <f>Phoenix!$F$121</f>
        <v>2.2599999999999999E-2</v>
      </c>
      <c r="F254" s="65">
        <f>Atlanta!$F$121</f>
        <v>2.7E-2</v>
      </c>
      <c r="G254" s="65">
        <f>LosAngeles!$F$121</f>
        <v>2.5999999999999999E-3</v>
      </c>
      <c r="H254" s="65">
        <f>LasVegas!$F$121</f>
        <v>2.06E-2</v>
      </c>
      <c r="I254" s="65">
        <f>SanFrancisco!$F$121</f>
        <v>2.5999999999999999E-3</v>
      </c>
      <c r="J254" s="65">
        <f>Baltimore!$F$121</f>
        <v>0.03</v>
      </c>
      <c r="K254" s="65">
        <f>Albuquerque!$F$121</f>
        <v>3.32E-2</v>
      </c>
      <c r="L254" s="65">
        <f>Seattle!$F$121</f>
        <v>5.8999999999999999E-3</v>
      </c>
      <c r="M254" s="65">
        <f>Chicago!$F$121</f>
        <v>4.1200000000000001E-2</v>
      </c>
      <c r="N254" s="65">
        <f>Boulder!$F$121</f>
        <v>3.3300000000000003E-2</v>
      </c>
      <c r="O254" s="65">
        <f>Minneapolis!$F$121</f>
        <v>3.5200000000000002E-2</v>
      </c>
      <c r="P254" s="65">
        <f>Helena!$F$121</f>
        <v>3.6400000000000002E-2</v>
      </c>
      <c r="Q254" s="65">
        <f>Duluth!$F$121</f>
        <v>3.44E-2</v>
      </c>
      <c r="R254" s="65">
        <f>Fairbanks!$F$121</f>
        <v>3.5999999999999997E-2</v>
      </c>
    </row>
    <row r="255" spans="1:18" ht="11.25">
      <c r="A255" s="58"/>
      <c r="B255" s="82" t="s">
        <v>338</v>
      </c>
      <c r="C255" s="63">
        <f>10^(-3)*Miami!$G$121</f>
        <v>1208.53</v>
      </c>
      <c r="D255" s="63">
        <f>10^(-3)*Houston!$G$121</f>
        <v>3632.69</v>
      </c>
      <c r="E255" s="63">
        <f>10^(-3)*Phoenix!$G$121</f>
        <v>61155.700000000004</v>
      </c>
      <c r="F255" s="63">
        <f>10^(-3)*Atlanta!$G$121</f>
        <v>13046.5</v>
      </c>
      <c r="G255" s="63">
        <f>10^(-3)*LosAngeles!$G$121</f>
        <v>33105.599999999999</v>
      </c>
      <c r="H255" s="63">
        <f>10^(-3)*LasVegas!$G$121</f>
        <v>54325.700000000004</v>
      </c>
      <c r="I255" s="63">
        <f>10^(-3)*SanFrancisco!$G$121</f>
        <v>31382.100000000002</v>
      </c>
      <c r="J255" s="63">
        <f>10^(-3)*Baltimore!$G$121</f>
        <v>458.23539880000004</v>
      </c>
      <c r="K255" s="63">
        <f>10^(-3)*Albuquerque!$G$121</f>
        <v>8784.18</v>
      </c>
      <c r="L255" s="63">
        <f>10^(-3)*Seattle!$G$121</f>
        <v>18710.100000000002</v>
      </c>
      <c r="M255" s="63">
        <f>10^(-3)*Chicago!$G$121</f>
        <v>3110.2200000000003</v>
      </c>
      <c r="N255" s="63">
        <f>10^(-3)*Boulder!$G$121</f>
        <v>8780.7100000000009</v>
      </c>
      <c r="O255" s="63">
        <f>10^(-3)*Minneapolis!$G$121</f>
        <v>3126.61</v>
      </c>
      <c r="P255" s="63">
        <f>10^(-3)*Helena!$G$121</f>
        <v>122970</v>
      </c>
      <c r="Q255" s="63">
        <f>10^(-3)*Duluth!$G$121</f>
        <v>3039.44</v>
      </c>
      <c r="R255" s="63">
        <f>10^(-3)*Fairbanks!$G$121</f>
        <v>2074.1</v>
      </c>
    </row>
    <row r="256" spans="1:18" ht="11.25">
      <c r="B256" s="54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ht="11.25">
      <c r="B257" s="54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ht="11.25">
      <c r="B258" s="54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ht="11.25">
      <c r="B259" s="54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ht="11.25">
      <c r="B260" s="54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ht="11.25">
      <c r="B261" s="54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ht="11.25">
      <c r="B262" s="54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ht="11.25">
      <c r="B263" s="54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 ht="11.25">
      <c r="B264" s="54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ht="11.25">
      <c r="B265" s="54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ht="11.25">
      <c r="B266" s="5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2:18" ht="11.25">
      <c r="B267" s="54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ht="11.25">
      <c r="B268" s="54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ht="11.25">
      <c r="B269" s="54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ht="11.25">
      <c r="B270" s="54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ht="11.25">
      <c r="B271" s="54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ht="11.25">
      <c r="B272" s="54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 ht="11.25">
      <c r="B273" s="54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ht="11.25">
      <c r="B274" s="54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ht="11.25">
      <c r="B275" s="54"/>
      <c r="C275" s="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2:18" ht="11.25">
      <c r="B276" s="54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 ht="11.25">
      <c r="B277" s="54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9" spans="2:18" ht="11.25">
      <c r="B279" s="55"/>
    </row>
    <row r="280" spans="2:18" ht="11.25">
      <c r="B280" s="54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ht="11.25">
      <c r="B281" s="5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2:18" ht="11.25">
      <c r="B282" s="54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ht="11.25">
      <c r="B283" s="54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ht="11.25">
      <c r="B284" s="54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ht="11.25">
      <c r="B285" s="54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ht="11.25">
      <c r="B286" s="54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ht="11.25">
      <c r="B287" s="54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ht="11.25">
      <c r="B288" s="54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ht="11.25">
      <c r="B289" s="54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ht="11.25">
      <c r="B290" s="54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ht="11.25">
      <c r="B291" s="54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ht="11.25">
      <c r="B292" s="54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ht="11.25">
      <c r="B293" s="54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ht="11.25">
      <c r="B294" s="54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ht="11.25">
      <c r="B295" s="54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ht="11.25">
      <c r="B296" s="54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ht="11.25">
      <c r="B297" s="5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2:18" ht="11.25">
      <c r="B298" s="54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ht="11.25">
      <c r="B299" s="54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ht="11.25">
      <c r="B300" s="54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ht="11.25">
      <c r="B301" s="54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ht="11.25">
      <c r="B302" s="54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ht="11.25">
      <c r="B303" s="54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ht="11.25">
      <c r="B304" s="54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ht="11.25">
      <c r="B305" s="54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 ht="11.25">
      <c r="B306" s="54"/>
      <c r="C306" s="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2:18" ht="11.25">
      <c r="B307" s="54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 ht="11.25">
      <c r="B308" s="54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10" spans="2:18" ht="11.25">
      <c r="B310" s="55"/>
    </row>
    <row r="311" spans="2:18" ht="11.25">
      <c r="B311" s="54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ht="11.25">
      <c r="B312" s="5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2:18" ht="11.25">
      <c r="B313" s="54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ht="11.25">
      <c r="B314" s="54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ht="11.25">
      <c r="B315" s="54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ht="11.25">
      <c r="B316" s="54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ht="11.25">
      <c r="B317" s="54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ht="11.25">
      <c r="B318" s="54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ht="11.25">
      <c r="B319" s="54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ht="11.25">
      <c r="B320" s="54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ht="11.25">
      <c r="B321" s="54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ht="11.25">
      <c r="B322" s="54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ht="11.25">
      <c r="B323" s="54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ht="11.25">
      <c r="B324" s="54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ht="11.25">
      <c r="B325" s="54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 ht="11.25">
      <c r="B326" s="54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ht="11.25">
      <c r="B327" s="54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ht="11.25">
      <c r="B328" s="5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2:18" ht="11.25">
      <c r="B329" s="54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ht="11.25">
      <c r="B330" s="54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ht="11.25">
      <c r="B331" s="54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ht="11.25">
      <c r="B332" s="54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ht="11.25">
      <c r="B333" s="54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ht="11.25">
      <c r="B334" s="54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 ht="11.25">
      <c r="B335" s="54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ht="11.25">
      <c r="B336" s="54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 ht="11.25">
      <c r="B337" s="54"/>
      <c r="C337" s="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2:18" ht="11.25">
      <c r="B338" s="54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ht="11.25">
      <c r="B339" s="54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1" spans="2:18" ht="11.25">
      <c r="B341" s="55"/>
    </row>
    <row r="342" spans="2:18" ht="11.25">
      <c r="B342" s="54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ht="11.25">
      <c r="B343" s="5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2:18" ht="11.25">
      <c r="B344" s="54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ht="11.25">
      <c r="B345" s="54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ht="11.25">
      <c r="B346" s="54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ht="11.25">
      <c r="B347" s="54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ht="11.25">
      <c r="B348" s="54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ht="11.25">
      <c r="B349" s="54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ht="11.25">
      <c r="B350" s="54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ht="11.25">
      <c r="B351" s="54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ht="11.25">
      <c r="B352" s="54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ht="11.25">
      <c r="B353" s="54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ht="11.25">
      <c r="B354" s="54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ht="11.25">
      <c r="B355" s="54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ht="11.25">
      <c r="B356" s="54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 ht="11.25">
      <c r="B357" s="54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ht="11.25">
      <c r="B358" s="54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ht="11.25">
      <c r="B359" s="5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2:18" ht="11.25">
      <c r="B360" s="54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ht="11.25">
      <c r="B361" s="54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ht="11.25">
      <c r="B362" s="54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ht="11.25">
      <c r="B363" s="54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ht="11.25">
      <c r="B364" s="54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ht="11.25">
      <c r="B365" s="54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 ht="11.25">
      <c r="B366" s="54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ht="11.25">
      <c r="B367" s="54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ht="11.25">
      <c r="B368" s="54"/>
      <c r="C368" s="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2:18" ht="11.25">
      <c r="B369" s="54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 ht="11.25">
      <c r="B370" s="54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2" spans="2:18" ht="11.25">
      <c r="B372" s="55"/>
    </row>
    <row r="373" spans="2:18" ht="11.25">
      <c r="B373" s="54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ht="11.25">
      <c r="B374" s="5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2:18" ht="11.25">
      <c r="B375" s="54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ht="11.25">
      <c r="B376" s="54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ht="11.25">
      <c r="B377" s="54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ht="11.25">
      <c r="B378" s="54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ht="11.25">
      <c r="B379" s="54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ht="11.25">
      <c r="B380" s="54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ht="11.25">
      <c r="B381" s="54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ht="11.25">
      <c r="B382" s="54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ht="11.25">
      <c r="B383" s="54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ht="11.25">
      <c r="B384" s="54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ht="11.25">
      <c r="B385" s="54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ht="11.25">
      <c r="B386" s="54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ht="11.25">
      <c r="B387" s="54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 ht="11.25">
      <c r="B388" s="54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ht="11.25">
      <c r="B389" s="54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ht="11.25">
      <c r="B390" s="5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2:18" ht="11.25">
      <c r="B391" s="54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ht="11.25">
      <c r="B392" s="54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ht="11.25">
      <c r="B393" s="54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ht="11.25">
      <c r="B394" s="54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ht="11.25">
      <c r="B395" s="54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ht="11.25">
      <c r="B396" s="54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 ht="11.25">
      <c r="B397" s="54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ht="11.25">
      <c r="B398" s="54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 ht="11.25">
      <c r="B399" s="54"/>
      <c r="C399" s="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2:18" ht="11.25">
      <c r="B400" s="54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ht="11.25">
      <c r="B401" s="54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3" spans="2:18" ht="11.25">
      <c r="B403" s="55"/>
    </row>
    <row r="404" spans="2:18" ht="11.25">
      <c r="B404" s="54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ht="11.25">
      <c r="B405" s="5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2:18" ht="11.25">
      <c r="B406" s="54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ht="11.25">
      <c r="B407" s="54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ht="11.25">
      <c r="B408" s="54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ht="11.25">
      <c r="B409" s="54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ht="11.25">
      <c r="B410" s="54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ht="11.25">
      <c r="B411" s="54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ht="11.25">
      <c r="B412" s="54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ht="11.25">
      <c r="B413" s="54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ht="11.25">
      <c r="B414" s="54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ht="11.25">
      <c r="B415" s="54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ht="11.25">
      <c r="B416" s="54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ht="11.25">
      <c r="B417" s="54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ht="11.25">
      <c r="B418" s="54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ht="11.25">
      <c r="B419" s="54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ht="11.25">
      <c r="B420" s="54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ht="11.25">
      <c r="B421" s="5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2:18" ht="11.25">
      <c r="B422" s="54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ht="11.25">
      <c r="B423" s="54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ht="11.25">
      <c r="B424" s="54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ht="11.25">
      <c r="B425" s="54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ht="11.25">
      <c r="B426" s="54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ht="11.25">
      <c r="B427" s="54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2:18" ht="11.25">
      <c r="B428" s="54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2:18" ht="11.25">
      <c r="B429" s="54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2:18" ht="11.25">
      <c r="B430" s="54"/>
      <c r="C430" s="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2:18" ht="11.25">
      <c r="B431" s="54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2:18" ht="11.25">
      <c r="B432" s="54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4" spans="2:18" ht="11.25">
      <c r="B434" s="55"/>
    </row>
    <row r="435" spans="2:18" ht="11.25">
      <c r="B435" s="54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2:18" ht="11.25">
      <c r="B436" s="5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2:18" ht="11.25">
      <c r="B437" s="54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2:18" ht="11.25">
      <c r="B438" s="54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2:18" ht="11.25">
      <c r="B439" s="54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2:18" ht="11.25">
      <c r="B440" s="54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2:18" ht="11.25">
      <c r="B441" s="54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2:18" ht="11.25">
      <c r="B442" s="54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2:18" ht="11.25">
      <c r="B443" s="54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2:18" ht="11.25">
      <c r="B444" s="54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2:18" ht="11.25">
      <c r="B445" s="54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2:18" ht="11.25">
      <c r="B446" s="54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2:18" ht="11.25">
      <c r="B447" s="54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2:18" ht="11.25">
      <c r="B448" s="54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2:18" ht="11.25">
      <c r="B449" s="54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2:18" ht="11.25">
      <c r="B450" s="54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ht="11.25">
      <c r="B451" s="54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2:18" ht="11.25">
      <c r="B452" s="5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2:18" ht="11.25">
      <c r="B453" s="54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2:18" ht="11.25">
      <c r="B454" s="54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2:18" ht="11.25">
      <c r="B455" s="54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2:18" ht="11.25">
      <c r="B456" s="54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2:18" ht="11.25">
      <c r="B457" s="54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2:18" ht="11.25">
      <c r="B458" s="54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2:18" ht="11.25">
      <c r="B459" s="54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2:18" ht="11.25">
      <c r="B460" s="54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2:18" ht="11.25">
      <c r="B461" s="54"/>
      <c r="C461" s="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2:18" ht="11.25">
      <c r="B462" s="54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2:18" ht="11.25">
      <c r="B463" s="54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5" spans="2:18" ht="11.25">
      <c r="B465" s="55"/>
    </row>
    <row r="466" spans="2:18" ht="11.25">
      <c r="B466" s="54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2:18" ht="11.25">
      <c r="B467" s="5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2:18" ht="11.25">
      <c r="B468" s="54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2:18" ht="11.25">
      <c r="B469" s="54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2:18" ht="11.25">
      <c r="B470" s="54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2:18" ht="11.25">
      <c r="B471" s="54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2:18" ht="11.25">
      <c r="B472" s="54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2:18" ht="11.25">
      <c r="B473" s="54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2:18" ht="11.25">
      <c r="B474" s="54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2:18" ht="11.25">
      <c r="B475" s="54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2:18" ht="11.25">
      <c r="B476" s="54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2:18" ht="11.25">
      <c r="B477" s="54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2:18" ht="11.25">
      <c r="B478" s="54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2:18" ht="11.25">
      <c r="B479" s="54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2:18" ht="11.25">
      <c r="B480" s="54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2:18" ht="11.25">
      <c r="B481" s="54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2:18" ht="11.25">
      <c r="B482" s="54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2:18" ht="11.25">
      <c r="B483" s="5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2:18" ht="11.25">
      <c r="B484" s="54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2:18" ht="11.25">
      <c r="B485" s="54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2:18" ht="11.25">
      <c r="B486" s="54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2:18" ht="11.25">
      <c r="B487" s="54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2:18" ht="11.25">
      <c r="B488" s="54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2:18" ht="11.25">
      <c r="B489" s="54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2:18" ht="11.25">
      <c r="B490" s="54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2:18" ht="11.25">
      <c r="B491" s="54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2:18" ht="11.25">
      <c r="B492" s="54"/>
      <c r="C492" s="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2:18" ht="11.25">
      <c r="B493" s="54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2:18" ht="11.25">
      <c r="B494" s="54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6" spans="2:18" ht="11.25">
      <c r="B496" s="55"/>
    </row>
    <row r="497" spans="2:18" ht="11.25">
      <c r="B497" s="54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2:18" ht="11.25">
      <c r="B498" s="5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2:18" ht="11.25">
      <c r="B499" s="54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2:18" ht="11.25">
      <c r="B500" s="54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2:18" ht="11.25">
      <c r="B501" s="54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2:18" ht="11.25">
      <c r="B502" s="54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2:18" ht="11.25">
      <c r="B503" s="54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2:18" ht="11.25">
      <c r="B504" s="54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2:18" ht="11.25">
      <c r="B505" s="54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2:18" ht="11.25">
      <c r="B506" s="54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2:18" ht="11.25">
      <c r="B507" s="54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2:18" ht="11.25">
      <c r="B508" s="54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2:18" ht="11.25">
      <c r="B509" s="54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2:18" ht="11.25">
      <c r="B510" s="54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2:18" ht="11.25">
      <c r="B511" s="54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2:18" ht="11.25">
      <c r="B512" s="54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2:18" ht="11.25">
      <c r="B513" s="54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2:18" ht="11.25">
      <c r="B514" s="5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2:18" ht="11.25">
      <c r="B515" s="54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2:18" ht="11.25">
      <c r="B516" s="54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2:18" ht="11.25">
      <c r="B517" s="54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2:18" ht="11.25">
      <c r="B518" s="54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2:18" ht="11.25">
      <c r="B519" s="54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2:18" ht="11.25">
      <c r="B520" s="54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2:18" ht="11.25">
      <c r="B521" s="54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2:18" ht="11.25">
      <c r="B522" s="54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2:18" ht="11.25">
      <c r="B523" s="54"/>
      <c r="C523" s="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2:18" ht="11.25">
      <c r="B524" s="54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2:18" ht="11.25">
      <c r="B525" s="54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7" spans="2:18" ht="11.25">
      <c r="B527" s="55"/>
    </row>
    <row r="528" spans="2:18" ht="11.25">
      <c r="B528" s="54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2:18" ht="11.25">
      <c r="B529" s="5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2:18" ht="11.25">
      <c r="B530" s="54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2:18" ht="11.25">
      <c r="B531" s="54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2:18" ht="11.25">
      <c r="B532" s="54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2:18" ht="11.25">
      <c r="B533" s="54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2:18" ht="11.25">
      <c r="B534" s="54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2:18" ht="11.25">
      <c r="B535" s="54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2:18" ht="11.25">
      <c r="B536" s="54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2:18" ht="11.25">
      <c r="B537" s="54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2:18" ht="11.25">
      <c r="B538" s="54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2:18" ht="11.25">
      <c r="B539" s="54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2:18" ht="11.25">
      <c r="B540" s="54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2:18" ht="11.25">
      <c r="B541" s="54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2:18" ht="11.25">
      <c r="B542" s="54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2:18" ht="11.25">
      <c r="B543" s="54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2:18" ht="11.25">
      <c r="B544" s="54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2:18" ht="11.25">
      <c r="B545" s="5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2:18" ht="11.25">
      <c r="B546" s="54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2:18" ht="11.25">
      <c r="B547" s="54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2:18" ht="11.25">
      <c r="B548" s="54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2:18" ht="11.25">
      <c r="B549" s="54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2:18" ht="11.25">
      <c r="B550" s="54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2:18" ht="11.25">
      <c r="B551" s="54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2:18" ht="11.25">
      <c r="B552" s="54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2:18" ht="11.25">
      <c r="B553" s="54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2:18" ht="11.25">
      <c r="B554" s="54"/>
      <c r="C554" s="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2:18" ht="11.25">
      <c r="B555" s="54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2:18" ht="11.25">
      <c r="B556" s="54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8" spans="2:18" ht="11.25">
      <c r="B558" s="55"/>
    </row>
    <row r="559" spans="2:18" ht="11.25">
      <c r="B559" s="54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2:18" ht="11.25">
      <c r="B560" s="5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2:18" ht="11.25">
      <c r="B561" s="54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2:18" ht="11.25">
      <c r="B562" s="54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2:18" ht="11.25">
      <c r="B563" s="54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2:18" ht="11.25">
      <c r="B564" s="54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2:18" ht="11.25">
      <c r="B565" s="54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2:18" ht="11.25">
      <c r="B566" s="54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2:18" ht="11.25">
      <c r="B567" s="54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2:18" ht="11.25">
      <c r="B568" s="54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2:18" ht="11.25">
      <c r="B569" s="54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2:18" ht="11.25">
      <c r="B570" s="54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2:18" ht="11.25">
      <c r="B571" s="54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2:18" ht="11.25">
      <c r="B572" s="54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2:18" ht="11.25">
      <c r="B573" s="54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2:18" ht="11.25">
      <c r="B574" s="54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2:18" ht="11.25">
      <c r="B575" s="54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2:18" ht="11.25">
      <c r="B576" s="5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2:18" ht="11.25">
      <c r="B577" s="54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2:18" ht="11.25">
      <c r="B578" s="54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2:18" ht="11.25">
      <c r="B579" s="54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2:18" ht="11.25">
      <c r="B580" s="54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2:18" ht="11.25">
      <c r="B581" s="54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2:18" ht="11.25">
      <c r="B582" s="54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2:18" ht="11.25">
      <c r="B583" s="54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2:18" ht="11.25">
      <c r="B584" s="54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2:18" ht="11.25">
      <c r="B585" s="54"/>
      <c r="C585" s="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2:18" ht="11.25">
      <c r="B586" s="54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2:18" ht="11.25">
      <c r="B587" s="54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9" spans="2:18" ht="11.25">
      <c r="B589" s="55"/>
    </row>
    <row r="590" spans="2:18" ht="11.25">
      <c r="B590" s="54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2:18" ht="11.25">
      <c r="B591" s="5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2:18" ht="11.25">
      <c r="B592" s="54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2:18" ht="11.25">
      <c r="B593" s="54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2:18" ht="11.25">
      <c r="B594" s="54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2:18" ht="11.25">
      <c r="B595" s="54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2:18" ht="11.25">
      <c r="B596" s="54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2:18" ht="11.25">
      <c r="B597" s="54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2:18" ht="11.25">
      <c r="B598" s="54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2:18" ht="11.25">
      <c r="B599" s="54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2:18" ht="11.25">
      <c r="B600" s="54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2:18" ht="11.25">
      <c r="B601" s="54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2:18" ht="11.25">
      <c r="B602" s="54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2:18" ht="11.25">
      <c r="B603" s="54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2:18" ht="11.25">
      <c r="B604" s="54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2:18" ht="11.25">
      <c r="B605" s="54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2:18" ht="11.25">
      <c r="B606" s="54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2:18" ht="11.25">
      <c r="B607" s="5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2:18" ht="11.25">
      <c r="B608" s="54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2:18" ht="11.25">
      <c r="B609" s="54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2:18" ht="11.25">
      <c r="B610" s="54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2:18" ht="11.25">
      <c r="B611" s="54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2:18" ht="11.25">
      <c r="B612" s="54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2:18" ht="11.25">
      <c r="B613" s="54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2:18" ht="11.25">
      <c r="B614" s="54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2:18" ht="11.25">
      <c r="B615" s="54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2:18" ht="11.25">
      <c r="B616" s="54"/>
      <c r="C616" s="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2:18" ht="11.25">
      <c r="B617" s="54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2:18" ht="11.25">
      <c r="B618" s="54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20" spans="2:18" ht="11.25">
      <c r="B620" s="55"/>
    </row>
    <row r="621" spans="2:18" ht="11.25">
      <c r="B621" s="54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2:18" ht="11.25">
      <c r="B622" s="5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2:18" ht="11.25">
      <c r="B623" s="54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2:18" ht="11.25">
      <c r="B624" s="54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2:18" ht="11.25">
      <c r="B625" s="54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2:18" ht="11.25">
      <c r="B626" s="54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2:18" ht="11.25">
      <c r="B627" s="54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2:18" ht="11.25">
      <c r="B628" s="54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2:18" ht="11.25">
      <c r="B629" s="54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2:18" ht="11.25">
      <c r="B630" s="54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2:18" ht="11.25">
      <c r="B631" s="54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2:18" ht="11.25">
      <c r="B632" s="54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2:18" ht="11.25">
      <c r="B633" s="54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2:18" ht="11.25">
      <c r="B634" s="54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2:18" ht="11.25">
      <c r="B635" s="54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2:18" ht="11.25">
      <c r="B636" s="54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2:18" ht="11.25">
      <c r="B637" s="54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2:18" ht="11.25">
      <c r="B638" s="5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2:18" ht="11.25">
      <c r="B639" s="54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2:18" ht="11.25">
      <c r="B640" s="54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2:18" ht="11.25">
      <c r="B641" s="54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2:18" ht="11.25">
      <c r="B642" s="54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2:18" ht="11.25">
      <c r="B643" s="54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2:18" ht="11.25">
      <c r="B644" s="54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2:18" ht="11.25">
      <c r="B645" s="54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2:18" ht="11.25">
      <c r="B646" s="54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2:18" ht="11.25">
      <c r="B647" s="54"/>
      <c r="C647" s="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2:18" ht="11.25">
      <c r="B648" s="54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2:18" ht="11.25">
      <c r="B649" s="54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1" spans="2:18" ht="11.25">
      <c r="B651" s="55"/>
    </row>
    <row r="652" spans="2:18" ht="11.25">
      <c r="B652" s="54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2:18" ht="11.25">
      <c r="B653" s="5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2:18" ht="11.25">
      <c r="B654" s="54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2:18" ht="11.25">
      <c r="B655" s="54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2:18" ht="11.25">
      <c r="B656" s="54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2:18" ht="11.25">
      <c r="B657" s="54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2:18" ht="11.25">
      <c r="B658" s="54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2:18" ht="11.25">
      <c r="B659" s="54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2:18" ht="11.25">
      <c r="B660" s="54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2:18" ht="11.25">
      <c r="B661" s="54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2:18" ht="11.25">
      <c r="B662" s="54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2:18" ht="11.25">
      <c r="B663" s="54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2:18" ht="11.25">
      <c r="B664" s="54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2:18" ht="11.25">
      <c r="B665" s="54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2:18" ht="11.25">
      <c r="B666" s="54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2:18" ht="11.25">
      <c r="B667" s="54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2:18" ht="11.25">
      <c r="B668" s="54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2:18" ht="11.25">
      <c r="B669" s="5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2:18" ht="11.25">
      <c r="B670" s="54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2:18" ht="11.25">
      <c r="B671" s="54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2:18" ht="11.25">
      <c r="B672" s="54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2:18" ht="11.25">
      <c r="B673" s="54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2:18" ht="11.25">
      <c r="B674" s="54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2:18" ht="11.25">
      <c r="B675" s="54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2:18" ht="11.25">
      <c r="B676" s="54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2:18" ht="11.25">
      <c r="B677" s="54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2:18" ht="11.25">
      <c r="B678" s="54"/>
      <c r="C678" s="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2:18" ht="11.25">
      <c r="B679" s="54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2:18" ht="11.25">
      <c r="B680" s="54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51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8535.86</v>
      </c>
      <c r="C2" s="97">
        <v>2041.68</v>
      </c>
      <c r="D2" s="97">
        <v>2041.68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8535.86</v>
      </c>
      <c r="C3" s="97">
        <v>2041.68</v>
      </c>
      <c r="D3" s="97">
        <v>2041.68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27594.2</v>
      </c>
      <c r="C4" s="97">
        <v>6600.23</v>
      </c>
      <c r="D4" s="97">
        <v>6600.23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27594.2</v>
      </c>
      <c r="C5" s="97">
        <v>6600.23</v>
      </c>
      <c r="D5" s="97">
        <v>6600.23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108.27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821.25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77.38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514.24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15.86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4501.3900000000003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8212.6</v>
      </c>
      <c r="C28" s="97">
        <v>323.26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1.306</v>
      </c>
      <c r="E42" s="97">
        <v>1.623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1.306</v>
      </c>
      <c r="E43" s="97">
        <v>1.623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0.56899999999999995</v>
      </c>
      <c r="E45" s="97">
        <v>0.63700000000000001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1.306</v>
      </c>
      <c r="E46" s="97">
        <v>1.623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0.56899999999999995</v>
      </c>
      <c r="E48" s="97">
        <v>0.63700000000000001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1.306</v>
      </c>
      <c r="E49" s="97">
        <v>1.623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1.306</v>
      </c>
      <c r="E50" s="97">
        <v>1.623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0.56899999999999995</v>
      </c>
      <c r="E52" s="97">
        <v>0.63700000000000001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1.306</v>
      </c>
      <c r="E53" s="97">
        <v>1.623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1.306</v>
      </c>
      <c r="E54" s="97">
        <v>1.623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0.56899999999999995</v>
      </c>
      <c r="E56" s="97">
        <v>0.63700000000000001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1.306</v>
      </c>
      <c r="E57" s="97">
        <v>1.623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1.306</v>
      </c>
      <c r="E58" s="97">
        <v>1.623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0.56899999999999995</v>
      </c>
      <c r="E60" s="97">
        <v>0.63700000000000001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1.306</v>
      </c>
      <c r="E61" s="97">
        <v>1.623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0.56899999999999995</v>
      </c>
      <c r="E63" s="97">
        <v>0.63700000000000001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12618.49</v>
      </c>
      <c r="D75" s="97">
        <v>8747.81</v>
      </c>
      <c r="E75" s="97">
        <v>3870.68</v>
      </c>
      <c r="F75" s="97">
        <v>0.69</v>
      </c>
      <c r="G75" s="97">
        <v>3.36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63549.3</v>
      </c>
      <c r="D76" s="97">
        <v>42964.62</v>
      </c>
      <c r="E76" s="97">
        <v>20584.689999999999</v>
      </c>
      <c r="F76" s="97">
        <v>0.68</v>
      </c>
      <c r="G76" s="97">
        <v>3.1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56644.85</v>
      </c>
      <c r="D77" s="97">
        <v>38296.629999999997</v>
      </c>
      <c r="E77" s="97">
        <v>18348.22</v>
      </c>
      <c r="F77" s="97">
        <v>0.68</v>
      </c>
      <c r="G77" s="97">
        <v>3.1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173994.96</v>
      </c>
      <c r="D78" s="97">
        <v>117635.07</v>
      </c>
      <c r="E78" s="97">
        <v>56359.89</v>
      </c>
      <c r="F78" s="97">
        <v>0.68</v>
      </c>
      <c r="G78" s="97">
        <v>3.31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57590.49</v>
      </c>
      <c r="D79" s="97">
        <v>38935.97</v>
      </c>
      <c r="E79" s="97">
        <v>18654.53</v>
      </c>
      <c r="F79" s="97">
        <v>0.68</v>
      </c>
      <c r="G79" s="97">
        <v>3.1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54241.02</v>
      </c>
      <c r="D80" s="97">
        <v>38529.120000000003</v>
      </c>
      <c r="E80" s="97">
        <v>15711.9</v>
      </c>
      <c r="F80" s="97">
        <v>0.71</v>
      </c>
      <c r="G80" s="97">
        <v>3.17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13587.63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68115.11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88314.46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215863.07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70099.5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63597.59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0.54</v>
      </c>
      <c r="F94" s="97">
        <v>630.70000000000005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0.56999999999999995</v>
      </c>
      <c r="D95" s="97">
        <v>622</v>
      </c>
      <c r="E95" s="97">
        <v>2.56</v>
      </c>
      <c r="F95" s="97">
        <v>2798.73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2.2799999999999998</v>
      </c>
      <c r="F96" s="97">
        <v>2494.66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1109.6500000000001</v>
      </c>
      <c r="E97" s="97">
        <v>7.01</v>
      </c>
      <c r="F97" s="97">
        <v>13144.64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0.56999999999999995</v>
      </c>
      <c r="D98" s="97">
        <v>622</v>
      </c>
      <c r="E98" s="97">
        <v>2.3199999999999998</v>
      </c>
      <c r="F98" s="97">
        <v>2536.3000000000002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2.4900000000000002</v>
      </c>
      <c r="F99" s="97">
        <v>2722.61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113463.5214</v>
      </c>
      <c r="C108" s="97">
        <v>197.5395</v>
      </c>
      <c r="D108" s="97">
        <v>744.59400000000005</v>
      </c>
      <c r="E108" s="97">
        <v>0</v>
      </c>
      <c r="F108" s="97">
        <v>3.3999999999999998E-3</v>
      </c>
      <c r="G108" s="97">
        <v>92151.769100000005</v>
      </c>
      <c r="H108" s="97">
        <v>48743.546600000001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103188.0805</v>
      </c>
      <c r="C109" s="97">
        <v>180.20050000000001</v>
      </c>
      <c r="D109" s="97">
        <v>681.49490000000003</v>
      </c>
      <c r="E109" s="97">
        <v>0</v>
      </c>
      <c r="F109" s="97">
        <v>3.0999999999999999E-3</v>
      </c>
      <c r="G109" s="97">
        <v>84342.982999999993</v>
      </c>
      <c r="H109" s="97">
        <v>44384.409299999999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116220.55439999999</v>
      </c>
      <c r="C110" s="97">
        <v>203.26910000000001</v>
      </c>
      <c r="D110" s="97">
        <v>770.00329999999997</v>
      </c>
      <c r="E110" s="97">
        <v>0</v>
      </c>
      <c r="F110" s="97">
        <v>3.5000000000000001E-3</v>
      </c>
      <c r="G110" s="97">
        <v>95297.169099999999</v>
      </c>
      <c r="H110" s="97">
        <v>50021.104599999999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118000.11990000001</v>
      </c>
      <c r="C111" s="97">
        <v>207.1421</v>
      </c>
      <c r="D111" s="97">
        <v>787.7799</v>
      </c>
      <c r="E111" s="97">
        <v>0</v>
      </c>
      <c r="F111" s="97">
        <v>3.5999999999999999E-3</v>
      </c>
      <c r="G111" s="97">
        <v>97497.816300000006</v>
      </c>
      <c r="H111" s="97">
        <v>50863.237399999998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129076.3152</v>
      </c>
      <c r="C112" s="97">
        <v>226.80240000000001</v>
      </c>
      <c r="D112" s="97">
        <v>863.43129999999996</v>
      </c>
      <c r="E112" s="97">
        <v>0</v>
      </c>
      <c r="F112" s="97">
        <v>3.8999999999999998E-3</v>
      </c>
      <c r="G112" s="97">
        <v>106860.79519999999</v>
      </c>
      <c r="H112" s="97">
        <v>55659.277999999998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129962.09639999999</v>
      </c>
      <c r="C113" s="97">
        <v>228.4049</v>
      </c>
      <c r="D113" s="97">
        <v>869.71929999999998</v>
      </c>
      <c r="E113" s="97">
        <v>0</v>
      </c>
      <c r="F113" s="97">
        <v>4.0000000000000001E-3</v>
      </c>
      <c r="G113" s="97">
        <v>107639.05530000001</v>
      </c>
      <c r="H113" s="97">
        <v>56045.856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136154.4111</v>
      </c>
      <c r="C114" s="97">
        <v>239.31829999999999</v>
      </c>
      <c r="D114" s="97">
        <v>911.39930000000004</v>
      </c>
      <c r="E114" s="97">
        <v>0</v>
      </c>
      <c r="F114" s="97">
        <v>4.1999999999999997E-3</v>
      </c>
      <c r="G114" s="97">
        <v>112797.51949999999</v>
      </c>
      <c r="H114" s="97">
        <v>58719.338100000001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137005.9418</v>
      </c>
      <c r="C115" s="97">
        <v>240.80080000000001</v>
      </c>
      <c r="D115" s="97">
        <v>916.9873</v>
      </c>
      <c r="E115" s="97">
        <v>0</v>
      </c>
      <c r="F115" s="97">
        <v>4.1999999999999997E-3</v>
      </c>
      <c r="G115" s="97">
        <v>113489.1004</v>
      </c>
      <c r="H115" s="97">
        <v>59085.152099999999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128701.447</v>
      </c>
      <c r="C116" s="97">
        <v>226.19120000000001</v>
      </c>
      <c r="D116" s="97">
        <v>861.29740000000004</v>
      </c>
      <c r="E116" s="97">
        <v>0</v>
      </c>
      <c r="F116" s="97">
        <v>3.8999999999999998E-3</v>
      </c>
      <c r="G116" s="97">
        <v>106596.7386</v>
      </c>
      <c r="H116" s="97">
        <v>55502.388400000003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126458.4281</v>
      </c>
      <c r="C117" s="97">
        <v>222.17189999999999</v>
      </c>
      <c r="D117" s="97">
        <v>845.67909999999995</v>
      </c>
      <c r="E117" s="97">
        <v>0</v>
      </c>
      <c r="F117" s="97">
        <v>3.8999999999999998E-3</v>
      </c>
      <c r="G117" s="97">
        <v>104663.71799999999</v>
      </c>
      <c r="H117" s="97">
        <v>54527.354500000001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115342.13710000001</v>
      </c>
      <c r="C118" s="97">
        <v>202.40979999999999</v>
      </c>
      <c r="D118" s="97">
        <v>769.51260000000002</v>
      </c>
      <c r="E118" s="97">
        <v>0</v>
      </c>
      <c r="F118" s="97">
        <v>3.5000000000000001E-3</v>
      </c>
      <c r="G118" s="97">
        <v>95236.9571</v>
      </c>
      <c r="H118" s="97">
        <v>49710.8802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111971.7761</v>
      </c>
      <c r="C119" s="97">
        <v>195.9802</v>
      </c>
      <c r="D119" s="97">
        <v>742.97299999999996</v>
      </c>
      <c r="E119" s="97">
        <v>0</v>
      </c>
      <c r="F119" s="97">
        <v>3.3999999999999998E-3</v>
      </c>
      <c r="G119" s="97">
        <v>91951.956999999995</v>
      </c>
      <c r="H119" s="97">
        <v>48206.689899999998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1465540</v>
      </c>
      <c r="C121" s="97">
        <v>2570.2307999999998</v>
      </c>
      <c r="D121" s="97">
        <v>9764.8714999999993</v>
      </c>
      <c r="E121" s="97">
        <v>0</v>
      </c>
      <c r="F121" s="97">
        <v>4.4499999999999998E-2</v>
      </c>
      <c r="G121" s="98">
        <v>1208530</v>
      </c>
      <c r="H121" s="97">
        <v>631469.2352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103188.0805</v>
      </c>
      <c r="C122" s="97">
        <v>180.20050000000001</v>
      </c>
      <c r="D122" s="97">
        <v>681.49490000000003</v>
      </c>
      <c r="E122" s="97">
        <v>0</v>
      </c>
      <c r="F122" s="97">
        <v>3.0999999999999999E-3</v>
      </c>
      <c r="G122" s="97">
        <v>84342.982999999993</v>
      </c>
      <c r="H122" s="97">
        <v>44384.409299999999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137005.9418</v>
      </c>
      <c r="C123" s="97">
        <v>240.80080000000001</v>
      </c>
      <c r="D123" s="97">
        <v>916.9873</v>
      </c>
      <c r="E123" s="97">
        <v>0</v>
      </c>
      <c r="F123" s="97">
        <v>4.1999999999999997E-3</v>
      </c>
      <c r="G123" s="97">
        <v>113489.1004</v>
      </c>
      <c r="H123" s="97">
        <v>59085.152099999999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626222000000</v>
      </c>
      <c r="C126" s="97">
        <v>424235.61099999998</v>
      </c>
      <c r="D126" s="97" t="s">
        <v>596</v>
      </c>
      <c r="E126" s="97">
        <v>101872.63800000001</v>
      </c>
      <c r="F126" s="97">
        <v>41401.919999999998</v>
      </c>
      <c r="G126" s="97">
        <v>24458.559000000001</v>
      </c>
      <c r="H126" s="97">
        <v>0</v>
      </c>
      <c r="I126" s="97">
        <v>49382.11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207120.383</v>
      </c>
      <c r="R126" s="97">
        <v>0</v>
      </c>
      <c r="S126" s="97">
        <v>0</v>
      </c>
    </row>
    <row r="127" spans="1:19">
      <c r="A127" s="97" t="s">
        <v>477</v>
      </c>
      <c r="B127" s="98">
        <v>573157000000</v>
      </c>
      <c r="C127" s="97">
        <v>442092.288</v>
      </c>
      <c r="D127" s="97" t="s">
        <v>645</v>
      </c>
      <c r="E127" s="97">
        <v>101872.63800000001</v>
      </c>
      <c r="F127" s="97">
        <v>41401.919999999998</v>
      </c>
      <c r="G127" s="97">
        <v>24458.559000000001</v>
      </c>
      <c r="H127" s="97">
        <v>0</v>
      </c>
      <c r="I127" s="97">
        <v>66580.013000000006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207779.15700000001</v>
      </c>
      <c r="R127" s="97">
        <v>0</v>
      </c>
      <c r="S127" s="97">
        <v>0</v>
      </c>
    </row>
    <row r="128" spans="1:19">
      <c r="A128" s="97" t="s">
        <v>478</v>
      </c>
      <c r="B128" s="98">
        <v>647597000000</v>
      </c>
      <c r="C128" s="97">
        <v>436379.29700000002</v>
      </c>
      <c r="D128" s="97" t="s">
        <v>646</v>
      </c>
      <c r="E128" s="97">
        <v>101872.63800000001</v>
      </c>
      <c r="F128" s="97">
        <v>41401.919999999998</v>
      </c>
      <c r="G128" s="97">
        <v>24458.559000000001</v>
      </c>
      <c r="H128" s="97">
        <v>0</v>
      </c>
      <c r="I128" s="97">
        <v>60784.169000000002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207862.011</v>
      </c>
      <c r="R128" s="97">
        <v>0</v>
      </c>
      <c r="S128" s="97">
        <v>0</v>
      </c>
    </row>
    <row r="129" spans="1:19">
      <c r="A129" s="97" t="s">
        <v>479</v>
      </c>
      <c r="B129" s="98">
        <v>662552000000</v>
      </c>
      <c r="C129" s="97">
        <v>442085.61099999998</v>
      </c>
      <c r="D129" s="97" t="s">
        <v>597</v>
      </c>
      <c r="E129" s="97">
        <v>101872.63800000001</v>
      </c>
      <c r="F129" s="97">
        <v>41401.919999999998</v>
      </c>
      <c r="G129" s="97">
        <v>24458.559000000001</v>
      </c>
      <c r="H129" s="97">
        <v>0</v>
      </c>
      <c r="I129" s="97">
        <v>62830.911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211521.58300000001</v>
      </c>
      <c r="R129" s="97">
        <v>0</v>
      </c>
      <c r="S129" s="97">
        <v>0</v>
      </c>
    </row>
    <row r="130" spans="1:19">
      <c r="A130" s="97" t="s">
        <v>291</v>
      </c>
      <c r="B130" s="98">
        <v>726178000000</v>
      </c>
      <c r="C130" s="97">
        <v>469488.08299999998</v>
      </c>
      <c r="D130" s="97" t="s">
        <v>598</v>
      </c>
      <c r="E130" s="97">
        <v>101872.63800000001</v>
      </c>
      <c r="F130" s="97">
        <v>41401.919999999998</v>
      </c>
      <c r="G130" s="97">
        <v>24458.559000000001</v>
      </c>
      <c r="H130" s="97">
        <v>0</v>
      </c>
      <c r="I130" s="97">
        <v>86684.12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215070.84599999999</v>
      </c>
      <c r="R130" s="97">
        <v>0</v>
      </c>
      <c r="S130" s="97">
        <v>0</v>
      </c>
    </row>
    <row r="131" spans="1:19">
      <c r="A131" s="97" t="s">
        <v>480</v>
      </c>
      <c r="B131" s="98">
        <v>731467000000</v>
      </c>
      <c r="C131" s="97">
        <v>489917.51500000001</v>
      </c>
      <c r="D131" s="97" t="s">
        <v>599</v>
      </c>
      <c r="E131" s="97">
        <v>101872.63800000001</v>
      </c>
      <c r="F131" s="97">
        <v>41401.919999999998</v>
      </c>
      <c r="G131" s="97">
        <v>24458.559000000001</v>
      </c>
      <c r="H131" s="97">
        <v>0</v>
      </c>
      <c r="I131" s="97">
        <v>103222.29300000001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218962.10500000001</v>
      </c>
      <c r="R131" s="97">
        <v>0</v>
      </c>
      <c r="S131" s="97">
        <v>0</v>
      </c>
    </row>
    <row r="132" spans="1:19">
      <c r="A132" s="97" t="s">
        <v>481</v>
      </c>
      <c r="B132" s="98">
        <v>766522000000</v>
      </c>
      <c r="C132" s="97">
        <v>485473.07</v>
      </c>
      <c r="D132" s="97" t="s">
        <v>600</v>
      </c>
      <c r="E132" s="97">
        <v>101872.63800000001</v>
      </c>
      <c r="F132" s="97">
        <v>41401.919999999998</v>
      </c>
      <c r="G132" s="97">
        <v>24458.559000000001</v>
      </c>
      <c r="H132" s="97">
        <v>0</v>
      </c>
      <c r="I132" s="97">
        <v>99092.391000000003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218647.56200000001</v>
      </c>
      <c r="R132" s="97">
        <v>0</v>
      </c>
      <c r="S132" s="97">
        <v>0</v>
      </c>
    </row>
    <row r="133" spans="1:19">
      <c r="A133" s="97" t="s">
        <v>482</v>
      </c>
      <c r="B133" s="98">
        <v>771222000000</v>
      </c>
      <c r="C133" s="97">
        <v>474996.69699999999</v>
      </c>
      <c r="D133" s="97" t="s">
        <v>647</v>
      </c>
      <c r="E133" s="97">
        <v>101872.63800000001</v>
      </c>
      <c r="F133" s="97">
        <v>41401.919999999998</v>
      </c>
      <c r="G133" s="97">
        <v>24458.559000000001</v>
      </c>
      <c r="H133" s="97">
        <v>0</v>
      </c>
      <c r="I133" s="97">
        <v>90281.02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216982.56</v>
      </c>
      <c r="R133" s="97">
        <v>0</v>
      </c>
      <c r="S133" s="97">
        <v>0</v>
      </c>
    </row>
    <row r="134" spans="1:19">
      <c r="A134" s="97" t="s">
        <v>483</v>
      </c>
      <c r="B134" s="98">
        <v>724384000000</v>
      </c>
      <c r="C134" s="97">
        <v>476069.92800000001</v>
      </c>
      <c r="D134" s="97" t="s">
        <v>601</v>
      </c>
      <c r="E134" s="97">
        <v>101872.63800000001</v>
      </c>
      <c r="F134" s="97">
        <v>41401.919999999998</v>
      </c>
      <c r="G134" s="97">
        <v>24458.559000000001</v>
      </c>
      <c r="H134" s="97">
        <v>0</v>
      </c>
      <c r="I134" s="97">
        <v>91645.513000000006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216691.29800000001</v>
      </c>
      <c r="R134" s="97">
        <v>0</v>
      </c>
      <c r="S134" s="97">
        <v>0</v>
      </c>
    </row>
    <row r="135" spans="1:19">
      <c r="A135" s="97" t="s">
        <v>484</v>
      </c>
      <c r="B135" s="98">
        <v>711248000000</v>
      </c>
      <c r="C135" s="97">
        <v>476382.79499999998</v>
      </c>
      <c r="D135" s="97" t="s">
        <v>648</v>
      </c>
      <c r="E135" s="97">
        <v>101872.63800000001</v>
      </c>
      <c r="F135" s="97">
        <v>41401.919999999998</v>
      </c>
      <c r="G135" s="97">
        <v>24458.559000000001</v>
      </c>
      <c r="H135" s="97">
        <v>0</v>
      </c>
      <c r="I135" s="97">
        <v>92889.400999999998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215760.277</v>
      </c>
      <c r="R135" s="97">
        <v>0</v>
      </c>
      <c r="S135" s="97">
        <v>0</v>
      </c>
    </row>
    <row r="136" spans="1:19">
      <c r="A136" s="97" t="s">
        <v>485</v>
      </c>
      <c r="B136" s="98">
        <v>647188000000</v>
      </c>
      <c r="C136" s="97">
        <v>447575.66399999999</v>
      </c>
      <c r="D136" s="97" t="s">
        <v>649</v>
      </c>
      <c r="E136" s="97">
        <v>101872.63800000001</v>
      </c>
      <c r="F136" s="97">
        <v>41401.919999999998</v>
      </c>
      <c r="G136" s="97">
        <v>24458.559000000001</v>
      </c>
      <c r="H136" s="97">
        <v>0</v>
      </c>
      <c r="I136" s="97">
        <v>69032.645999999993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210809.90100000001</v>
      </c>
      <c r="R136" s="97">
        <v>0</v>
      </c>
      <c r="S136" s="97">
        <v>0</v>
      </c>
    </row>
    <row r="137" spans="1:19">
      <c r="A137" s="97" t="s">
        <v>486</v>
      </c>
      <c r="B137" s="98">
        <v>624865000000</v>
      </c>
      <c r="C137" s="97">
        <v>426142.15700000001</v>
      </c>
      <c r="D137" s="97" t="s">
        <v>650</v>
      </c>
      <c r="E137" s="97">
        <v>101872.63800000001</v>
      </c>
      <c r="F137" s="97">
        <v>41401.919999999998</v>
      </c>
      <c r="G137" s="97">
        <v>24458.559000000001</v>
      </c>
      <c r="H137" s="97">
        <v>0</v>
      </c>
      <c r="I137" s="97">
        <v>54011.714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204397.32500000001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8212600000000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573157000000</v>
      </c>
      <c r="C140" s="97">
        <v>424235.61099999998</v>
      </c>
      <c r="D140" s="97"/>
      <c r="E140" s="97">
        <v>101872.63800000001</v>
      </c>
      <c r="F140" s="97">
        <v>41401.919999999998</v>
      </c>
      <c r="G140" s="97">
        <v>24458.559000000001</v>
      </c>
      <c r="H140" s="97">
        <v>0</v>
      </c>
      <c r="I140" s="97">
        <v>49382.11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204397.32500000001</v>
      </c>
      <c r="R140" s="97">
        <v>0</v>
      </c>
      <c r="S140" s="97">
        <v>0</v>
      </c>
    </row>
    <row r="141" spans="1:19">
      <c r="A141" s="97" t="s">
        <v>489</v>
      </c>
      <c r="B141" s="98">
        <v>771222000000</v>
      </c>
      <c r="C141" s="97">
        <v>489917.51500000001</v>
      </c>
      <c r="D141" s="97"/>
      <c r="E141" s="97">
        <v>101872.63800000001</v>
      </c>
      <c r="F141" s="97">
        <v>41401.919999999998</v>
      </c>
      <c r="G141" s="97">
        <v>24458.559000000001</v>
      </c>
      <c r="H141" s="97">
        <v>0</v>
      </c>
      <c r="I141" s="97">
        <v>103222.29300000001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218962.10500000001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184939.91</v>
      </c>
      <c r="C144" s="97">
        <v>3697.96</v>
      </c>
      <c r="D144" s="97">
        <v>0</v>
      </c>
      <c r="E144" s="97">
        <v>188637.87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44.24</v>
      </c>
      <c r="C145" s="97">
        <v>0.88</v>
      </c>
      <c r="D145" s="97">
        <v>0</v>
      </c>
      <c r="E145" s="97">
        <v>45.12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44.24</v>
      </c>
      <c r="C146" s="97">
        <v>0.88</v>
      </c>
      <c r="D146" s="97">
        <v>0</v>
      </c>
      <c r="E146" s="97">
        <v>45.12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9298.0499999999993</v>
      </c>
      <c r="C2" s="97">
        <v>2223.9899999999998</v>
      </c>
      <c r="D2" s="97">
        <v>2223.9899999999998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9298.0499999999993</v>
      </c>
      <c r="C3" s="97">
        <v>2223.9899999999998</v>
      </c>
      <c r="D3" s="97">
        <v>2223.9899999999998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30568.28</v>
      </c>
      <c r="C4" s="97">
        <v>7311.6</v>
      </c>
      <c r="D4" s="97">
        <v>7311.6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30568.28</v>
      </c>
      <c r="C5" s="97">
        <v>7311.6</v>
      </c>
      <c r="D5" s="97">
        <v>7311.6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1043.77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698.56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77.25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829.27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17.829999999999998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4133.93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8037.33</v>
      </c>
      <c r="C28" s="97">
        <v>1260.73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1.306</v>
      </c>
      <c r="E42" s="97">
        <v>1.623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1.306</v>
      </c>
      <c r="E43" s="97">
        <v>1.623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0.56899999999999995</v>
      </c>
      <c r="E45" s="97">
        <v>0.63700000000000001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1.306</v>
      </c>
      <c r="E46" s="97">
        <v>1.623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0.56899999999999995</v>
      </c>
      <c r="E48" s="97">
        <v>0.63700000000000001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1.306</v>
      </c>
      <c r="E49" s="97">
        <v>1.623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1.306</v>
      </c>
      <c r="E50" s="97">
        <v>1.623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0.56899999999999995</v>
      </c>
      <c r="E52" s="97">
        <v>0.63700000000000001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1.306</v>
      </c>
      <c r="E53" s="97">
        <v>1.623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1.306</v>
      </c>
      <c r="E54" s="97">
        <v>1.623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0.56899999999999995</v>
      </c>
      <c r="E56" s="97">
        <v>0.63700000000000001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1.306</v>
      </c>
      <c r="E57" s="97">
        <v>1.623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1.306</v>
      </c>
      <c r="E58" s="97">
        <v>1.623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0.56899999999999995</v>
      </c>
      <c r="E60" s="97">
        <v>0.63700000000000001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1.306</v>
      </c>
      <c r="E61" s="97">
        <v>1.623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0.56899999999999995</v>
      </c>
      <c r="E63" s="97">
        <v>0.63700000000000001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15590.89</v>
      </c>
      <c r="D75" s="97">
        <v>10875.48</v>
      </c>
      <c r="E75" s="97">
        <v>4715.41</v>
      </c>
      <c r="F75" s="97">
        <v>0.7</v>
      </c>
      <c r="G75" s="97">
        <v>3.37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89425.919999999998</v>
      </c>
      <c r="D76" s="97">
        <v>60459.37</v>
      </c>
      <c r="E76" s="97">
        <v>28966.560000000001</v>
      </c>
      <c r="F76" s="97">
        <v>0.68</v>
      </c>
      <c r="G76" s="97">
        <v>3.33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62982.96</v>
      </c>
      <c r="D77" s="97">
        <v>42581.72</v>
      </c>
      <c r="E77" s="97">
        <v>20401.240000000002</v>
      </c>
      <c r="F77" s="97">
        <v>0.68</v>
      </c>
      <c r="G77" s="97">
        <v>3.1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260574.47</v>
      </c>
      <c r="D78" s="97">
        <v>176170.03</v>
      </c>
      <c r="E78" s="97">
        <v>84404.44</v>
      </c>
      <c r="F78" s="97">
        <v>0.68</v>
      </c>
      <c r="G78" s="97">
        <v>3.1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91920.51</v>
      </c>
      <c r="D79" s="97">
        <v>62145.919999999998</v>
      </c>
      <c r="E79" s="97">
        <v>29774.6</v>
      </c>
      <c r="F79" s="97">
        <v>0.68</v>
      </c>
      <c r="G79" s="97">
        <v>3.33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55073.91</v>
      </c>
      <c r="D80" s="97">
        <v>39248.949999999997</v>
      </c>
      <c r="E80" s="97">
        <v>15824.96</v>
      </c>
      <c r="F80" s="97">
        <v>0.71</v>
      </c>
      <c r="G80" s="97">
        <v>3.17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17280.66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97030.07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129632.38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343481.51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116715.39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68221.279999999999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0.68</v>
      </c>
      <c r="F94" s="97">
        <v>792.04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3.6</v>
      </c>
      <c r="F95" s="97">
        <v>6869.01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2.54</v>
      </c>
      <c r="F96" s="97">
        <v>2773.79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1017.59</v>
      </c>
      <c r="E97" s="97">
        <v>10.49</v>
      </c>
      <c r="F97" s="97">
        <v>18052.3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3.7</v>
      </c>
      <c r="F98" s="97">
        <v>7060.62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2.5499999999999998</v>
      </c>
      <c r="F99" s="97">
        <v>2787.45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148957.9374</v>
      </c>
      <c r="C108" s="97">
        <v>189.7253</v>
      </c>
      <c r="D108" s="97">
        <v>763.93880000000001</v>
      </c>
      <c r="E108" s="97">
        <v>0</v>
      </c>
      <c r="F108" s="97">
        <v>2.2000000000000001E-3</v>
      </c>
      <c r="G108" s="97">
        <v>260564.60159999999</v>
      </c>
      <c r="H108" s="97">
        <v>58580.730100000001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133641.31030000001</v>
      </c>
      <c r="C109" s="97">
        <v>169.98429999999999</v>
      </c>
      <c r="D109" s="97">
        <v>682.13099999999997</v>
      </c>
      <c r="E109" s="97">
        <v>0</v>
      </c>
      <c r="F109" s="97">
        <v>1.9E-3</v>
      </c>
      <c r="G109" s="97">
        <v>232660.4276</v>
      </c>
      <c r="H109" s="97">
        <v>52527.192199999998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147535.5288</v>
      </c>
      <c r="C110" s="97">
        <v>191.0985</v>
      </c>
      <c r="D110" s="97">
        <v>801.24929999999995</v>
      </c>
      <c r="E110" s="97">
        <v>0</v>
      </c>
      <c r="F110" s="97">
        <v>2.3E-3</v>
      </c>
      <c r="G110" s="97">
        <v>273305.73330000002</v>
      </c>
      <c r="H110" s="97">
        <v>58431.8606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151668.2868</v>
      </c>
      <c r="C111" s="97">
        <v>198.42</v>
      </c>
      <c r="D111" s="97">
        <v>851.26390000000004</v>
      </c>
      <c r="E111" s="97">
        <v>0</v>
      </c>
      <c r="F111" s="97">
        <v>2.3999999999999998E-3</v>
      </c>
      <c r="G111" s="97">
        <v>290374.6091</v>
      </c>
      <c r="H111" s="97">
        <v>60322.389900000002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170555.57639999999</v>
      </c>
      <c r="C112" s="97">
        <v>223.6558</v>
      </c>
      <c r="D112" s="97">
        <v>964.64570000000003</v>
      </c>
      <c r="E112" s="97">
        <v>0</v>
      </c>
      <c r="F112" s="97">
        <v>2.7000000000000001E-3</v>
      </c>
      <c r="G112" s="97">
        <v>329052.56949999998</v>
      </c>
      <c r="H112" s="97">
        <v>67902.215100000001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179080.05050000001</v>
      </c>
      <c r="C113" s="97">
        <v>234.99850000000001</v>
      </c>
      <c r="D113" s="97">
        <v>1015.1591</v>
      </c>
      <c r="E113" s="97">
        <v>0</v>
      </c>
      <c r="F113" s="97">
        <v>2.8999999999999998E-3</v>
      </c>
      <c r="G113" s="97">
        <v>346284.05119999999</v>
      </c>
      <c r="H113" s="97">
        <v>71317.176900000006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189928.57750000001</v>
      </c>
      <c r="C114" s="97">
        <v>249.2578</v>
      </c>
      <c r="D114" s="97">
        <v>1076.9831999999999</v>
      </c>
      <c r="E114" s="97">
        <v>0</v>
      </c>
      <c r="F114" s="97">
        <v>3.0000000000000001E-3</v>
      </c>
      <c r="G114" s="97">
        <v>367373.17050000001</v>
      </c>
      <c r="H114" s="97">
        <v>75640.520499999999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188760.04139999999</v>
      </c>
      <c r="C115" s="97">
        <v>247.69919999999999</v>
      </c>
      <c r="D115" s="97">
        <v>1070.0060000000001</v>
      </c>
      <c r="E115" s="97">
        <v>0</v>
      </c>
      <c r="F115" s="97">
        <v>3.0000000000000001E-3</v>
      </c>
      <c r="G115" s="97">
        <v>364993.02020000003</v>
      </c>
      <c r="H115" s="97">
        <v>75171.910399999993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170416.2978</v>
      </c>
      <c r="C116" s="97">
        <v>223.59960000000001</v>
      </c>
      <c r="D116" s="97">
        <v>965.62840000000006</v>
      </c>
      <c r="E116" s="97">
        <v>0</v>
      </c>
      <c r="F116" s="97">
        <v>2.7000000000000001E-3</v>
      </c>
      <c r="G116" s="97">
        <v>329388.3284</v>
      </c>
      <c r="H116" s="97">
        <v>67863.059099999999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161772.52160000001</v>
      </c>
      <c r="C117" s="97">
        <v>211.74950000000001</v>
      </c>
      <c r="D117" s="97">
        <v>909.5249</v>
      </c>
      <c r="E117" s="97">
        <v>0</v>
      </c>
      <c r="F117" s="97">
        <v>2.5999999999999999E-3</v>
      </c>
      <c r="G117" s="97">
        <v>310248.49790000002</v>
      </c>
      <c r="H117" s="97">
        <v>64355.3632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144228.2499</v>
      </c>
      <c r="C118" s="97">
        <v>187.4572</v>
      </c>
      <c r="D118" s="97">
        <v>792.28769999999997</v>
      </c>
      <c r="E118" s="97">
        <v>0</v>
      </c>
      <c r="F118" s="97">
        <v>2.2000000000000001E-3</v>
      </c>
      <c r="G118" s="97">
        <v>270251.848</v>
      </c>
      <c r="H118" s="97">
        <v>57204.833200000001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147817.97</v>
      </c>
      <c r="C119" s="97">
        <v>188.19380000000001</v>
      </c>
      <c r="D119" s="97">
        <v>756.97839999999997</v>
      </c>
      <c r="E119" s="97">
        <v>0</v>
      </c>
      <c r="F119" s="97">
        <v>2.2000000000000001E-3</v>
      </c>
      <c r="G119" s="97">
        <v>258190.15119999999</v>
      </c>
      <c r="H119" s="97">
        <v>58122.161699999997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1934360</v>
      </c>
      <c r="C121" s="97">
        <v>2515.8395</v>
      </c>
      <c r="D121" s="97">
        <v>10649.7963</v>
      </c>
      <c r="E121" s="97">
        <v>0</v>
      </c>
      <c r="F121" s="97">
        <v>3.0099999999999998E-2</v>
      </c>
      <c r="G121" s="98">
        <v>3632690</v>
      </c>
      <c r="H121" s="97">
        <v>767439.41299999994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133641.31030000001</v>
      </c>
      <c r="C122" s="97">
        <v>169.98429999999999</v>
      </c>
      <c r="D122" s="97">
        <v>682.13099999999997</v>
      </c>
      <c r="E122" s="97">
        <v>0</v>
      </c>
      <c r="F122" s="97">
        <v>1.9E-3</v>
      </c>
      <c r="G122" s="97">
        <v>232660.4276</v>
      </c>
      <c r="H122" s="97">
        <v>52527.192199999998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189928.57750000001</v>
      </c>
      <c r="C123" s="97">
        <v>249.2578</v>
      </c>
      <c r="D123" s="97">
        <v>1076.9831999999999</v>
      </c>
      <c r="E123" s="97">
        <v>0</v>
      </c>
      <c r="F123" s="97">
        <v>3.0000000000000001E-3</v>
      </c>
      <c r="G123" s="97">
        <v>367373.17050000001</v>
      </c>
      <c r="H123" s="97">
        <v>75640.520499999999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576500000000</v>
      </c>
      <c r="C126" s="97">
        <v>411444.603</v>
      </c>
      <c r="D126" s="97" t="s">
        <v>602</v>
      </c>
      <c r="E126" s="97">
        <v>101872.63800000001</v>
      </c>
      <c r="F126" s="97">
        <v>41401.919999999998</v>
      </c>
      <c r="G126" s="97">
        <v>38466.123</v>
      </c>
      <c r="H126" s="97">
        <v>0</v>
      </c>
      <c r="I126" s="97">
        <v>25336.337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204367.58600000001</v>
      </c>
      <c r="R126" s="97">
        <v>0</v>
      </c>
      <c r="S126" s="97">
        <v>0</v>
      </c>
    </row>
    <row r="127" spans="1:19">
      <c r="A127" s="97" t="s">
        <v>477</v>
      </c>
      <c r="B127" s="98">
        <v>514762000000</v>
      </c>
      <c r="C127" s="97">
        <v>406704.93400000001</v>
      </c>
      <c r="D127" s="97" t="s">
        <v>603</v>
      </c>
      <c r="E127" s="97">
        <v>101872.63800000001</v>
      </c>
      <c r="F127" s="97">
        <v>41401.919999999998</v>
      </c>
      <c r="G127" s="97">
        <v>38466.123</v>
      </c>
      <c r="H127" s="97">
        <v>0</v>
      </c>
      <c r="I127" s="97">
        <v>50841.103999999999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174123.14799999999</v>
      </c>
      <c r="R127" s="97">
        <v>0</v>
      </c>
      <c r="S127" s="97">
        <v>0</v>
      </c>
    </row>
    <row r="128" spans="1:19">
      <c r="A128" s="97" t="s">
        <v>478</v>
      </c>
      <c r="B128" s="98">
        <v>604689000000</v>
      </c>
      <c r="C128" s="97">
        <v>418550.52500000002</v>
      </c>
      <c r="D128" s="97" t="s">
        <v>651</v>
      </c>
      <c r="E128" s="97">
        <v>101872.63800000001</v>
      </c>
      <c r="F128" s="97">
        <v>41401.919999999998</v>
      </c>
      <c r="G128" s="97">
        <v>38466.123</v>
      </c>
      <c r="H128" s="97">
        <v>0</v>
      </c>
      <c r="I128" s="97">
        <v>55973.034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180836.81099999999</v>
      </c>
      <c r="R128" s="97">
        <v>0</v>
      </c>
      <c r="S128" s="97">
        <v>0</v>
      </c>
    </row>
    <row r="129" spans="1:19">
      <c r="A129" s="97" t="s">
        <v>479</v>
      </c>
      <c r="B129" s="98">
        <v>642454000000</v>
      </c>
      <c r="C129" s="97">
        <v>468655.56599999999</v>
      </c>
      <c r="D129" s="97" t="s">
        <v>528</v>
      </c>
      <c r="E129" s="97">
        <v>101872.63800000001</v>
      </c>
      <c r="F129" s="97">
        <v>41401.919999999998</v>
      </c>
      <c r="G129" s="97">
        <v>38466.123</v>
      </c>
      <c r="H129" s="97">
        <v>0</v>
      </c>
      <c r="I129" s="97">
        <v>76074.933999999994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210839.951</v>
      </c>
      <c r="R129" s="97">
        <v>0</v>
      </c>
      <c r="S129" s="97">
        <v>0</v>
      </c>
    </row>
    <row r="130" spans="1:19">
      <c r="A130" s="97" t="s">
        <v>291</v>
      </c>
      <c r="B130" s="98">
        <v>728029000000</v>
      </c>
      <c r="C130" s="97">
        <v>496541.092</v>
      </c>
      <c r="D130" s="97" t="s">
        <v>652</v>
      </c>
      <c r="E130" s="97">
        <v>67915.092000000004</v>
      </c>
      <c r="F130" s="97">
        <v>36859.928999999996</v>
      </c>
      <c r="G130" s="97">
        <v>38466.123</v>
      </c>
      <c r="H130" s="97">
        <v>0</v>
      </c>
      <c r="I130" s="97">
        <v>109903.26700000001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243396.68100000001</v>
      </c>
      <c r="R130" s="97">
        <v>0</v>
      </c>
      <c r="S130" s="97">
        <v>0</v>
      </c>
    </row>
    <row r="131" spans="1:19">
      <c r="A131" s="97" t="s">
        <v>480</v>
      </c>
      <c r="B131" s="98">
        <v>766154000000</v>
      </c>
      <c r="C131" s="97">
        <v>501149.63299999997</v>
      </c>
      <c r="D131" s="97" t="s">
        <v>592</v>
      </c>
      <c r="E131" s="97">
        <v>101872.63800000001</v>
      </c>
      <c r="F131" s="97">
        <v>41401.919999999998</v>
      </c>
      <c r="G131" s="97">
        <v>38466.123</v>
      </c>
      <c r="H131" s="97">
        <v>0</v>
      </c>
      <c r="I131" s="97">
        <v>100518.978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218889.97399999999</v>
      </c>
      <c r="R131" s="97">
        <v>0</v>
      </c>
      <c r="S131" s="97">
        <v>0</v>
      </c>
    </row>
    <row r="132" spans="1:19">
      <c r="A132" s="97" t="s">
        <v>481</v>
      </c>
      <c r="B132" s="98">
        <v>812814000000</v>
      </c>
      <c r="C132" s="97">
        <v>520168.35399999999</v>
      </c>
      <c r="D132" s="97" t="s">
        <v>653</v>
      </c>
      <c r="E132" s="97">
        <v>101872.63800000001</v>
      </c>
      <c r="F132" s="97">
        <v>41401.919999999998</v>
      </c>
      <c r="G132" s="97">
        <v>38466.123</v>
      </c>
      <c r="H132" s="97">
        <v>0</v>
      </c>
      <c r="I132" s="97">
        <v>118213.734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220213.93900000001</v>
      </c>
      <c r="R132" s="97">
        <v>0</v>
      </c>
      <c r="S132" s="97">
        <v>0</v>
      </c>
    </row>
    <row r="133" spans="1:19">
      <c r="A133" s="97" t="s">
        <v>482</v>
      </c>
      <c r="B133" s="98">
        <v>807548000000</v>
      </c>
      <c r="C133" s="97">
        <v>525623.02300000004</v>
      </c>
      <c r="D133" s="97" t="s">
        <v>604</v>
      </c>
      <c r="E133" s="97">
        <v>101872.63800000001</v>
      </c>
      <c r="F133" s="97">
        <v>41401.919999999998</v>
      </c>
      <c r="G133" s="97">
        <v>38466.123</v>
      </c>
      <c r="H133" s="97">
        <v>0</v>
      </c>
      <c r="I133" s="97">
        <v>122739.648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221142.69500000001</v>
      </c>
      <c r="R133" s="97">
        <v>0</v>
      </c>
      <c r="S133" s="97">
        <v>0</v>
      </c>
    </row>
    <row r="134" spans="1:19">
      <c r="A134" s="97" t="s">
        <v>483</v>
      </c>
      <c r="B134" s="98">
        <v>728772000000</v>
      </c>
      <c r="C134" s="97">
        <v>517742.16200000001</v>
      </c>
      <c r="D134" s="97" t="s">
        <v>529</v>
      </c>
      <c r="E134" s="97">
        <v>101872.63800000001</v>
      </c>
      <c r="F134" s="97">
        <v>41401.919999999998</v>
      </c>
      <c r="G134" s="97">
        <v>38466.123</v>
      </c>
      <c r="H134" s="97">
        <v>0</v>
      </c>
      <c r="I134" s="97">
        <v>117988.636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218012.845</v>
      </c>
      <c r="R134" s="97">
        <v>0</v>
      </c>
      <c r="S134" s="97">
        <v>0</v>
      </c>
    </row>
    <row r="135" spans="1:19">
      <c r="A135" s="97" t="s">
        <v>484</v>
      </c>
      <c r="B135" s="98">
        <v>686425000000</v>
      </c>
      <c r="C135" s="97">
        <v>464827.25599999999</v>
      </c>
      <c r="D135" s="97" t="s">
        <v>605</v>
      </c>
      <c r="E135" s="97">
        <v>101872.63800000001</v>
      </c>
      <c r="F135" s="97">
        <v>41401.919999999998</v>
      </c>
      <c r="G135" s="97">
        <v>38466.123</v>
      </c>
      <c r="H135" s="97">
        <v>0</v>
      </c>
      <c r="I135" s="97">
        <v>73128.490999999995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209958.084</v>
      </c>
      <c r="R135" s="97">
        <v>0</v>
      </c>
      <c r="S135" s="97">
        <v>0</v>
      </c>
    </row>
    <row r="136" spans="1:19">
      <c r="A136" s="97" t="s">
        <v>485</v>
      </c>
      <c r="B136" s="98">
        <v>597933000000</v>
      </c>
      <c r="C136" s="97">
        <v>431842.99400000001</v>
      </c>
      <c r="D136" s="97" t="s">
        <v>606</v>
      </c>
      <c r="E136" s="97">
        <v>101872.63800000001</v>
      </c>
      <c r="F136" s="97">
        <v>41401.919999999998</v>
      </c>
      <c r="G136" s="97">
        <v>38466.123</v>
      </c>
      <c r="H136" s="97">
        <v>0</v>
      </c>
      <c r="I136" s="97">
        <v>42896.216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207206.09700000001</v>
      </c>
      <c r="R136" s="97">
        <v>0</v>
      </c>
      <c r="S136" s="97">
        <v>0</v>
      </c>
    </row>
    <row r="137" spans="1:19">
      <c r="A137" s="97" t="s">
        <v>486</v>
      </c>
      <c r="B137" s="98">
        <v>571246000000</v>
      </c>
      <c r="C137" s="97">
        <v>421900.70699999999</v>
      </c>
      <c r="D137" s="97" t="s">
        <v>513</v>
      </c>
      <c r="E137" s="97">
        <v>101872.63800000001</v>
      </c>
      <c r="F137" s="97">
        <v>41401.919999999998</v>
      </c>
      <c r="G137" s="97">
        <v>38466.123</v>
      </c>
      <c r="H137" s="97">
        <v>0</v>
      </c>
      <c r="I137" s="97">
        <v>31513.827000000001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208646.198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8037330000000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514762000000</v>
      </c>
      <c r="C140" s="97">
        <v>406704.93400000001</v>
      </c>
      <c r="D140" s="97"/>
      <c r="E140" s="97">
        <v>67915.092000000004</v>
      </c>
      <c r="F140" s="97">
        <v>36859.928999999996</v>
      </c>
      <c r="G140" s="97">
        <v>38466.123</v>
      </c>
      <c r="H140" s="97">
        <v>0</v>
      </c>
      <c r="I140" s="97">
        <v>25336.337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174123.14799999999</v>
      </c>
      <c r="R140" s="97">
        <v>0</v>
      </c>
      <c r="S140" s="97">
        <v>0</v>
      </c>
    </row>
    <row r="141" spans="1:19">
      <c r="A141" s="97" t="s">
        <v>489</v>
      </c>
      <c r="B141" s="98">
        <v>812814000000</v>
      </c>
      <c r="C141" s="97">
        <v>525623.02300000004</v>
      </c>
      <c r="D141" s="97"/>
      <c r="E141" s="97">
        <v>101872.63800000001</v>
      </c>
      <c r="F141" s="97">
        <v>41401.919999999998</v>
      </c>
      <c r="G141" s="97">
        <v>38466.123</v>
      </c>
      <c r="H141" s="97">
        <v>0</v>
      </c>
      <c r="I141" s="97">
        <v>122739.648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243396.68100000001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232411.41</v>
      </c>
      <c r="C144" s="97">
        <v>10182.06</v>
      </c>
      <c r="D144" s="97">
        <v>0</v>
      </c>
      <c r="E144" s="97">
        <v>242593.48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55.59</v>
      </c>
      <c r="C145" s="97">
        <v>2.44</v>
      </c>
      <c r="D145" s="97">
        <v>0</v>
      </c>
      <c r="E145" s="97">
        <v>58.03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55.59</v>
      </c>
      <c r="C146" s="97">
        <v>2.44</v>
      </c>
      <c r="D146" s="97">
        <v>0</v>
      </c>
      <c r="E146" s="97">
        <v>58.03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46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8676.67</v>
      </c>
      <c r="C2" s="97">
        <v>2075.37</v>
      </c>
      <c r="D2" s="97">
        <v>2075.37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8676.67</v>
      </c>
      <c r="C3" s="97">
        <v>2075.37</v>
      </c>
      <c r="D3" s="97">
        <v>2075.37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24824.6</v>
      </c>
      <c r="C4" s="97">
        <v>5937.77</v>
      </c>
      <c r="D4" s="97">
        <v>5937.77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24824.6</v>
      </c>
      <c r="C5" s="97">
        <v>5937.77</v>
      </c>
      <c r="D5" s="97">
        <v>5937.77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1049.1300000000001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705.35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77.22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667.66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16.7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3663.15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7411.72</v>
      </c>
      <c r="C28" s="97">
        <v>1264.95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1.306</v>
      </c>
      <c r="E42" s="97">
        <v>1.623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1.306</v>
      </c>
      <c r="E43" s="97">
        <v>1.623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0.56899999999999995</v>
      </c>
      <c r="E45" s="97">
        <v>0.63700000000000001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1.306</v>
      </c>
      <c r="E46" s="97">
        <v>1.623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0.56899999999999995</v>
      </c>
      <c r="E48" s="97">
        <v>0.63700000000000001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1.306</v>
      </c>
      <c r="E49" s="97">
        <v>1.623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1.306</v>
      </c>
      <c r="E50" s="97">
        <v>1.623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0.56899999999999995</v>
      </c>
      <c r="E52" s="97">
        <v>0.63700000000000001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1.306</v>
      </c>
      <c r="E53" s="97">
        <v>1.623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1.306</v>
      </c>
      <c r="E54" s="97">
        <v>1.623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0.56899999999999995</v>
      </c>
      <c r="E56" s="97">
        <v>0.63700000000000001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1.306</v>
      </c>
      <c r="E57" s="97">
        <v>1.623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1.306</v>
      </c>
      <c r="E58" s="97">
        <v>1.623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0.56899999999999995</v>
      </c>
      <c r="E60" s="97">
        <v>0.63700000000000001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1.306</v>
      </c>
      <c r="E61" s="97">
        <v>1.623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0.56899999999999995</v>
      </c>
      <c r="E63" s="97">
        <v>0.63700000000000001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11949.5</v>
      </c>
      <c r="D75" s="97">
        <v>8851.7000000000007</v>
      </c>
      <c r="E75" s="97">
        <v>3097.8</v>
      </c>
      <c r="F75" s="97">
        <v>0.74</v>
      </c>
      <c r="G75" s="97">
        <v>3.47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69206.539999999994</v>
      </c>
      <c r="D76" s="97">
        <v>48723.839999999997</v>
      </c>
      <c r="E76" s="97">
        <v>20482.689999999999</v>
      </c>
      <c r="F76" s="97">
        <v>0.7</v>
      </c>
      <c r="G76" s="97">
        <v>3.16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64618.68</v>
      </c>
      <c r="D77" s="97">
        <v>43687.61</v>
      </c>
      <c r="E77" s="97">
        <v>20931.080000000002</v>
      </c>
      <c r="F77" s="97">
        <v>0.68</v>
      </c>
      <c r="G77" s="97">
        <v>3.1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252105.47</v>
      </c>
      <c r="D78" s="97">
        <v>170444.28</v>
      </c>
      <c r="E78" s="97">
        <v>81661.19</v>
      </c>
      <c r="F78" s="97">
        <v>0.68</v>
      </c>
      <c r="G78" s="97">
        <v>3.1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80635.7</v>
      </c>
      <c r="D79" s="97">
        <v>54516.45</v>
      </c>
      <c r="E79" s="97">
        <v>26119.26</v>
      </c>
      <c r="F79" s="97">
        <v>0.68</v>
      </c>
      <c r="G79" s="97">
        <v>2.97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51454.67</v>
      </c>
      <c r="D80" s="97">
        <v>38314.1</v>
      </c>
      <c r="E80" s="97">
        <v>13140.57</v>
      </c>
      <c r="F80" s="97">
        <v>0.74</v>
      </c>
      <c r="G80" s="97">
        <v>3.24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14677.52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80127.42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112210.65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297617.06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95589.1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66712.789999999994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0.61</v>
      </c>
      <c r="F94" s="97">
        <v>705.45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0.56999999999999995</v>
      </c>
      <c r="D95" s="97">
        <v>622</v>
      </c>
      <c r="E95" s="97">
        <v>3.1</v>
      </c>
      <c r="F95" s="97">
        <v>3395.49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2.6</v>
      </c>
      <c r="F96" s="97">
        <v>2845.83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1017.59</v>
      </c>
      <c r="E97" s="97">
        <v>10.15</v>
      </c>
      <c r="F97" s="97">
        <v>17465.57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0.56999999999999995</v>
      </c>
      <c r="D98" s="97">
        <v>622</v>
      </c>
      <c r="E98" s="97">
        <v>3.25</v>
      </c>
      <c r="F98" s="97">
        <v>3551.22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2.65</v>
      </c>
      <c r="F99" s="97">
        <v>2899.77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115894.1571</v>
      </c>
      <c r="C108" s="97">
        <v>184.73740000000001</v>
      </c>
      <c r="D108" s="97">
        <v>575.85339999999997</v>
      </c>
      <c r="E108" s="97">
        <v>0</v>
      </c>
      <c r="F108" s="97">
        <v>1.6000000000000001E-3</v>
      </c>
      <c r="G108" s="98">
        <v>4253260</v>
      </c>
      <c r="H108" s="97">
        <v>48154.288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103720.9834</v>
      </c>
      <c r="C109" s="97">
        <v>166.0378</v>
      </c>
      <c r="D109" s="97">
        <v>520.46510000000001</v>
      </c>
      <c r="E109" s="97">
        <v>0</v>
      </c>
      <c r="F109" s="97">
        <v>1.4E-3</v>
      </c>
      <c r="G109" s="98">
        <v>3844200</v>
      </c>
      <c r="H109" s="97">
        <v>43167.563300000002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116639.2429</v>
      </c>
      <c r="C110" s="97">
        <v>192.5146</v>
      </c>
      <c r="D110" s="97">
        <v>627.22450000000003</v>
      </c>
      <c r="E110" s="97">
        <v>0</v>
      </c>
      <c r="F110" s="97">
        <v>1.6999999999999999E-3</v>
      </c>
      <c r="G110" s="98">
        <v>4633050</v>
      </c>
      <c r="H110" s="97">
        <v>49130.218500000003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114781.8447</v>
      </c>
      <c r="C111" s="97">
        <v>191.40520000000001</v>
      </c>
      <c r="D111" s="97">
        <v>631.3886</v>
      </c>
      <c r="E111" s="97">
        <v>0</v>
      </c>
      <c r="F111" s="97">
        <v>1.6999999999999999E-3</v>
      </c>
      <c r="G111" s="98">
        <v>4663910</v>
      </c>
      <c r="H111" s="97">
        <v>48545.682399999998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126715.238</v>
      </c>
      <c r="C112" s="97">
        <v>212.7047</v>
      </c>
      <c r="D112" s="97">
        <v>707.15830000000005</v>
      </c>
      <c r="E112" s="97">
        <v>0</v>
      </c>
      <c r="F112" s="97">
        <v>1.9E-3</v>
      </c>
      <c r="G112" s="98">
        <v>5223670</v>
      </c>
      <c r="H112" s="97">
        <v>53734.335599999999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140180.5288</v>
      </c>
      <c r="C113" s="97">
        <v>236.08969999999999</v>
      </c>
      <c r="D113" s="97">
        <v>787.96180000000004</v>
      </c>
      <c r="E113" s="97">
        <v>0</v>
      </c>
      <c r="F113" s="97">
        <v>2.0999999999999999E-3</v>
      </c>
      <c r="G113" s="98">
        <v>5820590</v>
      </c>
      <c r="H113" s="97">
        <v>59523.460800000001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158626.2567</v>
      </c>
      <c r="C114" s="97">
        <v>267.35509999999999</v>
      </c>
      <c r="D114" s="97">
        <v>893.08860000000004</v>
      </c>
      <c r="E114" s="97">
        <v>0</v>
      </c>
      <c r="F114" s="97">
        <v>2.3999999999999998E-3</v>
      </c>
      <c r="G114" s="98">
        <v>6597160</v>
      </c>
      <c r="H114" s="97">
        <v>67376.049199999994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156385.03150000001</v>
      </c>
      <c r="C115" s="97">
        <v>263.56360000000001</v>
      </c>
      <c r="D115" s="97">
        <v>880.36789999999996</v>
      </c>
      <c r="E115" s="97">
        <v>0</v>
      </c>
      <c r="F115" s="97">
        <v>2.3999999999999998E-3</v>
      </c>
      <c r="G115" s="98">
        <v>6503200</v>
      </c>
      <c r="H115" s="97">
        <v>66422.666400000002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141790.95009999999</v>
      </c>
      <c r="C116" s="97">
        <v>238.84870000000001</v>
      </c>
      <c r="D116" s="97">
        <v>797.35209999999995</v>
      </c>
      <c r="E116" s="97">
        <v>0</v>
      </c>
      <c r="F116" s="97">
        <v>2.2000000000000001E-3</v>
      </c>
      <c r="G116" s="98">
        <v>5889960</v>
      </c>
      <c r="H116" s="97">
        <v>60212.002899999999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123895.1257</v>
      </c>
      <c r="C117" s="97">
        <v>207.25229999999999</v>
      </c>
      <c r="D117" s="97">
        <v>686.22190000000001</v>
      </c>
      <c r="E117" s="97">
        <v>0</v>
      </c>
      <c r="F117" s="97">
        <v>1.9E-3</v>
      </c>
      <c r="G117" s="98">
        <v>5068980</v>
      </c>
      <c r="H117" s="97">
        <v>52465.786699999997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111628.39659999999</v>
      </c>
      <c r="C118" s="97">
        <v>184.04839999999999</v>
      </c>
      <c r="D118" s="97">
        <v>598.86329999999998</v>
      </c>
      <c r="E118" s="97">
        <v>0</v>
      </c>
      <c r="F118" s="97">
        <v>1.6000000000000001E-3</v>
      </c>
      <c r="G118" s="98">
        <v>4423550</v>
      </c>
      <c r="H118" s="97">
        <v>46999.7883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117237.52710000001</v>
      </c>
      <c r="C119" s="97">
        <v>185.601</v>
      </c>
      <c r="D119" s="97">
        <v>573.28489999999999</v>
      </c>
      <c r="E119" s="97">
        <v>0</v>
      </c>
      <c r="F119" s="97">
        <v>1.6000000000000001E-3</v>
      </c>
      <c r="G119" s="98">
        <v>4234220</v>
      </c>
      <c r="H119" s="97">
        <v>48583.250699999997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1527500</v>
      </c>
      <c r="C121" s="97">
        <v>2530.1586000000002</v>
      </c>
      <c r="D121" s="97">
        <v>8279.2302</v>
      </c>
      <c r="E121" s="97">
        <v>0</v>
      </c>
      <c r="F121" s="97">
        <v>2.2599999999999999E-2</v>
      </c>
      <c r="G121" s="98">
        <v>61155700</v>
      </c>
      <c r="H121" s="97">
        <v>644315.09259999997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103720.9834</v>
      </c>
      <c r="C122" s="97">
        <v>166.0378</v>
      </c>
      <c r="D122" s="97">
        <v>520.46510000000001</v>
      </c>
      <c r="E122" s="97">
        <v>0</v>
      </c>
      <c r="F122" s="97">
        <v>1.4E-3</v>
      </c>
      <c r="G122" s="98">
        <v>3844200</v>
      </c>
      <c r="H122" s="97">
        <v>43167.563300000002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158626.2567</v>
      </c>
      <c r="C123" s="97">
        <v>267.35509999999999</v>
      </c>
      <c r="D123" s="97">
        <v>893.08860000000004</v>
      </c>
      <c r="E123" s="97">
        <v>0</v>
      </c>
      <c r="F123" s="97">
        <v>2.3999999999999998E-3</v>
      </c>
      <c r="G123" s="98">
        <v>6597160</v>
      </c>
      <c r="H123" s="97">
        <v>67376.049199999994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515470000000</v>
      </c>
      <c r="C126" s="97">
        <v>348058.55300000001</v>
      </c>
      <c r="D126" s="97" t="s">
        <v>607</v>
      </c>
      <c r="E126" s="97">
        <v>101872.63800000001</v>
      </c>
      <c r="F126" s="97">
        <v>41401.919999999998</v>
      </c>
      <c r="G126" s="97">
        <v>30994.253000000001</v>
      </c>
      <c r="H126" s="97">
        <v>0</v>
      </c>
      <c r="I126" s="97">
        <v>4877.2870000000003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168912.45600000001</v>
      </c>
      <c r="R126" s="97">
        <v>0</v>
      </c>
      <c r="S126" s="97">
        <v>0</v>
      </c>
    </row>
    <row r="127" spans="1:19">
      <c r="A127" s="97" t="s">
        <v>477</v>
      </c>
      <c r="B127" s="98">
        <v>465894000000</v>
      </c>
      <c r="C127" s="97">
        <v>354721.60499999998</v>
      </c>
      <c r="D127" s="97" t="s">
        <v>608</v>
      </c>
      <c r="E127" s="97">
        <v>101872.63800000001</v>
      </c>
      <c r="F127" s="97">
        <v>41401.919999999998</v>
      </c>
      <c r="G127" s="97">
        <v>30994.253000000001</v>
      </c>
      <c r="H127" s="97">
        <v>0</v>
      </c>
      <c r="I127" s="97">
        <v>5875.6239999999998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174577.17</v>
      </c>
      <c r="R127" s="97">
        <v>0</v>
      </c>
      <c r="S127" s="97">
        <v>0</v>
      </c>
    </row>
    <row r="128" spans="1:19">
      <c r="A128" s="97" t="s">
        <v>478</v>
      </c>
      <c r="B128" s="98">
        <v>561499000000</v>
      </c>
      <c r="C128" s="97">
        <v>396517.15100000001</v>
      </c>
      <c r="D128" s="97" t="s">
        <v>654</v>
      </c>
      <c r="E128" s="97">
        <v>67915.092000000004</v>
      </c>
      <c r="F128" s="97">
        <v>36859.928999999996</v>
      </c>
      <c r="G128" s="97">
        <v>30994.253000000001</v>
      </c>
      <c r="H128" s="97">
        <v>0</v>
      </c>
      <c r="I128" s="97">
        <v>51264.027999999998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209483.85</v>
      </c>
      <c r="R128" s="97">
        <v>0</v>
      </c>
      <c r="S128" s="97">
        <v>0</v>
      </c>
    </row>
    <row r="129" spans="1:19">
      <c r="A129" s="97" t="s">
        <v>479</v>
      </c>
      <c r="B129" s="98">
        <v>565239000000</v>
      </c>
      <c r="C129" s="97">
        <v>402058.59299999999</v>
      </c>
      <c r="D129" s="97" t="s">
        <v>655</v>
      </c>
      <c r="E129" s="97">
        <v>67915.092000000004</v>
      </c>
      <c r="F129" s="97">
        <v>36859.928999999996</v>
      </c>
      <c r="G129" s="97">
        <v>30994.253000000001</v>
      </c>
      <c r="H129" s="97">
        <v>0</v>
      </c>
      <c r="I129" s="97">
        <v>58648.14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207641.18</v>
      </c>
      <c r="R129" s="97">
        <v>0</v>
      </c>
      <c r="S129" s="97">
        <v>0</v>
      </c>
    </row>
    <row r="130" spans="1:19">
      <c r="A130" s="97" t="s">
        <v>291</v>
      </c>
      <c r="B130" s="98">
        <v>633078000000</v>
      </c>
      <c r="C130" s="97">
        <v>447180.88199999998</v>
      </c>
      <c r="D130" s="97" t="s">
        <v>656</v>
      </c>
      <c r="E130" s="97">
        <v>67915.092000000004</v>
      </c>
      <c r="F130" s="97">
        <v>36859.928999999996</v>
      </c>
      <c r="G130" s="97">
        <v>30994.253000000001</v>
      </c>
      <c r="H130" s="97">
        <v>0</v>
      </c>
      <c r="I130" s="97">
        <v>96080.762000000002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215330.84599999999</v>
      </c>
      <c r="R130" s="97">
        <v>0</v>
      </c>
      <c r="S130" s="97">
        <v>0</v>
      </c>
    </row>
    <row r="131" spans="1:19">
      <c r="A131" s="97" t="s">
        <v>480</v>
      </c>
      <c r="B131" s="98">
        <v>705422000000</v>
      </c>
      <c r="C131" s="97">
        <v>518622.821</v>
      </c>
      <c r="D131" s="97" t="s">
        <v>657</v>
      </c>
      <c r="E131" s="97">
        <v>67915.092000000004</v>
      </c>
      <c r="F131" s="97">
        <v>36859.928999999996</v>
      </c>
      <c r="G131" s="97">
        <v>30994.253000000001</v>
      </c>
      <c r="H131" s="97">
        <v>0</v>
      </c>
      <c r="I131" s="97">
        <v>160157.144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222696.40299999999</v>
      </c>
      <c r="R131" s="97">
        <v>0</v>
      </c>
      <c r="S131" s="97">
        <v>0</v>
      </c>
    </row>
    <row r="132" spans="1:19">
      <c r="A132" s="97" t="s">
        <v>481</v>
      </c>
      <c r="B132" s="98">
        <v>799538000000</v>
      </c>
      <c r="C132" s="97">
        <v>526052.30000000005</v>
      </c>
      <c r="D132" s="97" t="s">
        <v>658</v>
      </c>
      <c r="E132" s="97">
        <v>67915.092000000004</v>
      </c>
      <c r="F132" s="97">
        <v>36859.928999999996</v>
      </c>
      <c r="G132" s="97">
        <v>30994.253000000001</v>
      </c>
      <c r="H132" s="97">
        <v>0</v>
      </c>
      <c r="I132" s="97">
        <v>157233.99600000001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233049.03099999999</v>
      </c>
      <c r="R132" s="97">
        <v>0</v>
      </c>
      <c r="S132" s="97">
        <v>0</v>
      </c>
    </row>
    <row r="133" spans="1:19">
      <c r="A133" s="97" t="s">
        <v>482</v>
      </c>
      <c r="B133" s="98">
        <v>788149000000</v>
      </c>
      <c r="C133" s="97">
        <v>518919.12</v>
      </c>
      <c r="D133" s="97" t="s">
        <v>659</v>
      </c>
      <c r="E133" s="97">
        <v>67915.092000000004</v>
      </c>
      <c r="F133" s="97">
        <v>36859.928999999996</v>
      </c>
      <c r="G133" s="97">
        <v>30994.253000000001</v>
      </c>
      <c r="H133" s="97">
        <v>0</v>
      </c>
      <c r="I133" s="97">
        <v>156447.592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226702.255</v>
      </c>
      <c r="R133" s="97">
        <v>0</v>
      </c>
      <c r="S133" s="97">
        <v>0</v>
      </c>
    </row>
    <row r="134" spans="1:19">
      <c r="A134" s="97" t="s">
        <v>483</v>
      </c>
      <c r="B134" s="98">
        <v>713829000000</v>
      </c>
      <c r="C134" s="97">
        <v>489648.98</v>
      </c>
      <c r="D134" s="97" t="s">
        <v>660</v>
      </c>
      <c r="E134" s="97">
        <v>67915.092000000004</v>
      </c>
      <c r="F134" s="97">
        <v>36859.928999999996</v>
      </c>
      <c r="G134" s="97">
        <v>30994.253000000001</v>
      </c>
      <c r="H134" s="97">
        <v>0</v>
      </c>
      <c r="I134" s="97">
        <v>122233.289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231646.41699999999</v>
      </c>
      <c r="R134" s="97">
        <v>0</v>
      </c>
      <c r="S134" s="97">
        <v>0</v>
      </c>
    </row>
    <row r="135" spans="1:19">
      <c r="A135" s="97" t="s">
        <v>484</v>
      </c>
      <c r="B135" s="98">
        <v>614331000000</v>
      </c>
      <c r="C135" s="97">
        <v>425185.69500000001</v>
      </c>
      <c r="D135" s="97" t="s">
        <v>661</v>
      </c>
      <c r="E135" s="97">
        <v>67915.092000000004</v>
      </c>
      <c r="F135" s="97">
        <v>36859.928999999996</v>
      </c>
      <c r="G135" s="97">
        <v>30994.253000000001</v>
      </c>
      <c r="H135" s="97">
        <v>0</v>
      </c>
      <c r="I135" s="97">
        <v>67237.796000000002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222178.625</v>
      </c>
      <c r="R135" s="97">
        <v>0</v>
      </c>
      <c r="S135" s="97">
        <v>0</v>
      </c>
    </row>
    <row r="136" spans="1:19">
      <c r="A136" s="97" t="s">
        <v>485</v>
      </c>
      <c r="B136" s="98">
        <v>536108000000</v>
      </c>
      <c r="C136" s="97">
        <v>382765.24200000003</v>
      </c>
      <c r="D136" s="97" t="s">
        <v>610</v>
      </c>
      <c r="E136" s="97">
        <v>101872.63800000001</v>
      </c>
      <c r="F136" s="97">
        <v>41401.919999999998</v>
      </c>
      <c r="G136" s="97">
        <v>30994.253000000001</v>
      </c>
      <c r="H136" s="97">
        <v>0</v>
      </c>
      <c r="I136" s="97">
        <v>23211.759999999998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185284.671</v>
      </c>
      <c r="R136" s="97">
        <v>0</v>
      </c>
      <c r="S136" s="97">
        <v>0</v>
      </c>
    </row>
    <row r="137" spans="1:19">
      <c r="A137" s="97" t="s">
        <v>486</v>
      </c>
      <c r="B137" s="98">
        <v>513162000000</v>
      </c>
      <c r="C137" s="97">
        <v>357354.712</v>
      </c>
      <c r="D137" s="97" t="s">
        <v>611</v>
      </c>
      <c r="E137" s="97">
        <v>101872.63800000001</v>
      </c>
      <c r="F137" s="97">
        <v>41401.919999999998</v>
      </c>
      <c r="G137" s="97">
        <v>30994.253000000001</v>
      </c>
      <c r="H137" s="97">
        <v>0</v>
      </c>
      <c r="I137" s="97">
        <v>52.081000000000003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183033.82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7411720000000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465894000000</v>
      </c>
      <c r="C140" s="97">
        <v>348058.55300000001</v>
      </c>
      <c r="D140" s="97"/>
      <c r="E140" s="97">
        <v>67915.092000000004</v>
      </c>
      <c r="F140" s="97">
        <v>36859.928999999996</v>
      </c>
      <c r="G140" s="97">
        <v>30994.253000000001</v>
      </c>
      <c r="H140" s="97">
        <v>0</v>
      </c>
      <c r="I140" s="97">
        <v>52.081000000000003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168912.45600000001</v>
      </c>
      <c r="R140" s="97">
        <v>0</v>
      </c>
      <c r="S140" s="97">
        <v>0</v>
      </c>
    </row>
    <row r="141" spans="1:19">
      <c r="A141" s="97" t="s">
        <v>489</v>
      </c>
      <c r="B141" s="98">
        <v>799538000000</v>
      </c>
      <c r="C141" s="97">
        <v>526052.30000000005</v>
      </c>
      <c r="D141" s="97"/>
      <c r="E141" s="97">
        <v>101872.63800000001</v>
      </c>
      <c r="F141" s="97">
        <v>41401.919999999998</v>
      </c>
      <c r="G141" s="97">
        <v>30994.253000000001</v>
      </c>
      <c r="H141" s="97">
        <v>0</v>
      </c>
      <c r="I141" s="97">
        <v>160157.144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233049.03099999999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159348.03</v>
      </c>
      <c r="C144" s="97">
        <v>10461.25</v>
      </c>
      <c r="D144" s="97">
        <v>0</v>
      </c>
      <c r="E144" s="97">
        <v>169809.28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38.11</v>
      </c>
      <c r="C145" s="97">
        <v>2.5</v>
      </c>
      <c r="D145" s="97">
        <v>0</v>
      </c>
      <c r="E145" s="97">
        <v>40.619999999999997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38.11</v>
      </c>
      <c r="C146" s="97">
        <v>2.5</v>
      </c>
      <c r="D146" s="97">
        <v>0</v>
      </c>
      <c r="E146" s="97">
        <v>40.619999999999997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49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9719.65</v>
      </c>
      <c r="C2" s="97">
        <v>2324.83</v>
      </c>
      <c r="D2" s="97">
        <v>2324.83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9719.65</v>
      </c>
      <c r="C3" s="97">
        <v>2324.83</v>
      </c>
      <c r="D3" s="97">
        <v>2324.83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27704.93</v>
      </c>
      <c r="C4" s="97">
        <v>6626.72</v>
      </c>
      <c r="D4" s="97">
        <v>6626.72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27704.93</v>
      </c>
      <c r="C5" s="97">
        <v>6626.72</v>
      </c>
      <c r="D5" s="97">
        <v>6626.72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1978.32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420.3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77.349999999999994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1011.89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19.72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3714.6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7522.48</v>
      </c>
      <c r="C28" s="97">
        <v>2197.17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1.278</v>
      </c>
      <c r="E42" s="97">
        <v>1.58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1.278</v>
      </c>
      <c r="E43" s="97">
        <v>1.58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0.56899999999999995</v>
      </c>
      <c r="E45" s="97">
        <v>0.63700000000000001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1.278</v>
      </c>
      <c r="E46" s="97">
        <v>1.58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0.56899999999999995</v>
      </c>
      <c r="E48" s="97">
        <v>0.63700000000000001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1.278</v>
      </c>
      <c r="E49" s="97">
        <v>1.58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1.278</v>
      </c>
      <c r="E50" s="97">
        <v>1.58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0.56899999999999995</v>
      </c>
      <c r="E52" s="97">
        <v>0.63700000000000001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1.278</v>
      </c>
      <c r="E53" s="97">
        <v>1.58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1.278</v>
      </c>
      <c r="E54" s="97">
        <v>1.58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0.56899999999999995</v>
      </c>
      <c r="E56" s="97">
        <v>0.63700000000000001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1.278</v>
      </c>
      <c r="E57" s="97">
        <v>1.58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1.278</v>
      </c>
      <c r="E58" s="97">
        <v>1.58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0.56899999999999995</v>
      </c>
      <c r="E60" s="97">
        <v>0.63700000000000001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1.278</v>
      </c>
      <c r="E61" s="97">
        <v>1.58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0.56899999999999995</v>
      </c>
      <c r="E63" s="97">
        <v>0.63700000000000001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17742.34</v>
      </c>
      <c r="D75" s="97">
        <v>12720.08</v>
      </c>
      <c r="E75" s="97">
        <v>5022.26</v>
      </c>
      <c r="F75" s="97">
        <v>0.72</v>
      </c>
      <c r="G75" s="97">
        <v>3.41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104911.84</v>
      </c>
      <c r="D76" s="97">
        <v>71673.649999999994</v>
      </c>
      <c r="E76" s="97">
        <v>33238.199999999997</v>
      </c>
      <c r="F76" s="97">
        <v>0.68</v>
      </c>
      <c r="G76" s="97">
        <v>3.35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63460.52</v>
      </c>
      <c r="D77" s="97">
        <v>42904.59</v>
      </c>
      <c r="E77" s="97">
        <v>20555.93</v>
      </c>
      <c r="F77" s="97">
        <v>0.68</v>
      </c>
      <c r="G77" s="97">
        <v>3.1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324203.40000000002</v>
      </c>
      <c r="D78" s="97">
        <v>219188.48000000001</v>
      </c>
      <c r="E78" s="97">
        <v>105014.92</v>
      </c>
      <c r="F78" s="97">
        <v>0.68</v>
      </c>
      <c r="G78" s="97">
        <v>3.09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108814.93</v>
      </c>
      <c r="D79" s="97">
        <v>73567.95</v>
      </c>
      <c r="E79" s="97">
        <v>35246.980000000003</v>
      </c>
      <c r="F79" s="97">
        <v>0.68</v>
      </c>
      <c r="G79" s="97">
        <v>3.33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51644.71</v>
      </c>
      <c r="D80" s="97">
        <v>37933.26</v>
      </c>
      <c r="E80" s="97">
        <v>13711.45</v>
      </c>
      <c r="F80" s="97">
        <v>0.73</v>
      </c>
      <c r="G80" s="97">
        <v>3.22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20260.59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113375.8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140900.26999999999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404313.72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133686.53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68395.67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0.83</v>
      </c>
      <c r="F94" s="97">
        <v>966.87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4.3499999999999996</v>
      </c>
      <c r="F95" s="97">
        <v>8291.85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2.56</v>
      </c>
      <c r="F96" s="97">
        <v>2794.82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13.06</v>
      </c>
      <c r="F97" s="97">
        <v>22120.12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4.38</v>
      </c>
      <c r="F98" s="97">
        <v>8358.32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2.58</v>
      </c>
      <c r="F99" s="97">
        <v>2816.62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131908.12460000001</v>
      </c>
      <c r="C108" s="97">
        <v>227.14709999999999</v>
      </c>
      <c r="D108" s="97">
        <v>527.12030000000004</v>
      </c>
      <c r="E108" s="97">
        <v>0</v>
      </c>
      <c r="F108" s="97">
        <v>2E-3</v>
      </c>
      <c r="G108" s="97">
        <v>937396.59199999995</v>
      </c>
      <c r="H108" s="97">
        <v>55573.621099999997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116906.03290000001</v>
      </c>
      <c r="C109" s="97">
        <v>204.72200000000001</v>
      </c>
      <c r="D109" s="97">
        <v>483.87970000000001</v>
      </c>
      <c r="E109" s="97">
        <v>0</v>
      </c>
      <c r="F109" s="97">
        <v>1.8E-3</v>
      </c>
      <c r="G109" s="97">
        <v>860538.76179999998</v>
      </c>
      <c r="H109" s="97">
        <v>49567.958299999998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122681.90150000001</v>
      </c>
      <c r="C110" s="97">
        <v>223.88740000000001</v>
      </c>
      <c r="D110" s="97">
        <v>552.15470000000005</v>
      </c>
      <c r="E110" s="97">
        <v>0</v>
      </c>
      <c r="F110" s="97">
        <v>2E-3</v>
      </c>
      <c r="G110" s="97">
        <v>982058.06660000002</v>
      </c>
      <c r="H110" s="97">
        <v>52852.796199999997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120764.1082</v>
      </c>
      <c r="C111" s="97">
        <v>226.49109999999999</v>
      </c>
      <c r="D111" s="97">
        <v>573.44290000000001</v>
      </c>
      <c r="E111" s="97">
        <v>0</v>
      </c>
      <c r="F111" s="97">
        <v>2.0999999999999999E-3</v>
      </c>
      <c r="G111" s="98">
        <v>1019980</v>
      </c>
      <c r="H111" s="97">
        <v>52590.261599999998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133258.9584</v>
      </c>
      <c r="C112" s="97">
        <v>255.24180000000001</v>
      </c>
      <c r="D112" s="97">
        <v>658.83799999999997</v>
      </c>
      <c r="E112" s="97">
        <v>0</v>
      </c>
      <c r="F112" s="97">
        <v>2.3999999999999998E-3</v>
      </c>
      <c r="G112" s="98">
        <v>1171920</v>
      </c>
      <c r="H112" s="97">
        <v>58522.540300000001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139573.236</v>
      </c>
      <c r="C113" s="97">
        <v>268.39490000000001</v>
      </c>
      <c r="D113" s="97">
        <v>695.24630000000002</v>
      </c>
      <c r="E113" s="97">
        <v>0</v>
      </c>
      <c r="F113" s="97">
        <v>2.5000000000000001E-3</v>
      </c>
      <c r="G113" s="98">
        <v>1236700</v>
      </c>
      <c r="H113" s="97">
        <v>61393.325199999999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149813.5863</v>
      </c>
      <c r="C114" s="97">
        <v>288.2611</v>
      </c>
      <c r="D114" s="97">
        <v>747.11080000000004</v>
      </c>
      <c r="E114" s="97">
        <v>0</v>
      </c>
      <c r="F114" s="97">
        <v>2.7000000000000001E-3</v>
      </c>
      <c r="G114" s="98">
        <v>1328950</v>
      </c>
      <c r="H114" s="97">
        <v>65913.8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149672.79949999999</v>
      </c>
      <c r="C115" s="97">
        <v>287.96170000000001</v>
      </c>
      <c r="D115" s="97">
        <v>746.26850000000002</v>
      </c>
      <c r="E115" s="97">
        <v>0</v>
      </c>
      <c r="F115" s="97">
        <v>2.7000000000000001E-3</v>
      </c>
      <c r="G115" s="98">
        <v>1327460</v>
      </c>
      <c r="H115" s="97">
        <v>65849.217199999999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137266.6084</v>
      </c>
      <c r="C116" s="97">
        <v>263.911</v>
      </c>
      <c r="D116" s="97">
        <v>683.51990000000001</v>
      </c>
      <c r="E116" s="97">
        <v>0</v>
      </c>
      <c r="F116" s="97">
        <v>2.5000000000000001E-3</v>
      </c>
      <c r="G116" s="98">
        <v>1215840</v>
      </c>
      <c r="H116" s="97">
        <v>60374.2647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124790.13400000001</v>
      </c>
      <c r="C117" s="97">
        <v>235.61359999999999</v>
      </c>
      <c r="D117" s="97">
        <v>600.2654</v>
      </c>
      <c r="E117" s="97">
        <v>0</v>
      </c>
      <c r="F117" s="97">
        <v>2.2000000000000001E-3</v>
      </c>
      <c r="G117" s="98">
        <v>1067710</v>
      </c>
      <c r="H117" s="97">
        <v>54488.672500000001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119539.0914</v>
      </c>
      <c r="C118" s="97">
        <v>217.01570000000001</v>
      </c>
      <c r="D118" s="97">
        <v>532.43960000000004</v>
      </c>
      <c r="E118" s="97">
        <v>0</v>
      </c>
      <c r="F118" s="97">
        <v>2E-3</v>
      </c>
      <c r="G118" s="97">
        <v>946981.65520000004</v>
      </c>
      <c r="H118" s="97">
        <v>51393.896399999998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129163.5879</v>
      </c>
      <c r="C119" s="97">
        <v>226.2089</v>
      </c>
      <c r="D119" s="97">
        <v>534.72180000000003</v>
      </c>
      <c r="E119" s="97">
        <v>0</v>
      </c>
      <c r="F119" s="97">
        <v>2E-3</v>
      </c>
      <c r="G119" s="97">
        <v>950957.20700000005</v>
      </c>
      <c r="H119" s="97">
        <v>54767.164400000001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1575340</v>
      </c>
      <c r="C121" s="97">
        <v>2924.8562999999999</v>
      </c>
      <c r="D121" s="97">
        <v>7335.0078000000003</v>
      </c>
      <c r="E121" s="97">
        <v>0</v>
      </c>
      <c r="F121" s="97">
        <v>2.7E-2</v>
      </c>
      <c r="G121" s="98">
        <v>13046500</v>
      </c>
      <c r="H121" s="97">
        <v>683287.51780000003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116906.03290000001</v>
      </c>
      <c r="C122" s="97">
        <v>204.72200000000001</v>
      </c>
      <c r="D122" s="97">
        <v>483.87970000000001</v>
      </c>
      <c r="E122" s="97">
        <v>0</v>
      </c>
      <c r="F122" s="97">
        <v>1.8E-3</v>
      </c>
      <c r="G122" s="97">
        <v>860538.76179999998</v>
      </c>
      <c r="H122" s="97">
        <v>49567.958299999998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149813.5863</v>
      </c>
      <c r="C123" s="97">
        <v>288.2611</v>
      </c>
      <c r="D123" s="97">
        <v>747.11080000000004</v>
      </c>
      <c r="E123" s="97">
        <v>0</v>
      </c>
      <c r="F123" s="97">
        <v>2.7000000000000001E-3</v>
      </c>
      <c r="G123" s="98">
        <v>1328950</v>
      </c>
      <c r="H123" s="97">
        <v>65913.8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540494000000</v>
      </c>
      <c r="C126" s="97">
        <v>378430.12</v>
      </c>
      <c r="D126" s="97" t="s">
        <v>662</v>
      </c>
      <c r="E126" s="97">
        <v>67915.092000000004</v>
      </c>
      <c r="F126" s="97">
        <v>36859.928999999996</v>
      </c>
      <c r="G126" s="97">
        <v>45479.519</v>
      </c>
      <c r="H126" s="97">
        <v>0</v>
      </c>
      <c r="I126" s="97">
        <v>3948.7350000000001</v>
      </c>
      <c r="J126" s="97">
        <v>4916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219310.84599999999</v>
      </c>
      <c r="R126" s="97">
        <v>0</v>
      </c>
      <c r="S126" s="97">
        <v>0</v>
      </c>
    </row>
    <row r="127" spans="1:19">
      <c r="A127" s="97" t="s">
        <v>477</v>
      </c>
      <c r="B127" s="98">
        <v>496179000000</v>
      </c>
      <c r="C127" s="97">
        <v>377251.06400000001</v>
      </c>
      <c r="D127" s="97" t="s">
        <v>552</v>
      </c>
      <c r="E127" s="97">
        <v>101872.63800000001</v>
      </c>
      <c r="F127" s="97">
        <v>41401.919999999998</v>
      </c>
      <c r="G127" s="97">
        <v>45479.519</v>
      </c>
      <c r="H127" s="97">
        <v>0</v>
      </c>
      <c r="I127" s="97">
        <v>3000.47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185496.51699999999</v>
      </c>
      <c r="R127" s="97">
        <v>0</v>
      </c>
      <c r="S127" s="97">
        <v>0</v>
      </c>
    </row>
    <row r="128" spans="1:19">
      <c r="A128" s="97" t="s">
        <v>478</v>
      </c>
      <c r="B128" s="98">
        <v>566245000000</v>
      </c>
      <c r="C128" s="97">
        <v>381974.40399999998</v>
      </c>
      <c r="D128" s="97" t="s">
        <v>663</v>
      </c>
      <c r="E128" s="97">
        <v>67915.092000000004</v>
      </c>
      <c r="F128" s="97">
        <v>36859.928999999996</v>
      </c>
      <c r="G128" s="97">
        <v>45479.519</v>
      </c>
      <c r="H128" s="97">
        <v>0</v>
      </c>
      <c r="I128" s="97">
        <v>9078.3809999999994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222641.48300000001</v>
      </c>
      <c r="R128" s="97">
        <v>0</v>
      </c>
      <c r="S128" s="97">
        <v>0</v>
      </c>
    </row>
    <row r="129" spans="1:19">
      <c r="A129" s="97" t="s">
        <v>479</v>
      </c>
      <c r="B129" s="98">
        <v>588112000000</v>
      </c>
      <c r="C129" s="97">
        <v>422167.36499999999</v>
      </c>
      <c r="D129" s="97" t="s">
        <v>664</v>
      </c>
      <c r="E129" s="97">
        <v>67915.092000000004</v>
      </c>
      <c r="F129" s="97">
        <v>36859.928999999996</v>
      </c>
      <c r="G129" s="97">
        <v>45479.519</v>
      </c>
      <c r="H129" s="97">
        <v>0</v>
      </c>
      <c r="I129" s="97">
        <v>43813.231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228099.59400000001</v>
      </c>
      <c r="R129" s="97">
        <v>0</v>
      </c>
      <c r="S129" s="97">
        <v>0</v>
      </c>
    </row>
    <row r="130" spans="1:19">
      <c r="A130" s="97" t="s">
        <v>291</v>
      </c>
      <c r="B130" s="98">
        <v>675721000000</v>
      </c>
      <c r="C130" s="97">
        <v>472753.34899999999</v>
      </c>
      <c r="D130" s="97" t="s">
        <v>665</v>
      </c>
      <c r="E130" s="97">
        <v>67915.092000000004</v>
      </c>
      <c r="F130" s="97">
        <v>36859.928999999996</v>
      </c>
      <c r="G130" s="97">
        <v>45479.519</v>
      </c>
      <c r="H130" s="97">
        <v>0</v>
      </c>
      <c r="I130" s="97">
        <v>83000.652000000002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239498.15599999999</v>
      </c>
      <c r="R130" s="97">
        <v>0</v>
      </c>
      <c r="S130" s="97">
        <v>0</v>
      </c>
    </row>
    <row r="131" spans="1:19">
      <c r="A131" s="97" t="s">
        <v>480</v>
      </c>
      <c r="B131" s="98">
        <v>713067000000</v>
      </c>
      <c r="C131" s="97">
        <v>496041.01299999998</v>
      </c>
      <c r="D131" s="97" t="s">
        <v>612</v>
      </c>
      <c r="E131" s="97">
        <v>101872.63800000001</v>
      </c>
      <c r="F131" s="97">
        <v>41401.919999999998</v>
      </c>
      <c r="G131" s="97">
        <v>45479.519</v>
      </c>
      <c r="H131" s="97">
        <v>0</v>
      </c>
      <c r="I131" s="97">
        <v>89826.535000000003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217460.40100000001</v>
      </c>
      <c r="R131" s="97">
        <v>0</v>
      </c>
      <c r="S131" s="97">
        <v>0</v>
      </c>
    </row>
    <row r="132" spans="1:19">
      <c r="A132" s="97" t="s">
        <v>481</v>
      </c>
      <c r="B132" s="98">
        <v>766262000000</v>
      </c>
      <c r="C132" s="97">
        <v>522745.95500000002</v>
      </c>
      <c r="D132" s="97" t="s">
        <v>666</v>
      </c>
      <c r="E132" s="97">
        <v>67915.092000000004</v>
      </c>
      <c r="F132" s="97">
        <v>36859.928999999996</v>
      </c>
      <c r="G132" s="97">
        <v>45479.519</v>
      </c>
      <c r="H132" s="97">
        <v>0</v>
      </c>
      <c r="I132" s="97">
        <v>130826.399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241665.01500000001</v>
      </c>
      <c r="R132" s="97">
        <v>0</v>
      </c>
      <c r="S132" s="97">
        <v>0</v>
      </c>
    </row>
    <row r="133" spans="1:19">
      <c r="A133" s="97" t="s">
        <v>482</v>
      </c>
      <c r="B133" s="98">
        <v>765398000000</v>
      </c>
      <c r="C133" s="97">
        <v>502529.71600000001</v>
      </c>
      <c r="D133" s="97" t="s">
        <v>613</v>
      </c>
      <c r="E133" s="97">
        <v>101872.63800000001</v>
      </c>
      <c r="F133" s="97">
        <v>41401.919999999998</v>
      </c>
      <c r="G133" s="97">
        <v>45479.519</v>
      </c>
      <c r="H133" s="97">
        <v>0</v>
      </c>
      <c r="I133" s="97">
        <v>98081.404999999999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215694.234</v>
      </c>
      <c r="R133" s="97">
        <v>0</v>
      </c>
      <c r="S133" s="97">
        <v>0</v>
      </c>
    </row>
    <row r="134" spans="1:19">
      <c r="A134" s="97" t="s">
        <v>483</v>
      </c>
      <c r="B134" s="98">
        <v>701040000000</v>
      </c>
      <c r="C134" s="97">
        <v>471184.26899999997</v>
      </c>
      <c r="D134" s="97" t="s">
        <v>614</v>
      </c>
      <c r="E134" s="97">
        <v>101872.63800000001</v>
      </c>
      <c r="F134" s="97">
        <v>41401.919999999998</v>
      </c>
      <c r="G134" s="97">
        <v>45479.519</v>
      </c>
      <c r="H134" s="97">
        <v>0</v>
      </c>
      <c r="I134" s="97">
        <v>75420.178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207010.014</v>
      </c>
      <c r="R134" s="97">
        <v>0</v>
      </c>
      <c r="S134" s="97">
        <v>0</v>
      </c>
    </row>
    <row r="135" spans="1:19">
      <c r="A135" s="97" t="s">
        <v>484</v>
      </c>
      <c r="B135" s="98">
        <v>615629000000</v>
      </c>
      <c r="C135" s="97">
        <v>418751.136</v>
      </c>
      <c r="D135" s="97" t="s">
        <v>615</v>
      </c>
      <c r="E135" s="97">
        <v>101872.63800000001</v>
      </c>
      <c r="F135" s="97">
        <v>41401.919999999998</v>
      </c>
      <c r="G135" s="97">
        <v>45479.519</v>
      </c>
      <c r="H135" s="97">
        <v>0</v>
      </c>
      <c r="I135" s="97">
        <v>73120.547999999995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156876.511</v>
      </c>
      <c r="R135" s="97">
        <v>0</v>
      </c>
      <c r="S135" s="97">
        <v>0</v>
      </c>
    </row>
    <row r="136" spans="1:19">
      <c r="A136" s="97" t="s">
        <v>485</v>
      </c>
      <c r="B136" s="98">
        <v>546021000000</v>
      </c>
      <c r="C136" s="97">
        <v>388434.20600000001</v>
      </c>
      <c r="D136" s="97" t="s">
        <v>616</v>
      </c>
      <c r="E136" s="97">
        <v>101872.63800000001</v>
      </c>
      <c r="F136" s="97">
        <v>41401.919999999998</v>
      </c>
      <c r="G136" s="97">
        <v>45479.519</v>
      </c>
      <c r="H136" s="97">
        <v>0</v>
      </c>
      <c r="I136" s="97">
        <v>10206.923000000001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189473.20499999999</v>
      </c>
      <c r="R136" s="97">
        <v>0</v>
      </c>
      <c r="S136" s="97">
        <v>0</v>
      </c>
    </row>
    <row r="137" spans="1:19">
      <c r="A137" s="97" t="s">
        <v>486</v>
      </c>
      <c r="B137" s="98">
        <v>548313000000</v>
      </c>
      <c r="C137" s="97">
        <v>381881.005</v>
      </c>
      <c r="D137" s="97" t="s">
        <v>617</v>
      </c>
      <c r="E137" s="97">
        <v>101872.63800000001</v>
      </c>
      <c r="F137" s="97">
        <v>41401.919999999998</v>
      </c>
      <c r="G137" s="97">
        <v>45479.519</v>
      </c>
      <c r="H137" s="97">
        <v>0</v>
      </c>
      <c r="I137" s="97">
        <v>4182.1819999999998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188944.74600000001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7522480000000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496179000000</v>
      </c>
      <c r="C140" s="97">
        <v>377251.06400000001</v>
      </c>
      <c r="D140" s="97"/>
      <c r="E140" s="97">
        <v>67915.092000000004</v>
      </c>
      <c r="F140" s="97">
        <v>36859.928999999996</v>
      </c>
      <c r="G140" s="97">
        <v>45479.519</v>
      </c>
      <c r="H140" s="97">
        <v>0</v>
      </c>
      <c r="I140" s="97">
        <v>3000.47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156876.511</v>
      </c>
      <c r="R140" s="97">
        <v>0</v>
      </c>
      <c r="S140" s="97">
        <v>0</v>
      </c>
    </row>
    <row r="141" spans="1:19">
      <c r="A141" s="97" t="s">
        <v>489</v>
      </c>
      <c r="B141" s="98">
        <v>766262000000</v>
      </c>
      <c r="C141" s="97">
        <v>522745.95500000002</v>
      </c>
      <c r="D141" s="97"/>
      <c r="E141" s="97">
        <v>101872.63800000001</v>
      </c>
      <c r="F141" s="97">
        <v>41401.919999999998</v>
      </c>
      <c r="G141" s="97">
        <v>45479.519</v>
      </c>
      <c r="H141" s="97">
        <v>0</v>
      </c>
      <c r="I141" s="97">
        <v>130826.399</v>
      </c>
      <c r="J141" s="97">
        <v>4916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241665.01500000001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205885.57</v>
      </c>
      <c r="C144" s="97">
        <v>21340.02</v>
      </c>
      <c r="D144" s="97">
        <v>0</v>
      </c>
      <c r="E144" s="97">
        <v>227225.59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49.25</v>
      </c>
      <c r="C145" s="97">
        <v>5.0999999999999996</v>
      </c>
      <c r="D145" s="97">
        <v>0</v>
      </c>
      <c r="E145" s="97">
        <v>54.35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49.25</v>
      </c>
      <c r="C146" s="97">
        <v>5.0999999999999996</v>
      </c>
      <c r="D146" s="97">
        <v>0</v>
      </c>
      <c r="E146" s="97">
        <v>54.35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51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8088.4</v>
      </c>
      <c r="C2" s="97">
        <v>1934.66</v>
      </c>
      <c r="D2" s="97">
        <v>1934.66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8088.4</v>
      </c>
      <c r="C3" s="97">
        <v>1934.66</v>
      </c>
      <c r="D3" s="97">
        <v>1934.66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22428.68</v>
      </c>
      <c r="C4" s="97">
        <v>5364.69</v>
      </c>
      <c r="D4" s="97">
        <v>5364.69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22428.68</v>
      </c>
      <c r="C5" s="97">
        <v>5364.69</v>
      </c>
      <c r="D5" s="97">
        <v>5364.69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1082.02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77.81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77.34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570.24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19.36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3764.17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6787.89</v>
      </c>
      <c r="C28" s="97">
        <v>1300.51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1.306</v>
      </c>
      <c r="E42" s="97">
        <v>1.623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1.306</v>
      </c>
      <c r="E43" s="97">
        <v>1.623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0.56899999999999995</v>
      </c>
      <c r="E45" s="97">
        <v>0.63700000000000001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1.306</v>
      </c>
      <c r="E46" s="97">
        <v>1.623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0.56899999999999995</v>
      </c>
      <c r="E48" s="97">
        <v>0.63700000000000001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1.306</v>
      </c>
      <c r="E49" s="97">
        <v>1.623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1.306</v>
      </c>
      <c r="E50" s="97">
        <v>1.623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0.56899999999999995</v>
      </c>
      <c r="E52" s="97">
        <v>0.63700000000000001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1.306</v>
      </c>
      <c r="E53" s="97">
        <v>1.623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1.306</v>
      </c>
      <c r="E54" s="97">
        <v>1.623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0.56899999999999995</v>
      </c>
      <c r="E56" s="97">
        <v>0.63700000000000001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1.306</v>
      </c>
      <c r="E57" s="97">
        <v>1.623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1.306</v>
      </c>
      <c r="E58" s="97">
        <v>1.623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0.56899999999999995</v>
      </c>
      <c r="E60" s="97">
        <v>0.63700000000000001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1.306</v>
      </c>
      <c r="E61" s="97">
        <v>1.623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0.56899999999999995</v>
      </c>
      <c r="E63" s="97">
        <v>0.63700000000000001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8936.2199999999993</v>
      </c>
      <c r="D75" s="97">
        <v>6689.28</v>
      </c>
      <c r="E75" s="97">
        <v>2246.94</v>
      </c>
      <c r="F75" s="97">
        <v>0.75</v>
      </c>
      <c r="G75" s="97">
        <v>3.49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52992.56</v>
      </c>
      <c r="D76" s="97">
        <v>38069.26</v>
      </c>
      <c r="E76" s="97">
        <v>14923.3</v>
      </c>
      <c r="F76" s="97">
        <v>0.72</v>
      </c>
      <c r="G76" s="97">
        <v>3.18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55467.75</v>
      </c>
      <c r="D77" s="97">
        <v>37500.81</v>
      </c>
      <c r="E77" s="97">
        <v>17966.93</v>
      </c>
      <c r="F77" s="97">
        <v>0.68</v>
      </c>
      <c r="G77" s="97">
        <v>3.1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209527.35</v>
      </c>
      <c r="D78" s="97">
        <v>141657.92000000001</v>
      </c>
      <c r="E78" s="97">
        <v>67869.42</v>
      </c>
      <c r="F78" s="97">
        <v>0.68</v>
      </c>
      <c r="G78" s="97">
        <v>3.31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60041.68</v>
      </c>
      <c r="D79" s="97">
        <v>41927.06</v>
      </c>
      <c r="E79" s="97">
        <v>18114.62</v>
      </c>
      <c r="F79" s="97">
        <v>0.7</v>
      </c>
      <c r="G79" s="97">
        <v>3.14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39508.019999999997</v>
      </c>
      <c r="D80" s="97">
        <v>30754.01</v>
      </c>
      <c r="E80" s="97">
        <v>8754.02</v>
      </c>
      <c r="F80" s="97">
        <v>0.78</v>
      </c>
      <c r="G80" s="97">
        <v>3.51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11799.71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66780.45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89942.12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253840.64000000001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79971.02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58415.43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0.47</v>
      </c>
      <c r="F94" s="97">
        <v>540.84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0.56999999999999995</v>
      </c>
      <c r="D95" s="97">
        <v>622</v>
      </c>
      <c r="E95" s="97">
        <v>2.5</v>
      </c>
      <c r="F95" s="97">
        <v>2736.67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2.23</v>
      </c>
      <c r="F96" s="97">
        <v>2442.8200000000002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0.59</v>
      </c>
      <c r="D97" s="97">
        <v>1109.6500000000001</v>
      </c>
      <c r="E97" s="97">
        <v>8.44</v>
      </c>
      <c r="F97" s="97">
        <v>15828.98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0.56999999999999995</v>
      </c>
      <c r="D98" s="97">
        <v>622</v>
      </c>
      <c r="E98" s="97">
        <v>2.64</v>
      </c>
      <c r="F98" s="97">
        <v>2883.95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2.2599999999999998</v>
      </c>
      <c r="F99" s="97">
        <v>2466.5100000000002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56940.005100000002</v>
      </c>
      <c r="C108" s="97">
        <v>49.327399999999997</v>
      </c>
      <c r="D108" s="97">
        <v>423.74450000000002</v>
      </c>
      <c r="E108" s="97">
        <v>0</v>
      </c>
      <c r="F108" s="97">
        <v>2.0000000000000001E-4</v>
      </c>
      <c r="G108" s="98">
        <v>2556450</v>
      </c>
      <c r="H108" s="97">
        <v>20999.8593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51525.186699999998</v>
      </c>
      <c r="C109" s="97">
        <v>44.5974</v>
      </c>
      <c r="D109" s="97">
        <v>390.45319999999998</v>
      </c>
      <c r="E109" s="97">
        <v>0</v>
      </c>
      <c r="F109" s="97">
        <v>2.0000000000000001E-4</v>
      </c>
      <c r="G109" s="98">
        <v>2355630</v>
      </c>
      <c r="H109" s="97">
        <v>19024.2111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56214.181799999998</v>
      </c>
      <c r="C110" s="97">
        <v>48.552999999999997</v>
      </c>
      <c r="D110" s="97">
        <v>444.4033</v>
      </c>
      <c r="E110" s="97">
        <v>0</v>
      </c>
      <c r="F110" s="97">
        <v>2.0000000000000001E-4</v>
      </c>
      <c r="G110" s="98">
        <v>2681190</v>
      </c>
      <c r="H110" s="97">
        <v>20811.679599999999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53681.656499999997</v>
      </c>
      <c r="C111" s="97">
        <v>46.296199999999999</v>
      </c>
      <c r="D111" s="97">
        <v>436.79930000000002</v>
      </c>
      <c r="E111" s="97">
        <v>0</v>
      </c>
      <c r="F111" s="97">
        <v>2.0000000000000001E-4</v>
      </c>
      <c r="G111" s="98">
        <v>2635370</v>
      </c>
      <c r="H111" s="97">
        <v>19911.9689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54994.869599999998</v>
      </c>
      <c r="C112" s="97">
        <v>47.290500000000002</v>
      </c>
      <c r="D112" s="97">
        <v>472.22190000000001</v>
      </c>
      <c r="E112" s="97">
        <v>0</v>
      </c>
      <c r="F112" s="97">
        <v>2.0000000000000001E-4</v>
      </c>
      <c r="G112" s="98">
        <v>2849180</v>
      </c>
      <c r="H112" s="97">
        <v>20474.547299999998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53543.625999999997</v>
      </c>
      <c r="C113" s="97">
        <v>45.987299999999998</v>
      </c>
      <c r="D113" s="97">
        <v>469.64479999999998</v>
      </c>
      <c r="E113" s="97">
        <v>0</v>
      </c>
      <c r="F113" s="97">
        <v>2.0000000000000001E-4</v>
      </c>
      <c r="G113" s="98">
        <v>2833660</v>
      </c>
      <c r="H113" s="97">
        <v>19964.4067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55386.249300000003</v>
      </c>
      <c r="C114" s="97">
        <v>47.484999999999999</v>
      </c>
      <c r="D114" s="97">
        <v>500.99950000000001</v>
      </c>
      <c r="E114" s="97">
        <v>0</v>
      </c>
      <c r="F114" s="97">
        <v>2.0000000000000001E-4</v>
      </c>
      <c r="G114" s="98">
        <v>3022900</v>
      </c>
      <c r="H114" s="97">
        <v>20697.803599999999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57042.0861</v>
      </c>
      <c r="C115" s="97">
        <v>48.894199999999998</v>
      </c>
      <c r="D115" s="97">
        <v>517.846</v>
      </c>
      <c r="E115" s="97">
        <v>0</v>
      </c>
      <c r="F115" s="97">
        <v>2.0000000000000001E-4</v>
      </c>
      <c r="G115" s="98">
        <v>3124550</v>
      </c>
      <c r="H115" s="97">
        <v>21322.289499999999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53586.657200000001</v>
      </c>
      <c r="C116" s="97">
        <v>45.940899999999999</v>
      </c>
      <c r="D116" s="97">
        <v>484.95269999999999</v>
      </c>
      <c r="E116" s="97">
        <v>0</v>
      </c>
      <c r="F116" s="97">
        <v>2.0000000000000001E-4</v>
      </c>
      <c r="G116" s="98">
        <v>2926080</v>
      </c>
      <c r="H116" s="97">
        <v>20026.0036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54014.888200000001</v>
      </c>
      <c r="C117" s="97">
        <v>46.379100000000001</v>
      </c>
      <c r="D117" s="97">
        <v>476.09840000000003</v>
      </c>
      <c r="E117" s="97">
        <v>0</v>
      </c>
      <c r="F117" s="97">
        <v>2.0000000000000001E-4</v>
      </c>
      <c r="G117" s="98">
        <v>2872610</v>
      </c>
      <c r="H117" s="97">
        <v>20147.201099999998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53246.6823</v>
      </c>
      <c r="C118" s="97">
        <v>45.892699999999998</v>
      </c>
      <c r="D118" s="97">
        <v>438.34539999999998</v>
      </c>
      <c r="E118" s="97">
        <v>0</v>
      </c>
      <c r="F118" s="97">
        <v>2.0000000000000001E-4</v>
      </c>
      <c r="G118" s="98">
        <v>2644710</v>
      </c>
      <c r="H118" s="97">
        <v>19766.140599999999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55887.050499999998</v>
      </c>
      <c r="C119" s="97">
        <v>48.328200000000002</v>
      </c>
      <c r="D119" s="97">
        <v>431.49360000000001</v>
      </c>
      <c r="E119" s="97">
        <v>0</v>
      </c>
      <c r="F119" s="97">
        <v>2.0000000000000001E-4</v>
      </c>
      <c r="G119" s="98">
        <v>2603270</v>
      </c>
      <c r="H119" s="97">
        <v>20659.072100000001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7">
        <v>656063.13919999998</v>
      </c>
      <c r="C121" s="97">
        <v>564.97199999999998</v>
      </c>
      <c r="D121" s="97">
        <v>5487.0025999999998</v>
      </c>
      <c r="E121" s="97">
        <v>0</v>
      </c>
      <c r="F121" s="97">
        <v>2.5999999999999999E-3</v>
      </c>
      <c r="G121" s="98">
        <v>33105600</v>
      </c>
      <c r="H121" s="97">
        <v>243805.18340000001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51525.186699999998</v>
      </c>
      <c r="C122" s="97">
        <v>44.5974</v>
      </c>
      <c r="D122" s="97">
        <v>390.45319999999998</v>
      </c>
      <c r="E122" s="97">
        <v>0</v>
      </c>
      <c r="F122" s="97">
        <v>2.0000000000000001E-4</v>
      </c>
      <c r="G122" s="98">
        <v>2355630</v>
      </c>
      <c r="H122" s="97">
        <v>19024.2111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57042.0861</v>
      </c>
      <c r="C123" s="97">
        <v>49.327399999999997</v>
      </c>
      <c r="D123" s="97">
        <v>517.846</v>
      </c>
      <c r="E123" s="97">
        <v>0</v>
      </c>
      <c r="F123" s="97">
        <v>2.0000000000000001E-4</v>
      </c>
      <c r="G123" s="98">
        <v>3124550</v>
      </c>
      <c r="H123" s="97">
        <v>21322.289499999999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524168000000</v>
      </c>
      <c r="C126" s="97">
        <v>351797.22200000001</v>
      </c>
      <c r="D126" s="97" t="s">
        <v>607</v>
      </c>
      <c r="E126" s="97">
        <v>101872.63800000001</v>
      </c>
      <c r="F126" s="97">
        <v>41401.919999999998</v>
      </c>
      <c r="G126" s="97">
        <v>27030.674999999999</v>
      </c>
      <c r="H126" s="97">
        <v>0</v>
      </c>
      <c r="I126" s="97">
        <v>5825.5020000000004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175666.48699999999</v>
      </c>
      <c r="R126" s="97">
        <v>0</v>
      </c>
      <c r="S126" s="97">
        <v>0</v>
      </c>
    </row>
    <row r="127" spans="1:19">
      <c r="A127" s="97" t="s">
        <v>477</v>
      </c>
      <c r="B127" s="98">
        <v>482993000000</v>
      </c>
      <c r="C127" s="97">
        <v>365565.47600000002</v>
      </c>
      <c r="D127" s="97" t="s">
        <v>530</v>
      </c>
      <c r="E127" s="97">
        <v>101872.63800000001</v>
      </c>
      <c r="F127" s="97">
        <v>41401.919999999998</v>
      </c>
      <c r="G127" s="97">
        <v>27030.674999999999</v>
      </c>
      <c r="H127" s="97">
        <v>0</v>
      </c>
      <c r="I127" s="97">
        <v>10960.451999999999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184299.791</v>
      </c>
      <c r="R127" s="97">
        <v>0</v>
      </c>
      <c r="S127" s="97">
        <v>0</v>
      </c>
    </row>
    <row r="128" spans="1:19">
      <c r="A128" s="97" t="s">
        <v>478</v>
      </c>
      <c r="B128" s="98">
        <v>549745000000</v>
      </c>
      <c r="C128" s="97">
        <v>360745.587</v>
      </c>
      <c r="D128" s="97" t="s">
        <v>589</v>
      </c>
      <c r="E128" s="97">
        <v>101872.63800000001</v>
      </c>
      <c r="F128" s="97">
        <v>41401.919999999998</v>
      </c>
      <c r="G128" s="97">
        <v>27030.674999999999</v>
      </c>
      <c r="H128" s="97">
        <v>0</v>
      </c>
      <c r="I128" s="97">
        <v>8525.8649999999998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181914.49</v>
      </c>
      <c r="R128" s="97">
        <v>0</v>
      </c>
      <c r="S128" s="97">
        <v>0</v>
      </c>
    </row>
    <row r="129" spans="1:19">
      <c r="A129" s="97" t="s">
        <v>479</v>
      </c>
      <c r="B129" s="98">
        <v>540349000000</v>
      </c>
      <c r="C129" s="97">
        <v>364238.35100000002</v>
      </c>
      <c r="D129" s="97" t="s">
        <v>667</v>
      </c>
      <c r="E129" s="97">
        <v>101872.63800000001</v>
      </c>
      <c r="F129" s="97">
        <v>41401.919999999998</v>
      </c>
      <c r="G129" s="97">
        <v>27030.674999999999</v>
      </c>
      <c r="H129" s="97">
        <v>0</v>
      </c>
      <c r="I129" s="97">
        <v>11370.370999999999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182562.747</v>
      </c>
      <c r="R129" s="97">
        <v>0</v>
      </c>
      <c r="S129" s="97">
        <v>0</v>
      </c>
    </row>
    <row r="130" spans="1:19">
      <c r="A130" s="97" t="s">
        <v>291</v>
      </c>
      <c r="B130" s="98">
        <v>584188000000</v>
      </c>
      <c r="C130" s="97">
        <v>389808.81900000002</v>
      </c>
      <c r="D130" s="97" t="s">
        <v>531</v>
      </c>
      <c r="E130" s="97">
        <v>101872.63800000001</v>
      </c>
      <c r="F130" s="97">
        <v>41401.919999999998</v>
      </c>
      <c r="G130" s="97">
        <v>27030.674999999999</v>
      </c>
      <c r="H130" s="97">
        <v>0</v>
      </c>
      <c r="I130" s="97">
        <v>18631.907999999999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200871.67800000001</v>
      </c>
      <c r="R130" s="97">
        <v>0</v>
      </c>
      <c r="S130" s="97">
        <v>0</v>
      </c>
    </row>
    <row r="131" spans="1:19">
      <c r="A131" s="97" t="s">
        <v>480</v>
      </c>
      <c r="B131" s="98">
        <v>581008000000</v>
      </c>
      <c r="C131" s="97">
        <v>387904.91600000003</v>
      </c>
      <c r="D131" s="97" t="s">
        <v>555</v>
      </c>
      <c r="E131" s="97">
        <v>101872.63800000001</v>
      </c>
      <c r="F131" s="97">
        <v>41401.919999999998</v>
      </c>
      <c r="G131" s="97">
        <v>27030.674999999999</v>
      </c>
      <c r="H131" s="97">
        <v>0</v>
      </c>
      <c r="I131" s="97">
        <v>18133.146000000001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199466.53700000001</v>
      </c>
      <c r="R131" s="97">
        <v>0</v>
      </c>
      <c r="S131" s="97">
        <v>0</v>
      </c>
    </row>
    <row r="132" spans="1:19">
      <c r="A132" s="97" t="s">
        <v>481</v>
      </c>
      <c r="B132" s="98">
        <v>619808000000</v>
      </c>
      <c r="C132" s="97">
        <v>414076.84899999999</v>
      </c>
      <c r="D132" s="97" t="s">
        <v>532</v>
      </c>
      <c r="E132" s="97">
        <v>101872.63800000001</v>
      </c>
      <c r="F132" s="97">
        <v>41401.919999999998</v>
      </c>
      <c r="G132" s="97">
        <v>27030.674999999999</v>
      </c>
      <c r="H132" s="97">
        <v>0</v>
      </c>
      <c r="I132" s="97">
        <v>37271.120999999999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206500.495</v>
      </c>
      <c r="R132" s="97">
        <v>0</v>
      </c>
      <c r="S132" s="97">
        <v>0</v>
      </c>
    </row>
    <row r="133" spans="1:19">
      <c r="A133" s="97" t="s">
        <v>482</v>
      </c>
      <c r="B133" s="98">
        <v>640651000000</v>
      </c>
      <c r="C133" s="97">
        <v>432322.42300000001</v>
      </c>
      <c r="D133" s="97" t="s">
        <v>618</v>
      </c>
      <c r="E133" s="97">
        <v>101872.63800000001</v>
      </c>
      <c r="F133" s="97">
        <v>41401.919999999998</v>
      </c>
      <c r="G133" s="97">
        <v>27030.674999999999</v>
      </c>
      <c r="H133" s="97">
        <v>0</v>
      </c>
      <c r="I133" s="97">
        <v>54017.909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207999.28099999999</v>
      </c>
      <c r="R133" s="97">
        <v>0</v>
      </c>
      <c r="S133" s="97">
        <v>0</v>
      </c>
    </row>
    <row r="134" spans="1:19">
      <c r="A134" s="97" t="s">
        <v>483</v>
      </c>
      <c r="B134" s="98">
        <v>599956000000</v>
      </c>
      <c r="C134" s="97">
        <v>427597.44199999998</v>
      </c>
      <c r="D134" s="97" t="s">
        <v>533</v>
      </c>
      <c r="E134" s="97">
        <v>101872.63800000001</v>
      </c>
      <c r="F134" s="97">
        <v>41401.919999999998</v>
      </c>
      <c r="G134" s="97">
        <v>27030.674999999999</v>
      </c>
      <c r="H134" s="97">
        <v>0</v>
      </c>
      <c r="I134" s="97">
        <v>48878.650999999998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208413.55799999999</v>
      </c>
      <c r="R134" s="97">
        <v>0</v>
      </c>
      <c r="S134" s="97">
        <v>0</v>
      </c>
    </row>
    <row r="135" spans="1:19">
      <c r="A135" s="97" t="s">
        <v>484</v>
      </c>
      <c r="B135" s="98">
        <v>588993000000</v>
      </c>
      <c r="C135" s="97">
        <v>392728.06</v>
      </c>
      <c r="D135" s="97" t="s">
        <v>534</v>
      </c>
      <c r="E135" s="97">
        <v>101872.63800000001</v>
      </c>
      <c r="F135" s="97">
        <v>41401.919999999998</v>
      </c>
      <c r="G135" s="97">
        <v>27030.674999999999</v>
      </c>
      <c r="H135" s="97">
        <v>0</v>
      </c>
      <c r="I135" s="97">
        <v>21271.503000000001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201151.32399999999</v>
      </c>
      <c r="R135" s="97">
        <v>0</v>
      </c>
      <c r="S135" s="97">
        <v>0</v>
      </c>
    </row>
    <row r="136" spans="1:19">
      <c r="A136" s="97" t="s">
        <v>485</v>
      </c>
      <c r="B136" s="98">
        <v>542266000000</v>
      </c>
      <c r="C136" s="97">
        <v>376691.99699999997</v>
      </c>
      <c r="D136" s="97" t="s">
        <v>535</v>
      </c>
      <c r="E136" s="97">
        <v>101872.63800000001</v>
      </c>
      <c r="F136" s="97">
        <v>41401.919999999998</v>
      </c>
      <c r="G136" s="97">
        <v>27030.674999999999</v>
      </c>
      <c r="H136" s="97">
        <v>0</v>
      </c>
      <c r="I136" s="97">
        <v>15118.048000000001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191268.717</v>
      </c>
      <c r="R136" s="97">
        <v>0</v>
      </c>
      <c r="S136" s="97">
        <v>0</v>
      </c>
    </row>
    <row r="137" spans="1:19">
      <c r="A137" s="97" t="s">
        <v>486</v>
      </c>
      <c r="B137" s="98">
        <v>533767000000</v>
      </c>
      <c r="C137" s="97">
        <v>361444.47100000002</v>
      </c>
      <c r="D137" s="97" t="s">
        <v>668</v>
      </c>
      <c r="E137" s="97">
        <v>101872.63800000001</v>
      </c>
      <c r="F137" s="97">
        <v>41401.919999999998</v>
      </c>
      <c r="G137" s="97">
        <v>27030.674999999999</v>
      </c>
      <c r="H137" s="97">
        <v>0</v>
      </c>
      <c r="I137" s="97">
        <v>5731.7640000000001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185407.47500000001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6787890000000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482993000000</v>
      </c>
      <c r="C140" s="97">
        <v>351797.22200000001</v>
      </c>
      <c r="D140" s="97"/>
      <c r="E140" s="97">
        <v>101872.63800000001</v>
      </c>
      <c r="F140" s="97">
        <v>41401.919999999998</v>
      </c>
      <c r="G140" s="97">
        <v>27030.674999999999</v>
      </c>
      <c r="H140" s="97">
        <v>0</v>
      </c>
      <c r="I140" s="97">
        <v>5731.7640000000001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175666.48699999999</v>
      </c>
      <c r="R140" s="97">
        <v>0</v>
      </c>
      <c r="S140" s="97">
        <v>0</v>
      </c>
    </row>
    <row r="141" spans="1:19">
      <c r="A141" s="97" t="s">
        <v>489</v>
      </c>
      <c r="B141" s="98">
        <v>640651000000</v>
      </c>
      <c r="C141" s="97">
        <v>432322.42300000001</v>
      </c>
      <c r="D141" s="97"/>
      <c r="E141" s="97">
        <v>101872.63800000001</v>
      </c>
      <c r="F141" s="97">
        <v>41401.919999999998</v>
      </c>
      <c r="G141" s="97">
        <v>27030.674999999999</v>
      </c>
      <c r="H141" s="97">
        <v>0</v>
      </c>
      <c r="I141" s="97">
        <v>54017.909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208413.55799999999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232697.12</v>
      </c>
      <c r="C144" s="97">
        <v>11118.97</v>
      </c>
      <c r="D144" s="97">
        <v>0</v>
      </c>
      <c r="E144" s="97">
        <v>243816.09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55.66</v>
      </c>
      <c r="C145" s="97">
        <v>2.66</v>
      </c>
      <c r="D145" s="97">
        <v>0</v>
      </c>
      <c r="E145" s="97">
        <v>58.32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55.66</v>
      </c>
      <c r="C146" s="97">
        <v>2.66</v>
      </c>
      <c r="D146" s="97">
        <v>0</v>
      </c>
      <c r="E146" s="97">
        <v>58.32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54"/>
  <sheetViews>
    <sheetView workbookViewId="0"/>
  </sheetViews>
  <sheetFormatPr defaultRowHeight="10.5"/>
  <cols>
    <col min="1" max="1" width="38.5" style="83" customWidth="1"/>
    <col min="2" max="2" width="25.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5.1640625" style="83" customWidth="1"/>
    <col min="18" max="18" width="42.6640625" style="83" customWidth="1"/>
    <col min="19" max="19" width="48.1640625" style="83" customWidth="1"/>
    <col min="20" max="22" width="9.33203125" style="83" customWidth="1"/>
    <col min="23" max="16384" width="9.33203125" style="83"/>
  </cols>
  <sheetData>
    <row r="1" spans="1:19">
      <c r="A1" s="85"/>
      <c r="B1" s="97" t="s">
        <v>339</v>
      </c>
      <c r="C1" s="97" t="s">
        <v>340</v>
      </c>
      <c r="D1" s="97" t="s">
        <v>341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7" t="s">
        <v>342</v>
      </c>
      <c r="B2" s="97">
        <v>8912.6299999999992</v>
      </c>
      <c r="C2" s="97">
        <v>2131.8000000000002</v>
      </c>
      <c r="D2" s="97">
        <v>2131.8000000000002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7" t="s">
        <v>343</v>
      </c>
      <c r="B3" s="97">
        <v>8912.6299999999992</v>
      </c>
      <c r="C3" s="97">
        <v>2131.8000000000002</v>
      </c>
      <c r="D3" s="97">
        <v>2131.8000000000002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7" t="s">
        <v>344</v>
      </c>
      <c r="B4" s="97">
        <v>27447.77</v>
      </c>
      <c r="C4" s="97">
        <v>6565.2</v>
      </c>
      <c r="D4" s="97">
        <v>6565.2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7" t="s">
        <v>345</v>
      </c>
      <c r="B5" s="97">
        <v>27447.77</v>
      </c>
      <c r="C5" s="97">
        <v>6565.2</v>
      </c>
      <c r="D5" s="97">
        <v>6565.2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7" t="s">
        <v>346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7" t="s">
        <v>347</v>
      </c>
      <c r="B8" s="97">
        <v>4180.79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7" t="s">
        <v>348</v>
      </c>
      <c r="B9" s="97">
        <v>4180.79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7" t="s">
        <v>349</v>
      </c>
      <c r="B10" s="97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7" t="s">
        <v>350</v>
      </c>
      <c r="C12" s="97" t="s">
        <v>351</v>
      </c>
      <c r="D12" s="97" t="s">
        <v>352</v>
      </c>
      <c r="E12" s="97" t="s">
        <v>353</v>
      </c>
      <c r="F12" s="97" t="s">
        <v>354</v>
      </c>
      <c r="G12" s="97" t="s">
        <v>355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7" t="s">
        <v>71</v>
      </c>
      <c r="B13" s="97">
        <v>0</v>
      </c>
      <c r="C13" s="97">
        <v>1566.6</v>
      </c>
      <c r="D13" s="97">
        <v>0</v>
      </c>
      <c r="E13" s="97">
        <v>0</v>
      </c>
      <c r="F13" s="97">
        <v>0</v>
      </c>
      <c r="G13" s="97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7" t="s">
        <v>72</v>
      </c>
      <c r="B14" s="97">
        <v>491.13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7" t="s">
        <v>80</v>
      </c>
      <c r="B15" s="97">
        <v>1512.65</v>
      </c>
      <c r="C15" s="97">
        <v>0</v>
      </c>
      <c r="D15" s="97">
        <v>0</v>
      </c>
      <c r="E15" s="97">
        <v>0</v>
      </c>
      <c r="F15" s="97">
        <v>0</v>
      </c>
      <c r="G15" s="97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7" t="s">
        <v>81</v>
      </c>
      <c r="B16" s="97">
        <v>77.260000000000005</v>
      </c>
      <c r="C16" s="97">
        <v>0</v>
      </c>
      <c r="D16" s="97">
        <v>0</v>
      </c>
      <c r="E16" s="97">
        <v>0</v>
      </c>
      <c r="F16" s="97">
        <v>0</v>
      </c>
      <c r="G16" s="97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7" t="s">
        <v>82</v>
      </c>
      <c r="B17" s="97">
        <v>785.69</v>
      </c>
      <c r="C17" s="97">
        <v>199.13</v>
      </c>
      <c r="D17" s="97">
        <v>0</v>
      </c>
      <c r="E17" s="97">
        <v>0</v>
      </c>
      <c r="F17" s="97">
        <v>0</v>
      </c>
      <c r="G17" s="97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7" t="s">
        <v>83</v>
      </c>
      <c r="B18" s="97">
        <v>0</v>
      </c>
      <c r="C18" s="97">
        <v>0</v>
      </c>
      <c r="D18" s="97">
        <v>0</v>
      </c>
      <c r="E18" s="97">
        <v>0</v>
      </c>
      <c r="F18" s="97">
        <v>0</v>
      </c>
      <c r="G18" s="97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7" t="s">
        <v>84</v>
      </c>
      <c r="B19" s="97">
        <v>942.58</v>
      </c>
      <c r="C19" s="97">
        <v>0</v>
      </c>
      <c r="D19" s="97">
        <v>0</v>
      </c>
      <c r="E19" s="97">
        <v>0</v>
      </c>
      <c r="F19" s="97">
        <v>0</v>
      </c>
      <c r="G19" s="97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7" t="s">
        <v>85</v>
      </c>
      <c r="B20" s="97">
        <v>0</v>
      </c>
      <c r="C20" s="97">
        <v>0</v>
      </c>
      <c r="D20" s="97">
        <v>0</v>
      </c>
      <c r="E20" s="97">
        <v>0</v>
      </c>
      <c r="F20" s="97">
        <v>0</v>
      </c>
      <c r="G20" s="97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7" t="s">
        <v>86</v>
      </c>
      <c r="B21" s="97">
        <v>0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7" t="s">
        <v>87</v>
      </c>
      <c r="B22" s="97">
        <v>0</v>
      </c>
      <c r="C22" s="97">
        <v>0</v>
      </c>
      <c r="D22" s="97">
        <v>0</v>
      </c>
      <c r="E22" s="97">
        <v>0</v>
      </c>
      <c r="F22" s="97">
        <v>0</v>
      </c>
      <c r="G22" s="97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7" t="s">
        <v>66</v>
      </c>
      <c r="B23" s="97">
        <v>0</v>
      </c>
      <c r="C23" s="97">
        <v>0</v>
      </c>
      <c r="D23" s="97">
        <v>0</v>
      </c>
      <c r="E23" s="97">
        <v>0</v>
      </c>
      <c r="F23" s="97">
        <v>0</v>
      </c>
      <c r="G23" s="97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7" t="s">
        <v>88</v>
      </c>
      <c r="B24" s="97">
        <v>0</v>
      </c>
      <c r="C24" s="97">
        <v>18.059999999999999</v>
      </c>
      <c r="D24" s="97">
        <v>0</v>
      </c>
      <c r="E24" s="97">
        <v>0</v>
      </c>
      <c r="F24" s="97">
        <v>0</v>
      </c>
      <c r="G24" s="97">
        <v>87.12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7" t="s">
        <v>89</v>
      </c>
      <c r="B25" s="97">
        <v>3319.54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7" t="s">
        <v>90</v>
      </c>
      <c r="B26" s="97">
        <v>0</v>
      </c>
      <c r="C26" s="97">
        <v>0</v>
      </c>
      <c r="D26" s="97">
        <v>0</v>
      </c>
      <c r="E26" s="97">
        <v>0</v>
      </c>
      <c r="F26" s="97">
        <v>0</v>
      </c>
      <c r="G26" s="97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7"/>
      <c r="B27" s="97"/>
      <c r="C27" s="97"/>
      <c r="D27" s="97"/>
      <c r="E27" s="97"/>
      <c r="F27" s="97"/>
      <c r="G27" s="97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7" t="s">
        <v>91</v>
      </c>
      <c r="B28" s="97">
        <v>7128.84</v>
      </c>
      <c r="C28" s="97">
        <v>1783.79</v>
      </c>
      <c r="D28" s="97">
        <v>0</v>
      </c>
      <c r="E28" s="97">
        <v>0</v>
      </c>
      <c r="F28" s="97">
        <v>0</v>
      </c>
      <c r="G28" s="97">
        <v>87.12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7" t="s">
        <v>346</v>
      </c>
      <c r="C30" s="97" t="s">
        <v>3</v>
      </c>
      <c r="D30" s="97" t="s">
        <v>356</v>
      </c>
      <c r="E30" s="97" t="s">
        <v>357</v>
      </c>
      <c r="F30" s="97" t="s">
        <v>358</v>
      </c>
      <c r="G30" s="97" t="s">
        <v>359</v>
      </c>
      <c r="H30" s="97" t="s">
        <v>360</v>
      </c>
      <c r="I30" s="97" t="s">
        <v>361</v>
      </c>
      <c r="J30" s="97" t="s">
        <v>362</v>
      </c>
      <c r="K30"/>
      <c r="L30"/>
      <c r="M30"/>
      <c r="N30"/>
      <c r="O30"/>
      <c r="P30"/>
      <c r="Q30"/>
      <c r="R30"/>
      <c r="S30"/>
    </row>
    <row r="31" spans="1:19">
      <c r="A31" s="97" t="s">
        <v>368</v>
      </c>
      <c r="B31" s="97">
        <v>209.04</v>
      </c>
      <c r="C31" s="97" t="s">
        <v>4</v>
      </c>
      <c r="D31" s="97">
        <v>1274.6500000000001</v>
      </c>
      <c r="E31" s="97">
        <v>1</v>
      </c>
      <c r="F31" s="97">
        <v>189.08</v>
      </c>
      <c r="G31" s="97">
        <v>0</v>
      </c>
      <c r="H31" s="97">
        <v>29.94</v>
      </c>
      <c r="I31" s="97">
        <v>11.61</v>
      </c>
      <c r="J31" s="97">
        <v>80.6828</v>
      </c>
      <c r="K31"/>
      <c r="L31"/>
      <c r="M31"/>
      <c r="N31"/>
      <c r="O31"/>
      <c r="P31"/>
      <c r="Q31"/>
      <c r="R31"/>
      <c r="S31"/>
    </row>
    <row r="32" spans="1:19">
      <c r="A32" s="97" t="s">
        <v>365</v>
      </c>
      <c r="B32" s="97">
        <v>224.72</v>
      </c>
      <c r="C32" s="97" t="s">
        <v>4</v>
      </c>
      <c r="D32" s="97">
        <v>1370.24</v>
      </c>
      <c r="E32" s="97">
        <v>1</v>
      </c>
      <c r="F32" s="97">
        <v>138.38999999999999</v>
      </c>
      <c r="G32" s="97">
        <v>0</v>
      </c>
      <c r="H32" s="97">
        <v>29.94</v>
      </c>
      <c r="I32" s="97">
        <v>11.61</v>
      </c>
      <c r="J32" s="97">
        <v>83.135099999999994</v>
      </c>
      <c r="K32"/>
      <c r="L32"/>
      <c r="M32"/>
      <c r="N32"/>
      <c r="O32"/>
      <c r="P32"/>
      <c r="Q32"/>
      <c r="R32"/>
      <c r="S32"/>
    </row>
    <row r="33" spans="1:19">
      <c r="A33" s="97" t="s">
        <v>364</v>
      </c>
      <c r="B33" s="97">
        <v>621.89</v>
      </c>
      <c r="C33" s="97" t="s">
        <v>4</v>
      </c>
      <c r="D33" s="97">
        <v>3792.03</v>
      </c>
      <c r="E33" s="97">
        <v>1</v>
      </c>
      <c r="F33" s="97">
        <v>477.11</v>
      </c>
      <c r="G33" s="97">
        <v>0</v>
      </c>
      <c r="H33" s="97">
        <v>11.9</v>
      </c>
      <c r="I33" s="97">
        <v>27.87</v>
      </c>
      <c r="J33" s="97">
        <v>8.07</v>
      </c>
      <c r="K33"/>
      <c r="L33"/>
      <c r="M33"/>
      <c r="N33"/>
      <c r="O33"/>
      <c r="P33"/>
      <c r="Q33"/>
      <c r="R33"/>
      <c r="S33"/>
    </row>
    <row r="34" spans="1:19">
      <c r="A34" s="97" t="s">
        <v>363</v>
      </c>
      <c r="B34" s="97">
        <v>88.84</v>
      </c>
      <c r="C34" s="97" t="s">
        <v>4</v>
      </c>
      <c r="D34" s="97">
        <v>541.72</v>
      </c>
      <c r="E34" s="97">
        <v>1</v>
      </c>
      <c r="F34" s="97">
        <v>115.05</v>
      </c>
      <c r="G34" s="97">
        <v>0</v>
      </c>
      <c r="H34" s="97">
        <v>21.36</v>
      </c>
      <c r="I34" s="97">
        <v>18.579999999999998</v>
      </c>
      <c r="J34" s="97">
        <v>8.07</v>
      </c>
      <c r="K34"/>
      <c r="L34"/>
      <c r="M34"/>
      <c r="N34"/>
      <c r="O34"/>
      <c r="P34"/>
      <c r="Q34"/>
      <c r="R34"/>
      <c r="S34"/>
    </row>
    <row r="35" spans="1:19">
      <c r="A35" s="97" t="s">
        <v>367</v>
      </c>
      <c r="B35" s="97">
        <v>711.36</v>
      </c>
      <c r="C35" s="97" t="s">
        <v>4</v>
      </c>
      <c r="D35" s="97">
        <v>4337.6099999999997</v>
      </c>
      <c r="E35" s="97">
        <v>1</v>
      </c>
      <c r="F35" s="97">
        <v>366.09</v>
      </c>
      <c r="G35" s="97">
        <v>0</v>
      </c>
      <c r="H35" s="97">
        <v>29.94</v>
      </c>
      <c r="I35" s="97">
        <v>11.61</v>
      </c>
      <c r="J35" s="97">
        <v>5.38</v>
      </c>
      <c r="K35"/>
      <c r="L35"/>
      <c r="M35"/>
      <c r="N35"/>
      <c r="O35"/>
      <c r="P35"/>
      <c r="Q35"/>
      <c r="R35"/>
      <c r="S35"/>
    </row>
    <row r="36" spans="1:19">
      <c r="A36" s="97" t="s">
        <v>366</v>
      </c>
      <c r="B36" s="97">
        <v>2324.94</v>
      </c>
      <c r="C36" s="97" t="s">
        <v>4</v>
      </c>
      <c r="D36" s="97">
        <v>14176.6</v>
      </c>
      <c r="E36" s="97">
        <v>1</v>
      </c>
      <c r="F36" s="97">
        <v>323.44</v>
      </c>
      <c r="G36" s="97">
        <v>174.7</v>
      </c>
      <c r="H36" s="97">
        <v>29.94</v>
      </c>
      <c r="I36" s="97">
        <v>11.61</v>
      </c>
      <c r="J36" s="97">
        <v>5.38</v>
      </c>
      <c r="K36"/>
      <c r="L36"/>
      <c r="M36"/>
      <c r="N36"/>
      <c r="O36"/>
      <c r="P36"/>
      <c r="Q36"/>
      <c r="R36"/>
      <c r="S36"/>
    </row>
    <row r="37" spans="1:19">
      <c r="A37" s="97" t="s">
        <v>369</v>
      </c>
      <c r="B37" s="97">
        <v>4180.79</v>
      </c>
      <c r="C37" s="97"/>
      <c r="D37" s="97">
        <v>25492.85</v>
      </c>
      <c r="E37" s="97"/>
      <c r="F37" s="97">
        <v>1609.16</v>
      </c>
      <c r="G37" s="97">
        <v>174.7</v>
      </c>
      <c r="H37" s="97">
        <v>27.074200000000001</v>
      </c>
      <c r="I37" s="97">
        <v>12.83</v>
      </c>
      <c r="J37" s="97">
        <v>13.7818</v>
      </c>
      <c r="K37"/>
      <c r="L37"/>
      <c r="M37"/>
      <c r="N37"/>
      <c r="O37"/>
      <c r="P37"/>
      <c r="Q37"/>
      <c r="R37"/>
      <c r="S37"/>
    </row>
    <row r="38" spans="1:19">
      <c r="A38" s="97" t="s">
        <v>370</v>
      </c>
      <c r="B38" s="97">
        <v>4180.79</v>
      </c>
      <c r="C38" s="97"/>
      <c r="D38" s="97">
        <v>25492.85</v>
      </c>
      <c r="E38" s="97"/>
      <c r="F38" s="97">
        <v>1609.16</v>
      </c>
      <c r="G38" s="97">
        <v>174.7</v>
      </c>
      <c r="H38" s="97">
        <v>27.074200000000001</v>
      </c>
      <c r="I38" s="97">
        <v>12.83</v>
      </c>
      <c r="J38" s="97">
        <v>13.7818</v>
      </c>
      <c r="K38"/>
      <c r="L38"/>
      <c r="M38"/>
      <c r="N38"/>
      <c r="O38"/>
      <c r="P38"/>
      <c r="Q38"/>
      <c r="R38"/>
      <c r="S38"/>
    </row>
    <row r="39" spans="1:19">
      <c r="A39" s="97" t="s">
        <v>371</v>
      </c>
      <c r="B39" s="97">
        <v>0</v>
      </c>
      <c r="C39" s="97"/>
      <c r="D39" s="97">
        <v>0</v>
      </c>
      <c r="E39" s="97"/>
      <c r="F39" s="97">
        <v>0</v>
      </c>
      <c r="G39" s="97">
        <v>0</v>
      </c>
      <c r="H39" s="97"/>
      <c r="I39" s="97"/>
      <c r="J39" s="97"/>
      <c r="K39"/>
      <c r="L39"/>
      <c r="M39"/>
      <c r="N39"/>
      <c r="O39"/>
      <c r="P39"/>
      <c r="Q39"/>
      <c r="R39"/>
      <c r="S39"/>
    </row>
    <row r="40" spans="1:1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>
      <c r="A41" s="85"/>
      <c r="B41" s="97" t="s">
        <v>50</v>
      </c>
      <c r="C41" s="97" t="s">
        <v>372</v>
      </c>
      <c r="D41" s="97" t="s">
        <v>373</v>
      </c>
      <c r="E41" s="97" t="s">
        <v>374</v>
      </c>
      <c r="F41" s="97" t="s">
        <v>375</v>
      </c>
      <c r="G41" s="97" t="s">
        <v>376</v>
      </c>
      <c r="H41" s="97" t="s">
        <v>377</v>
      </c>
      <c r="I41" s="97" t="s">
        <v>378</v>
      </c>
      <c r="J41"/>
      <c r="K41"/>
      <c r="L41"/>
      <c r="M41"/>
      <c r="N41"/>
      <c r="O41"/>
      <c r="P41"/>
      <c r="Q41"/>
      <c r="R41"/>
      <c r="S41"/>
    </row>
    <row r="42" spans="1:19">
      <c r="A42" s="97" t="s">
        <v>402</v>
      </c>
      <c r="B42" s="97" t="s">
        <v>526</v>
      </c>
      <c r="C42" s="97">
        <v>0.08</v>
      </c>
      <c r="D42" s="97">
        <v>1.306</v>
      </c>
      <c r="E42" s="97">
        <v>1.623</v>
      </c>
      <c r="F42" s="97">
        <v>60.34</v>
      </c>
      <c r="G42" s="97">
        <v>180</v>
      </c>
      <c r="H42" s="97">
        <v>90</v>
      </c>
      <c r="I42" s="97" t="s">
        <v>395</v>
      </c>
      <c r="J42"/>
      <c r="K42"/>
      <c r="L42"/>
      <c r="M42"/>
      <c r="N42"/>
      <c r="O42"/>
      <c r="P42"/>
      <c r="Q42"/>
      <c r="R42"/>
      <c r="S42"/>
    </row>
    <row r="43" spans="1:19">
      <c r="A43" s="97" t="s">
        <v>403</v>
      </c>
      <c r="B43" s="97" t="s">
        <v>526</v>
      </c>
      <c r="C43" s="97">
        <v>0.08</v>
      </c>
      <c r="D43" s="97">
        <v>1.306</v>
      </c>
      <c r="E43" s="97">
        <v>1.623</v>
      </c>
      <c r="F43" s="97">
        <v>128.72999999999999</v>
      </c>
      <c r="G43" s="97">
        <v>90</v>
      </c>
      <c r="H43" s="97">
        <v>90</v>
      </c>
      <c r="I43" s="97" t="s">
        <v>382</v>
      </c>
      <c r="J43"/>
      <c r="K43"/>
      <c r="L43"/>
      <c r="M43"/>
      <c r="N43"/>
      <c r="O43"/>
      <c r="P43"/>
      <c r="Q43"/>
      <c r="R43"/>
      <c r="S43"/>
    </row>
    <row r="44" spans="1:19">
      <c r="A44" s="97" t="s">
        <v>404</v>
      </c>
      <c r="B44" s="97" t="s">
        <v>384</v>
      </c>
      <c r="C44" s="97">
        <v>0.3</v>
      </c>
      <c r="D44" s="97">
        <v>3.12</v>
      </c>
      <c r="E44" s="97">
        <v>12.904</v>
      </c>
      <c r="F44" s="97">
        <v>209.04</v>
      </c>
      <c r="G44" s="97">
        <v>0</v>
      </c>
      <c r="H44" s="97">
        <v>180</v>
      </c>
      <c r="I44" s="97"/>
      <c r="J44"/>
      <c r="K44"/>
      <c r="L44"/>
      <c r="M44"/>
      <c r="N44"/>
      <c r="O44"/>
      <c r="P44"/>
      <c r="Q44"/>
      <c r="R44"/>
      <c r="S44"/>
    </row>
    <row r="45" spans="1:19">
      <c r="A45" s="97" t="s">
        <v>405</v>
      </c>
      <c r="B45" s="97" t="s">
        <v>527</v>
      </c>
      <c r="C45" s="97">
        <v>0.3</v>
      </c>
      <c r="D45" s="97">
        <v>0.56899999999999995</v>
      </c>
      <c r="E45" s="97">
        <v>0.63700000000000001</v>
      </c>
      <c r="F45" s="97">
        <v>209.04</v>
      </c>
      <c r="G45" s="97">
        <v>180</v>
      </c>
      <c r="H45" s="97">
        <v>0</v>
      </c>
      <c r="I45" s="97"/>
      <c r="J45"/>
      <c r="K45"/>
      <c r="L45"/>
      <c r="M45"/>
      <c r="N45"/>
      <c r="O45"/>
      <c r="P45"/>
      <c r="Q45"/>
      <c r="R45"/>
      <c r="S45"/>
    </row>
    <row r="46" spans="1:19">
      <c r="A46" s="97" t="s">
        <v>391</v>
      </c>
      <c r="B46" s="97" t="s">
        <v>526</v>
      </c>
      <c r="C46" s="97">
        <v>0.08</v>
      </c>
      <c r="D46" s="97">
        <v>1.306</v>
      </c>
      <c r="E46" s="97">
        <v>1.623</v>
      </c>
      <c r="F46" s="97">
        <v>138.38999999999999</v>
      </c>
      <c r="G46" s="97">
        <v>90</v>
      </c>
      <c r="H46" s="97">
        <v>90</v>
      </c>
      <c r="I46" s="97" t="s">
        <v>382</v>
      </c>
      <c r="J46"/>
      <c r="K46"/>
      <c r="L46"/>
      <c r="M46"/>
      <c r="N46"/>
      <c r="O46"/>
      <c r="P46"/>
      <c r="Q46"/>
      <c r="R46"/>
      <c r="S46"/>
    </row>
    <row r="47" spans="1:19">
      <c r="A47" s="97" t="s">
        <v>392</v>
      </c>
      <c r="B47" s="97" t="s">
        <v>384</v>
      </c>
      <c r="C47" s="97">
        <v>0.3</v>
      </c>
      <c r="D47" s="97">
        <v>3.12</v>
      </c>
      <c r="E47" s="97">
        <v>12.904</v>
      </c>
      <c r="F47" s="97">
        <v>224.72</v>
      </c>
      <c r="G47" s="97">
        <v>0</v>
      </c>
      <c r="H47" s="97">
        <v>180</v>
      </c>
      <c r="I47" s="97"/>
      <c r="J47"/>
      <c r="K47"/>
      <c r="L47"/>
      <c r="M47"/>
      <c r="N47"/>
      <c r="O47"/>
      <c r="P47"/>
      <c r="Q47"/>
      <c r="R47"/>
      <c r="S47"/>
    </row>
    <row r="48" spans="1:19">
      <c r="A48" s="97" t="s">
        <v>393</v>
      </c>
      <c r="B48" s="97" t="s">
        <v>527</v>
      </c>
      <c r="C48" s="97">
        <v>0.3</v>
      </c>
      <c r="D48" s="97">
        <v>0.56899999999999995</v>
      </c>
      <c r="E48" s="97">
        <v>0.63700000000000001</v>
      </c>
      <c r="F48" s="97">
        <v>224.72</v>
      </c>
      <c r="G48" s="97">
        <v>180</v>
      </c>
      <c r="H48" s="97">
        <v>0</v>
      </c>
      <c r="I48" s="97"/>
      <c r="J48"/>
      <c r="K48"/>
      <c r="L48"/>
      <c r="M48"/>
      <c r="N48"/>
      <c r="O48"/>
      <c r="P48"/>
      <c r="Q48"/>
      <c r="R48"/>
      <c r="S48"/>
    </row>
    <row r="49" spans="1:19">
      <c r="A49" s="97" t="s">
        <v>386</v>
      </c>
      <c r="B49" s="97" t="s">
        <v>526</v>
      </c>
      <c r="C49" s="97">
        <v>0.08</v>
      </c>
      <c r="D49" s="97">
        <v>1.306</v>
      </c>
      <c r="E49" s="97">
        <v>1.623</v>
      </c>
      <c r="F49" s="97">
        <v>422.4</v>
      </c>
      <c r="G49" s="97">
        <v>0</v>
      </c>
      <c r="H49" s="97">
        <v>90</v>
      </c>
      <c r="I49" s="97" t="s">
        <v>380</v>
      </c>
      <c r="J49"/>
      <c r="K49"/>
      <c r="L49"/>
      <c r="M49"/>
      <c r="N49"/>
      <c r="O49"/>
      <c r="P49"/>
      <c r="Q49"/>
      <c r="R49"/>
      <c r="S49"/>
    </row>
    <row r="50" spans="1:19">
      <c r="A50" s="97" t="s">
        <v>387</v>
      </c>
      <c r="B50" s="97" t="s">
        <v>526</v>
      </c>
      <c r="C50" s="97">
        <v>0.08</v>
      </c>
      <c r="D50" s="97">
        <v>1.306</v>
      </c>
      <c r="E50" s="97">
        <v>1.623</v>
      </c>
      <c r="F50" s="97">
        <v>54.71</v>
      </c>
      <c r="G50" s="97">
        <v>270</v>
      </c>
      <c r="H50" s="97">
        <v>90</v>
      </c>
      <c r="I50" s="97" t="s">
        <v>388</v>
      </c>
      <c r="J50"/>
      <c r="K50"/>
      <c r="L50"/>
      <c r="M50"/>
      <c r="N50"/>
      <c r="O50"/>
      <c r="P50"/>
      <c r="Q50"/>
      <c r="R50"/>
      <c r="S50"/>
    </row>
    <row r="51" spans="1:19">
      <c r="A51" s="97" t="s">
        <v>389</v>
      </c>
      <c r="B51" s="97" t="s">
        <v>384</v>
      </c>
      <c r="C51" s="97">
        <v>0.3</v>
      </c>
      <c r="D51" s="97">
        <v>3.12</v>
      </c>
      <c r="E51" s="97">
        <v>12.904</v>
      </c>
      <c r="F51" s="97">
        <v>621.89</v>
      </c>
      <c r="G51" s="97">
        <v>0</v>
      </c>
      <c r="H51" s="97">
        <v>180</v>
      </c>
      <c r="I51" s="97"/>
      <c r="J51"/>
      <c r="K51"/>
      <c r="L51"/>
      <c r="M51"/>
      <c r="N51"/>
      <c r="O51"/>
      <c r="P51"/>
      <c r="Q51"/>
      <c r="R51"/>
      <c r="S51"/>
    </row>
    <row r="52" spans="1:19">
      <c r="A52" s="97" t="s">
        <v>390</v>
      </c>
      <c r="B52" s="97" t="s">
        <v>527</v>
      </c>
      <c r="C52" s="97">
        <v>0.3</v>
      </c>
      <c r="D52" s="97">
        <v>0.56899999999999995</v>
      </c>
      <c r="E52" s="97">
        <v>0.63700000000000001</v>
      </c>
      <c r="F52" s="97">
        <v>621.89</v>
      </c>
      <c r="G52" s="97">
        <v>180</v>
      </c>
      <c r="H52" s="97">
        <v>0</v>
      </c>
      <c r="I52" s="97"/>
      <c r="J52"/>
      <c r="K52"/>
      <c r="L52"/>
      <c r="M52"/>
      <c r="N52"/>
      <c r="O52"/>
      <c r="P52"/>
      <c r="Q52"/>
      <c r="R52"/>
      <c r="S52"/>
    </row>
    <row r="53" spans="1:19">
      <c r="A53" s="97" t="s">
        <v>381</v>
      </c>
      <c r="B53" s="97" t="s">
        <v>526</v>
      </c>
      <c r="C53" s="97">
        <v>0.08</v>
      </c>
      <c r="D53" s="97">
        <v>1.306</v>
      </c>
      <c r="E53" s="97">
        <v>1.623</v>
      </c>
      <c r="F53" s="97">
        <v>54.71</v>
      </c>
      <c r="G53" s="97">
        <v>90</v>
      </c>
      <c r="H53" s="97">
        <v>90</v>
      </c>
      <c r="I53" s="97" t="s">
        <v>382</v>
      </c>
      <c r="J53"/>
      <c r="K53"/>
      <c r="L53"/>
      <c r="M53"/>
      <c r="N53"/>
      <c r="O53"/>
      <c r="P53"/>
      <c r="Q53"/>
      <c r="R53"/>
      <c r="S53"/>
    </row>
    <row r="54" spans="1:19">
      <c r="A54" s="97" t="s">
        <v>379</v>
      </c>
      <c r="B54" s="97" t="s">
        <v>526</v>
      </c>
      <c r="C54" s="97">
        <v>0.08</v>
      </c>
      <c r="D54" s="97">
        <v>1.306</v>
      </c>
      <c r="E54" s="97">
        <v>1.623</v>
      </c>
      <c r="F54" s="97">
        <v>60.34</v>
      </c>
      <c r="G54" s="97">
        <v>0</v>
      </c>
      <c r="H54" s="97">
        <v>90</v>
      </c>
      <c r="I54" s="97" t="s">
        <v>380</v>
      </c>
      <c r="J54"/>
      <c r="K54"/>
      <c r="L54"/>
      <c r="M54"/>
      <c r="N54"/>
      <c r="O54"/>
      <c r="P54"/>
      <c r="Q54"/>
      <c r="R54"/>
      <c r="S54"/>
    </row>
    <row r="55" spans="1:19">
      <c r="A55" s="97" t="s">
        <v>383</v>
      </c>
      <c r="B55" s="97" t="s">
        <v>384</v>
      </c>
      <c r="C55" s="97">
        <v>0.3</v>
      </c>
      <c r="D55" s="97">
        <v>3.12</v>
      </c>
      <c r="E55" s="97">
        <v>12.904</v>
      </c>
      <c r="F55" s="97">
        <v>88.84</v>
      </c>
      <c r="G55" s="97">
        <v>0</v>
      </c>
      <c r="H55" s="97">
        <v>180</v>
      </c>
      <c r="I55" s="97"/>
      <c r="J55"/>
      <c r="K55"/>
      <c r="L55"/>
      <c r="M55"/>
      <c r="N55"/>
      <c r="O55"/>
      <c r="P55"/>
      <c r="Q55"/>
      <c r="R55"/>
      <c r="S55"/>
    </row>
    <row r="56" spans="1:19">
      <c r="A56" s="97" t="s">
        <v>385</v>
      </c>
      <c r="B56" s="97" t="s">
        <v>527</v>
      </c>
      <c r="C56" s="97">
        <v>0.3</v>
      </c>
      <c r="D56" s="97">
        <v>0.56899999999999995</v>
      </c>
      <c r="E56" s="97">
        <v>0.63700000000000001</v>
      </c>
      <c r="F56" s="97">
        <v>88.84</v>
      </c>
      <c r="G56" s="97">
        <v>180</v>
      </c>
      <c r="H56" s="97">
        <v>0</v>
      </c>
      <c r="I56" s="97"/>
      <c r="J56"/>
      <c r="K56"/>
      <c r="L56"/>
      <c r="M56"/>
      <c r="N56"/>
      <c r="O56"/>
      <c r="P56"/>
      <c r="Q56"/>
      <c r="R56"/>
      <c r="S56"/>
    </row>
    <row r="57" spans="1:19">
      <c r="A57" s="97" t="s">
        <v>399</v>
      </c>
      <c r="B57" s="97" t="s">
        <v>526</v>
      </c>
      <c r="C57" s="97">
        <v>0.08</v>
      </c>
      <c r="D57" s="97">
        <v>1.306</v>
      </c>
      <c r="E57" s="97">
        <v>1.623</v>
      </c>
      <c r="F57" s="97">
        <v>98.96</v>
      </c>
      <c r="G57" s="97">
        <v>180</v>
      </c>
      <c r="H57" s="97">
        <v>90</v>
      </c>
      <c r="I57" s="97" t="s">
        <v>395</v>
      </c>
      <c r="J57"/>
      <c r="K57"/>
      <c r="L57"/>
      <c r="M57"/>
      <c r="N57"/>
      <c r="O57"/>
      <c r="P57"/>
      <c r="Q57"/>
      <c r="R57"/>
      <c r="S57"/>
    </row>
    <row r="58" spans="1:19">
      <c r="A58" s="97" t="s">
        <v>398</v>
      </c>
      <c r="B58" s="97" t="s">
        <v>526</v>
      </c>
      <c r="C58" s="97">
        <v>0.08</v>
      </c>
      <c r="D58" s="97">
        <v>1.306</v>
      </c>
      <c r="E58" s="97">
        <v>1.623</v>
      </c>
      <c r="F58" s="97">
        <v>267.12</v>
      </c>
      <c r="G58" s="97">
        <v>270</v>
      </c>
      <c r="H58" s="97">
        <v>90</v>
      </c>
      <c r="I58" s="97" t="s">
        <v>388</v>
      </c>
      <c r="J58"/>
      <c r="K58"/>
      <c r="L58"/>
      <c r="M58"/>
      <c r="N58"/>
      <c r="O58"/>
      <c r="P58"/>
      <c r="Q58"/>
      <c r="R58"/>
      <c r="S58"/>
    </row>
    <row r="59" spans="1:19">
      <c r="A59" s="97" t="s">
        <v>400</v>
      </c>
      <c r="B59" s="97" t="s">
        <v>384</v>
      </c>
      <c r="C59" s="97">
        <v>0.3</v>
      </c>
      <c r="D59" s="97">
        <v>3.12</v>
      </c>
      <c r="E59" s="97">
        <v>12.904</v>
      </c>
      <c r="F59" s="97">
        <v>711.36</v>
      </c>
      <c r="G59" s="97">
        <v>0</v>
      </c>
      <c r="H59" s="97">
        <v>180</v>
      </c>
      <c r="I59" s="97"/>
      <c r="J59"/>
      <c r="K59"/>
      <c r="L59"/>
      <c r="M59"/>
      <c r="N59"/>
      <c r="O59"/>
      <c r="P59"/>
      <c r="Q59"/>
      <c r="R59"/>
      <c r="S59"/>
    </row>
    <row r="60" spans="1:19">
      <c r="A60" s="97" t="s">
        <v>401</v>
      </c>
      <c r="B60" s="97" t="s">
        <v>527</v>
      </c>
      <c r="C60" s="97">
        <v>0.3</v>
      </c>
      <c r="D60" s="97">
        <v>0.56899999999999995</v>
      </c>
      <c r="E60" s="97">
        <v>0.63700000000000001</v>
      </c>
      <c r="F60" s="97">
        <v>711.36</v>
      </c>
      <c r="G60" s="97">
        <v>180</v>
      </c>
      <c r="H60" s="97">
        <v>0</v>
      </c>
      <c r="I60" s="97"/>
      <c r="J60"/>
      <c r="K60"/>
      <c r="L60"/>
      <c r="M60"/>
      <c r="N60"/>
      <c r="O60"/>
      <c r="P60"/>
      <c r="Q60"/>
      <c r="R60"/>
      <c r="S60"/>
    </row>
    <row r="61" spans="1:19">
      <c r="A61" s="97" t="s">
        <v>394</v>
      </c>
      <c r="B61" s="97" t="s">
        <v>526</v>
      </c>
      <c r="C61" s="97">
        <v>0.08</v>
      </c>
      <c r="D61" s="97">
        <v>1.306</v>
      </c>
      <c r="E61" s="97">
        <v>1.623</v>
      </c>
      <c r="F61" s="97">
        <v>323.44</v>
      </c>
      <c r="G61" s="97">
        <v>180</v>
      </c>
      <c r="H61" s="97">
        <v>90</v>
      </c>
      <c r="I61" s="97" t="s">
        <v>395</v>
      </c>
      <c r="J61"/>
      <c r="K61"/>
      <c r="L61"/>
      <c r="M61"/>
      <c r="N61"/>
      <c r="O61"/>
      <c r="P61"/>
      <c r="Q61"/>
      <c r="R61"/>
      <c r="S61"/>
    </row>
    <row r="62" spans="1:19">
      <c r="A62" s="97" t="s">
        <v>396</v>
      </c>
      <c r="B62" s="97" t="s">
        <v>384</v>
      </c>
      <c r="C62" s="97">
        <v>0.3</v>
      </c>
      <c r="D62" s="97">
        <v>3.12</v>
      </c>
      <c r="E62" s="97">
        <v>12.904</v>
      </c>
      <c r="F62" s="97">
        <v>2324.94</v>
      </c>
      <c r="G62" s="97">
        <v>0</v>
      </c>
      <c r="H62" s="97">
        <v>180</v>
      </c>
      <c r="I62" s="97"/>
      <c r="J62"/>
      <c r="K62"/>
      <c r="L62"/>
      <c r="M62"/>
      <c r="N62"/>
      <c r="O62"/>
      <c r="P62"/>
      <c r="Q62"/>
      <c r="R62"/>
      <c r="S62"/>
    </row>
    <row r="63" spans="1:19">
      <c r="A63" s="97" t="s">
        <v>397</v>
      </c>
      <c r="B63" s="97" t="s">
        <v>527</v>
      </c>
      <c r="C63" s="97">
        <v>0.3</v>
      </c>
      <c r="D63" s="97">
        <v>0.56899999999999995</v>
      </c>
      <c r="E63" s="97">
        <v>0.63700000000000001</v>
      </c>
      <c r="F63" s="97">
        <v>2324.94</v>
      </c>
      <c r="G63" s="97">
        <v>180</v>
      </c>
      <c r="H63" s="97">
        <v>0</v>
      </c>
      <c r="I63" s="97"/>
      <c r="J63"/>
      <c r="K63"/>
      <c r="L63"/>
      <c r="M63"/>
      <c r="N63"/>
      <c r="O63"/>
      <c r="P63"/>
      <c r="Q63"/>
      <c r="R63"/>
      <c r="S63"/>
    </row>
    <row r="64" spans="1:1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85"/>
      <c r="B65" s="97" t="s">
        <v>50</v>
      </c>
      <c r="C65" s="97" t="s">
        <v>406</v>
      </c>
      <c r="D65" s="97" t="s">
        <v>407</v>
      </c>
      <c r="E65" s="97" t="s">
        <v>408</v>
      </c>
      <c r="F65" s="97" t="s">
        <v>44</v>
      </c>
      <c r="G65" s="97" t="s">
        <v>409</v>
      </c>
      <c r="H65" s="97" t="s">
        <v>410</v>
      </c>
      <c r="I65" s="97" t="s">
        <v>411</v>
      </c>
      <c r="J65" s="97" t="s">
        <v>376</v>
      </c>
      <c r="K65" s="97" t="s">
        <v>378</v>
      </c>
      <c r="L65"/>
      <c r="M65"/>
      <c r="N65"/>
      <c r="O65"/>
      <c r="P65"/>
      <c r="Q65"/>
      <c r="R65"/>
      <c r="S65"/>
    </row>
    <row r="66" spans="1:19">
      <c r="A66" s="97" t="s">
        <v>412</v>
      </c>
      <c r="B66" s="97" t="s">
        <v>644</v>
      </c>
      <c r="C66" s="97">
        <v>174.7</v>
      </c>
      <c r="D66" s="97">
        <v>174.7</v>
      </c>
      <c r="E66" s="97">
        <v>5.835</v>
      </c>
      <c r="F66" s="97">
        <v>0.54</v>
      </c>
      <c r="G66" s="97">
        <v>0.38400000000000001</v>
      </c>
      <c r="H66" s="97" t="s">
        <v>413</v>
      </c>
      <c r="I66" s="97" t="s">
        <v>394</v>
      </c>
      <c r="J66" s="97">
        <v>180</v>
      </c>
      <c r="K66" s="97" t="s">
        <v>395</v>
      </c>
      <c r="L66"/>
      <c r="M66"/>
      <c r="N66"/>
      <c r="O66"/>
      <c r="P66"/>
      <c r="Q66"/>
      <c r="R66"/>
      <c r="S66"/>
    </row>
    <row r="67" spans="1:19">
      <c r="A67" s="97" t="s">
        <v>414</v>
      </c>
      <c r="B67" s="97"/>
      <c r="C67" s="97"/>
      <c r="D67" s="97">
        <v>174.7</v>
      </c>
      <c r="E67" s="97">
        <v>5.83</v>
      </c>
      <c r="F67" s="97">
        <v>0.54</v>
      </c>
      <c r="G67" s="97">
        <v>0.38400000000000001</v>
      </c>
      <c r="H67" s="97"/>
      <c r="I67" s="97"/>
      <c r="J67" s="97"/>
      <c r="K67" s="97"/>
      <c r="L67"/>
      <c r="M67"/>
      <c r="N67"/>
      <c r="O67"/>
      <c r="P67"/>
      <c r="Q67"/>
      <c r="R67"/>
      <c r="S67"/>
    </row>
    <row r="68" spans="1:19">
      <c r="A68" s="97" t="s">
        <v>415</v>
      </c>
      <c r="B68" s="97"/>
      <c r="C68" s="97"/>
      <c r="D68" s="97">
        <v>0</v>
      </c>
      <c r="E68" s="97" t="s">
        <v>416</v>
      </c>
      <c r="F68" s="97" t="s">
        <v>416</v>
      </c>
      <c r="G68" s="97" t="s">
        <v>416</v>
      </c>
      <c r="H68" s="97"/>
      <c r="I68" s="97"/>
      <c r="J68" s="97"/>
      <c r="K68" s="97"/>
      <c r="L68"/>
      <c r="M68"/>
      <c r="N68"/>
      <c r="O68"/>
      <c r="P68"/>
      <c r="Q68"/>
      <c r="R68"/>
      <c r="S68"/>
    </row>
    <row r="69" spans="1:19">
      <c r="A69" s="97" t="s">
        <v>417</v>
      </c>
      <c r="B69" s="97"/>
      <c r="C69" s="97"/>
      <c r="D69" s="97">
        <v>174.7</v>
      </c>
      <c r="E69" s="97">
        <v>5.83</v>
      </c>
      <c r="F69" s="97">
        <v>0.54</v>
      </c>
      <c r="G69" s="97">
        <v>0.38400000000000001</v>
      </c>
      <c r="H69" s="97"/>
      <c r="I69" s="97"/>
      <c r="J69" s="97"/>
      <c r="K69" s="97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85"/>
      <c r="B71" s="97" t="s">
        <v>116</v>
      </c>
      <c r="C71" s="97" t="s">
        <v>418</v>
      </c>
      <c r="D71" s="97" t="s">
        <v>419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7" t="s">
        <v>34</v>
      </c>
      <c r="B72" s="97"/>
      <c r="C72" s="97"/>
      <c r="D72" s="97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5"/>
      <c r="B74" s="97" t="s">
        <v>116</v>
      </c>
      <c r="C74" s="97" t="s">
        <v>420</v>
      </c>
      <c r="D74" s="97" t="s">
        <v>421</v>
      </c>
      <c r="E74" s="97" t="s">
        <v>422</v>
      </c>
      <c r="F74" s="97" t="s">
        <v>423</v>
      </c>
      <c r="G74" s="97" t="s">
        <v>419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7" t="s">
        <v>424</v>
      </c>
      <c r="B75" s="97" t="s">
        <v>425</v>
      </c>
      <c r="C75" s="97">
        <v>12664.85</v>
      </c>
      <c r="D75" s="97">
        <v>9873.92</v>
      </c>
      <c r="E75" s="97">
        <v>2790.94</v>
      </c>
      <c r="F75" s="97">
        <v>0.78</v>
      </c>
      <c r="G75" s="97">
        <v>3.58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7" t="s">
        <v>426</v>
      </c>
      <c r="B76" s="97" t="s">
        <v>425</v>
      </c>
      <c r="C76" s="97">
        <v>74774.97</v>
      </c>
      <c r="D76" s="97">
        <v>55453.37</v>
      </c>
      <c r="E76" s="97">
        <v>19321.599999999999</v>
      </c>
      <c r="F76" s="97">
        <v>0.74</v>
      </c>
      <c r="G76" s="97">
        <v>3.62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7" t="s">
        <v>427</v>
      </c>
      <c r="B77" s="97" t="s">
        <v>425</v>
      </c>
      <c r="C77" s="97">
        <v>63767.44</v>
      </c>
      <c r="D77" s="97">
        <v>43112.1</v>
      </c>
      <c r="E77" s="97">
        <v>20655.349999999999</v>
      </c>
      <c r="F77" s="97">
        <v>0.68</v>
      </c>
      <c r="G77" s="97">
        <v>3.1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97" t="s">
        <v>428</v>
      </c>
      <c r="B78" s="97" t="s">
        <v>425</v>
      </c>
      <c r="C78" s="97">
        <v>299623.69</v>
      </c>
      <c r="D78" s="97">
        <v>202570.55</v>
      </c>
      <c r="E78" s="97">
        <v>97053.14</v>
      </c>
      <c r="F78" s="97">
        <v>0.68</v>
      </c>
      <c r="G78" s="97">
        <v>3.09</v>
      </c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97" t="s">
        <v>429</v>
      </c>
      <c r="B79" s="97" t="s">
        <v>425</v>
      </c>
      <c r="C79" s="97">
        <v>101631.42</v>
      </c>
      <c r="D79" s="97">
        <v>68852.259999999995</v>
      </c>
      <c r="E79" s="97">
        <v>32779.15</v>
      </c>
      <c r="F79" s="97">
        <v>0.68</v>
      </c>
      <c r="G79" s="97">
        <v>3.33</v>
      </c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7" t="s">
        <v>430</v>
      </c>
      <c r="B80" s="97" t="s">
        <v>425</v>
      </c>
      <c r="C80" s="97">
        <v>44983.05</v>
      </c>
      <c r="D80" s="97">
        <v>35322.47</v>
      </c>
      <c r="E80" s="97">
        <v>9660.59</v>
      </c>
      <c r="F80" s="97">
        <v>0.79</v>
      </c>
      <c r="G80" s="97">
        <v>3.32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5"/>
      <c r="B82" s="97" t="s">
        <v>116</v>
      </c>
      <c r="C82" s="97" t="s">
        <v>420</v>
      </c>
      <c r="D82" s="97" t="s">
        <v>419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7" t="s">
        <v>431</v>
      </c>
      <c r="B83" s="97" t="s">
        <v>432</v>
      </c>
      <c r="C83" s="97">
        <v>16914.34</v>
      </c>
      <c r="D83" s="97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7" t="s">
        <v>433</v>
      </c>
      <c r="B84" s="97" t="s">
        <v>432</v>
      </c>
      <c r="C84" s="97">
        <v>94274.92</v>
      </c>
      <c r="D84" s="97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7" t="s">
        <v>434</v>
      </c>
      <c r="B85" s="97" t="s">
        <v>432</v>
      </c>
      <c r="C85" s="97">
        <v>119704.71</v>
      </c>
      <c r="D85" s="97">
        <v>0.78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97" t="s">
        <v>435</v>
      </c>
      <c r="B86" s="97" t="s">
        <v>432</v>
      </c>
      <c r="C86" s="97">
        <v>344853.06</v>
      </c>
      <c r="D86" s="97">
        <v>0.78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97" t="s">
        <v>436</v>
      </c>
      <c r="B87" s="97" t="s">
        <v>432</v>
      </c>
      <c r="C87" s="97">
        <v>114528.31</v>
      </c>
      <c r="D87" s="97">
        <v>0.78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7" t="s">
        <v>437</v>
      </c>
      <c r="B88" s="97" t="s">
        <v>432</v>
      </c>
      <c r="C88" s="97">
        <v>64531.519999999997</v>
      </c>
      <c r="D88" s="97">
        <v>0.78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5"/>
      <c r="B90" s="97" t="s">
        <v>116</v>
      </c>
      <c r="C90" s="97" t="s">
        <v>438</v>
      </c>
      <c r="D90" s="97" t="s">
        <v>439</v>
      </c>
      <c r="E90" s="97" t="s">
        <v>440</v>
      </c>
      <c r="F90" s="97" t="s">
        <v>441</v>
      </c>
      <c r="G90" s="97" t="s">
        <v>442</v>
      </c>
      <c r="H90" s="97" t="s">
        <v>443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7" t="s">
        <v>444</v>
      </c>
      <c r="B91" s="97" t="s">
        <v>445</v>
      </c>
      <c r="C91" s="97">
        <v>0.34</v>
      </c>
      <c r="D91" s="97">
        <v>125</v>
      </c>
      <c r="E91" s="97">
        <v>0.35</v>
      </c>
      <c r="F91" s="97">
        <v>130.91999999999999</v>
      </c>
      <c r="G91" s="97">
        <v>1</v>
      </c>
      <c r="H91" s="97" t="s">
        <v>446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7" t="s">
        <v>587</v>
      </c>
      <c r="B92" s="97" t="s">
        <v>445</v>
      </c>
      <c r="C92" s="97">
        <v>1</v>
      </c>
      <c r="D92" s="97">
        <v>0</v>
      </c>
      <c r="E92" s="97">
        <v>0.34</v>
      </c>
      <c r="F92" s="97">
        <v>0</v>
      </c>
      <c r="G92" s="97">
        <v>1</v>
      </c>
      <c r="H92" s="97" t="s">
        <v>446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7" t="s">
        <v>588</v>
      </c>
      <c r="B93" s="97" t="s">
        <v>445</v>
      </c>
      <c r="C93" s="97">
        <v>1</v>
      </c>
      <c r="D93" s="97">
        <v>0</v>
      </c>
      <c r="E93" s="97">
        <v>1.08</v>
      </c>
      <c r="F93" s="97">
        <v>0</v>
      </c>
      <c r="G93" s="97">
        <v>1</v>
      </c>
      <c r="H93" s="97" t="s">
        <v>446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7" t="s">
        <v>447</v>
      </c>
      <c r="B94" s="97" t="s">
        <v>448</v>
      </c>
      <c r="C94" s="97">
        <v>0.54</v>
      </c>
      <c r="D94" s="97">
        <v>622</v>
      </c>
      <c r="E94" s="97">
        <v>0.73</v>
      </c>
      <c r="F94" s="97">
        <v>841.51</v>
      </c>
      <c r="G94" s="97">
        <v>1</v>
      </c>
      <c r="H94" s="97" t="s">
        <v>449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7" t="s">
        <v>450</v>
      </c>
      <c r="B95" s="97" t="s">
        <v>448</v>
      </c>
      <c r="C95" s="97">
        <v>0.57999999999999996</v>
      </c>
      <c r="D95" s="97">
        <v>1109.6500000000001</v>
      </c>
      <c r="E95" s="97">
        <v>3.82</v>
      </c>
      <c r="F95" s="97">
        <v>7279.13</v>
      </c>
      <c r="G95" s="97">
        <v>1</v>
      </c>
      <c r="H95" s="97" t="s">
        <v>449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7" t="s">
        <v>451</v>
      </c>
      <c r="B96" s="97" t="s">
        <v>448</v>
      </c>
      <c r="C96" s="97">
        <v>0.56999999999999995</v>
      </c>
      <c r="D96" s="97">
        <v>622</v>
      </c>
      <c r="E96" s="97">
        <v>2.57</v>
      </c>
      <c r="F96" s="97">
        <v>2808.34</v>
      </c>
      <c r="G96" s="97">
        <v>1</v>
      </c>
      <c r="H96" s="97" t="s">
        <v>449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7" t="s">
        <v>452</v>
      </c>
      <c r="B97" s="97" t="s">
        <v>448</v>
      </c>
      <c r="C97" s="97">
        <v>0.6</v>
      </c>
      <c r="D97" s="97">
        <v>1017.59</v>
      </c>
      <c r="E97" s="97">
        <v>12.07</v>
      </c>
      <c r="F97" s="97">
        <v>20443.07</v>
      </c>
      <c r="G97" s="97">
        <v>1</v>
      </c>
      <c r="H97" s="97" t="s">
        <v>449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7" t="s">
        <v>453</v>
      </c>
      <c r="B98" s="97" t="s">
        <v>448</v>
      </c>
      <c r="C98" s="97">
        <v>0.57999999999999996</v>
      </c>
      <c r="D98" s="97">
        <v>1109.6500000000001</v>
      </c>
      <c r="E98" s="97">
        <v>4.12</v>
      </c>
      <c r="F98" s="97">
        <v>7850.72</v>
      </c>
      <c r="G98" s="97">
        <v>1</v>
      </c>
      <c r="H98" s="97" t="s">
        <v>449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7" t="s">
        <v>454</v>
      </c>
      <c r="B99" s="97" t="s">
        <v>448</v>
      </c>
      <c r="C99" s="97">
        <v>0.56999999999999995</v>
      </c>
      <c r="D99" s="97">
        <v>622</v>
      </c>
      <c r="E99" s="97">
        <v>2.62</v>
      </c>
      <c r="F99" s="97">
        <v>2863.41</v>
      </c>
      <c r="G99" s="97">
        <v>1</v>
      </c>
      <c r="H99" s="97" t="s">
        <v>449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5"/>
      <c r="B101" s="97" t="s">
        <v>116</v>
      </c>
      <c r="C101" s="97" t="s">
        <v>455</v>
      </c>
      <c r="D101" s="97" t="s">
        <v>456</v>
      </c>
      <c r="E101" s="97" t="s">
        <v>457</v>
      </c>
      <c r="F101" s="97" t="s">
        <v>458</v>
      </c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7" t="s">
        <v>459</v>
      </c>
      <c r="B102" s="97" t="s">
        <v>460</v>
      </c>
      <c r="C102" s="97" t="s">
        <v>461</v>
      </c>
      <c r="D102" s="97">
        <v>0.1</v>
      </c>
      <c r="E102" s="97">
        <v>0</v>
      </c>
      <c r="F102" s="97">
        <v>1</v>
      </c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5"/>
      <c r="B104" s="97" t="s">
        <v>116</v>
      </c>
      <c r="C104" s="97" t="s">
        <v>462</v>
      </c>
      <c r="D104" s="97" t="s">
        <v>463</v>
      </c>
      <c r="E104" s="97" t="s">
        <v>464</v>
      </c>
      <c r="F104" s="97" t="s">
        <v>465</v>
      </c>
      <c r="G104" s="97" t="s">
        <v>466</v>
      </c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7" t="s">
        <v>467</v>
      </c>
      <c r="B105" s="97" t="s">
        <v>468</v>
      </c>
      <c r="C105" s="97">
        <v>0.4</v>
      </c>
      <c r="D105" s="97">
        <v>845000</v>
      </c>
      <c r="E105" s="97">
        <v>0.8</v>
      </c>
      <c r="F105" s="97">
        <v>1.72</v>
      </c>
      <c r="G105" s="97">
        <v>0.59</v>
      </c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5"/>
      <c r="B107" s="97" t="s">
        <v>469</v>
      </c>
      <c r="C107" s="97" t="s">
        <v>470</v>
      </c>
      <c r="D107" s="97" t="s">
        <v>471</v>
      </c>
      <c r="E107" s="97" t="s">
        <v>472</v>
      </c>
      <c r="F107" s="97" t="s">
        <v>473</v>
      </c>
      <c r="G107" s="97" t="s">
        <v>474</v>
      </c>
      <c r="H107" s="97" t="s">
        <v>475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7" t="s">
        <v>476</v>
      </c>
      <c r="B108" s="97">
        <v>138298.12640000001</v>
      </c>
      <c r="C108" s="97">
        <v>210.55279999999999</v>
      </c>
      <c r="D108" s="97">
        <v>799.6164</v>
      </c>
      <c r="E108" s="97">
        <v>0</v>
      </c>
      <c r="F108" s="97">
        <v>1.5E-3</v>
      </c>
      <c r="G108" s="98">
        <v>3987340</v>
      </c>
      <c r="H108" s="97">
        <v>56701.706400000003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7" t="s">
        <v>477</v>
      </c>
      <c r="B109" s="97">
        <v>118660.1256</v>
      </c>
      <c r="C109" s="97">
        <v>185.71039999999999</v>
      </c>
      <c r="D109" s="97">
        <v>733.59209999999996</v>
      </c>
      <c r="E109" s="97">
        <v>0</v>
      </c>
      <c r="F109" s="97">
        <v>1.4E-3</v>
      </c>
      <c r="G109" s="98">
        <v>3658310</v>
      </c>
      <c r="H109" s="97">
        <v>49175.6705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7" t="s">
        <v>478</v>
      </c>
      <c r="B110" s="97">
        <v>131364.4474</v>
      </c>
      <c r="C110" s="97">
        <v>206.16390000000001</v>
      </c>
      <c r="D110" s="97">
        <v>817.49519999999995</v>
      </c>
      <c r="E110" s="97">
        <v>0</v>
      </c>
      <c r="F110" s="97">
        <v>1.6000000000000001E-3</v>
      </c>
      <c r="G110" s="98">
        <v>4076750</v>
      </c>
      <c r="H110" s="97">
        <v>54499.938199999997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7" t="s">
        <v>479</v>
      </c>
      <c r="B111" s="97">
        <v>125578.50810000001</v>
      </c>
      <c r="C111" s="97">
        <v>202.9588</v>
      </c>
      <c r="D111" s="97">
        <v>836.7133</v>
      </c>
      <c r="E111" s="97">
        <v>0</v>
      </c>
      <c r="F111" s="97">
        <v>1.6000000000000001E-3</v>
      </c>
      <c r="G111" s="98">
        <v>4172810</v>
      </c>
      <c r="H111" s="97">
        <v>52710.1682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7" t="s">
        <v>291</v>
      </c>
      <c r="B112" s="97">
        <v>136845.60980000001</v>
      </c>
      <c r="C112" s="97">
        <v>222.39179999999999</v>
      </c>
      <c r="D112" s="97">
        <v>923.28160000000003</v>
      </c>
      <c r="E112" s="97">
        <v>0</v>
      </c>
      <c r="F112" s="97">
        <v>1.6999999999999999E-3</v>
      </c>
      <c r="G112" s="98">
        <v>4604590</v>
      </c>
      <c r="H112" s="97">
        <v>57566.542000000001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7" t="s">
        <v>480</v>
      </c>
      <c r="B113" s="97">
        <v>150030.19450000001</v>
      </c>
      <c r="C113" s="97">
        <v>245.21719999999999</v>
      </c>
      <c r="D113" s="97">
        <v>1025.3837000000001</v>
      </c>
      <c r="E113" s="97">
        <v>0</v>
      </c>
      <c r="F113" s="97">
        <v>1.9E-3</v>
      </c>
      <c r="G113" s="98">
        <v>5113840</v>
      </c>
      <c r="H113" s="97">
        <v>63258.254800000002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7" t="s">
        <v>481</v>
      </c>
      <c r="B114" s="97">
        <v>166842.15789999999</v>
      </c>
      <c r="C114" s="97">
        <v>272.90449999999998</v>
      </c>
      <c r="D114" s="97">
        <v>1142.2497000000001</v>
      </c>
      <c r="E114" s="97">
        <v>0</v>
      </c>
      <c r="F114" s="97">
        <v>2.0999999999999999E-3</v>
      </c>
      <c r="G114" s="98">
        <v>5696690</v>
      </c>
      <c r="H114" s="97">
        <v>70368.520099999994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7" t="s">
        <v>482</v>
      </c>
      <c r="B115" s="97">
        <v>168330.97940000001</v>
      </c>
      <c r="C115" s="97">
        <v>275.28980000000001</v>
      </c>
      <c r="D115" s="97">
        <v>1151.9728</v>
      </c>
      <c r="E115" s="97">
        <v>0</v>
      </c>
      <c r="F115" s="97">
        <v>2.2000000000000001E-3</v>
      </c>
      <c r="G115" s="98">
        <v>5745180</v>
      </c>
      <c r="H115" s="97">
        <v>70991.260999999999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97" t="s">
        <v>483</v>
      </c>
      <c r="B116" s="97">
        <v>145669.39050000001</v>
      </c>
      <c r="C116" s="97">
        <v>237.91390000000001</v>
      </c>
      <c r="D116" s="97">
        <v>993.92840000000001</v>
      </c>
      <c r="E116" s="97">
        <v>0</v>
      </c>
      <c r="F116" s="97">
        <v>1.9E-3</v>
      </c>
      <c r="G116" s="98">
        <v>4956960</v>
      </c>
      <c r="H116" s="97">
        <v>61401.318700000003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97" t="s">
        <v>484</v>
      </c>
      <c r="B117" s="97">
        <v>132424.75949999999</v>
      </c>
      <c r="C117" s="97">
        <v>214.29820000000001</v>
      </c>
      <c r="D117" s="97">
        <v>884.90930000000003</v>
      </c>
      <c r="E117" s="97">
        <v>0</v>
      </c>
      <c r="F117" s="97">
        <v>1.6999999999999999E-3</v>
      </c>
      <c r="G117" s="98">
        <v>4413180</v>
      </c>
      <c r="H117" s="97">
        <v>55612.338300000003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97" t="s">
        <v>485</v>
      </c>
      <c r="B118" s="97">
        <v>125097.3118</v>
      </c>
      <c r="C118" s="97">
        <v>197.15029999999999</v>
      </c>
      <c r="D118" s="97">
        <v>786.221</v>
      </c>
      <c r="E118" s="97">
        <v>0</v>
      </c>
      <c r="F118" s="97">
        <v>1.5E-3</v>
      </c>
      <c r="G118" s="98">
        <v>3920820</v>
      </c>
      <c r="H118" s="97">
        <v>51985.298499999997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7" t="s">
        <v>486</v>
      </c>
      <c r="B119" s="97">
        <v>135683.84179999999</v>
      </c>
      <c r="C119" s="97">
        <v>208.00729999999999</v>
      </c>
      <c r="D119" s="97">
        <v>797.98500000000001</v>
      </c>
      <c r="E119" s="97">
        <v>0</v>
      </c>
      <c r="F119" s="97">
        <v>1.5E-3</v>
      </c>
      <c r="G119" s="98">
        <v>3979260</v>
      </c>
      <c r="H119" s="97">
        <v>55778.965300000003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97"/>
      <c r="B120" s="97"/>
      <c r="C120" s="97"/>
      <c r="D120" s="97"/>
      <c r="E120" s="97"/>
      <c r="F120" s="97"/>
      <c r="G120" s="97"/>
      <c r="H120" s="97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97" t="s">
        <v>487</v>
      </c>
      <c r="B121" s="98">
        <v>1674830</v>
      </c>
      <c r="C121" s="97">
        <v>2678.5587999999998</v>
      </c>
      <c r="D121" s="97">
        <v>10893.3485</v>
      </c>
      <c r="E121" s="97">
        <v>0</v>
      </c>
      <c r="F121" s="97">
        <v>2.06E-2</v>
      </c>
      <c r="G121" s="98">
        <v>54325700</v>
      </c>
      <c r="H121" s="97">
        <v>700049.98199999996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97" t="s">
        <v>488</v>
      </c>
      <c r="B122" s="97">
        <v>118660.1256</v>
      </c>
      <c r="C122" s="97">
        <v>185.71039999999999</v>
      </c>
      <c r="D122" s="97">
        <v>733.59209999999996</v>
      </c>
      <c r="E122" s="97">
        <v>0</v>
      </c>
      <c r="F122" s="97">
        <v>1.4E-3</v>
      </c>
      <c r="G122" s="98">
        <v>3658310</v>
      </c>
      <c r="H122" s="97">
        <v>49175.6705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 t="s">
        <v>489</v>
      </c>
      <c r="B123" s="97">
        <v>168330.97940000001</v>
      </c>
      <c r="C123" s="97">
        <v>275.28980000000001</v>
      </c>
      <c r="D123" s="97">
        <v>1151.9728</v>
      </c>
      <c r="E123" s="97">
        <v>0</v>
      </c>
      <c r="F123" s="97">
        <v>2.2000000000000001E-3</v>
      </c>
      <c r="G123" s="98">
        <v>5745180</v>
      </c>
      <c r="H123" s="97">
        <v>70991.260999999999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5"/>
      <c r="B125" s="97" t="s">
        <v>490</v>
      </c>
      <c r="C125" s="97" t="s">
        <v>491</v>
      </c>
      <c r="D125" s="97" t="s">
        <v>492</v>
      </c>
      <c r="E125" s="97" t="s">
        <v>493</v>
      </c>
      <c r="F125" s="97" t="s">
        <v>494</v>
      </c>
      <c r="G125" s="97" t="s">
        <v>495</v>
      </c>
      <c r="H125" s="97" t="s">
        <v>496</v>
      </c>
      <c r="I125" s="97" t="s">
        <v>497</v>
      </c>
      <c r="J125" s="97" t="s">
        <v>498</v>
      </c>
      <c r="K125" s="97" t="s">
        <v>499</v>
      </c>
      <c r="L125" s="97" t="s">
        <v>500</v>
      </c>
      <c r="M125" s="97" t="s">
        <v>501</v>
      </c>
      <c r="N125" s="97" t="s">
        <v>502</v>
      </c>
      <c r="O125" s="97" t="s">
        <v>503</v>
      </c>
      <c r="P125" s="97" t="s">
        <v>504</v>
      </c>
      <c r="Q125" s="97" t="s">
        <v>505</v>
      </c>
      <c r="R125" s="97" t="s">
        <v>506</v>
      </c>
      <c r="S125" s="97" t="s">
        <v>507</v>
      </c>
    </row>
    <row r="126" spans="1:19">
      <c r="A126" s="97" t="s">
        <v>476</v>
      </c>
      <c r="B126" s="98">
        <v>523234000000</v>
      </c>
      <c r="C126" s="97">
        <v>353240.59899999999</v>
      </c>
      <c r="D126" s="97" t="s">
        <v>560</v>
      </c>
      <c r="E126" s="97">
        <v>101872.63800000001</v>
      </c>
      <c r="F126" s="97">
        <v>41401.919999999998</v>
      </c>
      <c r="G126" s="97">
        <v>42217.086000000003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167748.95499999999</v>
      </c>
      <c r="R126" s="97">
        <v>0</v>
      </c>
      <c r="S126" s="97">
        <v>0</v>
      </c>
    </row>
    <row r="127" spans="1:19">
      <c r="A127" s="97" t="s">
        <v>477</v>
      </c>
      <c r="B127" s="98">
        <v>480059000000</v>
      </c>
      <c r="C127" s="97">
        <v>363247.47200000001</v>
      </c>
      <c r="D127" s="97" t="s">
        <v>561</v>
      </c>
      <c r="E127" s="97">
        <v>101872.63800000001</v>
      </c>
      <c r="F127" s="97">
        <v>41401.919999999998</v>
      </c>
      <c r="G127" s="97">
        <v>42217.086000000003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7">
        <v>177755.829</v>
      </c>
      <c r="R127" s="97">
        <v>0</v>
      </c>
      <c r="S127" s="97">
        <v>0</v>
      </c>
    </row>
    <row r="128" spans="1:19">
      <c r="A128" s="97" t="s">
        <v>478</v>
      </c>
      <c r="B128" s="98">
        <v>534967000000</v>
      </c>
      <c r="C128" s="97">
        <v>353494.73800000001</v>
      </c>
      <c r="D128" s="97" t="s">
        <v>669</v>
      </c>
      <c r="E128" s="97">
        <v>101872.63800000001</v>
      </c>
      <c r="F128" s="97">
        <v>41401.919999999998</v>
      </c>
      <c r="G128" s="97">
        <v>42217.086000000003</v>
      </c>
      <c r="H128" s="97">
        <v>0</v>
      </c>
      <c r="I128" s="97">
        <v>0</v>
      </c>
      <c r="J128" s="97">
        <v>0</v>
      </c>
      <c r="K128" s="97">
        <v>0</v>
      </c>
      <c r="L128" s="97">
        <v>0</v>
      </c>
      <c r="M128" s="97">
        <v>0</v>
      </c>
      <c r="N128" s="97">
        <v>0</v>
      </c>
      <c r="O128" s="97">
        <v>0</v>
      </c>
      <c r="P128" s="97">
        <v>0</v>
      </c>
      <c r="Q128" s="97">
        <v>168003.09400000001</v>
      </c>
      <c r="R128" s="97">
        <v>0</v>
      </c>
      <c r="S128" s="97">
        <v>0</v>
      </c>
    </row>
    <row r="129" spans="1:19">
      <c r="A129" s="97" t="s">
        <v>479</v>
      </c>
      <c r="B129" s="98">
        <v>547574000000</v>
      </c>
      <c r="C129" s="97">
        <v>416245.36599999998</v>
      </c>
      <c r="D129" s="97" t="s">
        <v>670</v>
      </c>
      <c r="E129" s="97">
        <v>67915.092000000004</v>
      </c>
      <c r="F129" s="97">
        <v>36859.928999999996</v>
      </c>
      <c r="G129" s="97">
        <v>42217.086000000003</v>
      </c>
      <c r="H129" s="97">
        <v>0</v>
      </c>
      <c r="I129" s="97">
        <v>55203.23</v>
      </c>
      <c r="J129" s="97">
        <v>0</v>
      </c>
      <c r="K129" s="97">
        <v>0</v>
      </c>
      <c r="L129" s="97">
        <v>0</v>
      </c>
      <c r="M129" s="97">
        <v>0</v>
      </c>
      <c r="N129" s="97">
        <v>0</v>
      </c>
      <c r="O129" s="97">
        <v>0</v>
      </c>
      <c r="P129" s="97">
        <v>0</v>
      </c>
      <c r="Q129" s="97">
        <v>214050.02900000001</v>
      </c>
      <c r="R129" s="97">
        <v>0</v>
      </c>
      <c r="S129" s="97">
        <v>0</v>
      </c>
    </row>
    <row r="130" spans="1:19">
      <c r="A130" s="97" t="s">
        <v>291</v>
      </c>
      <c r="B130" s="98">
        <v>604233000000</v>
      </c>
      <c r="C130" s="97">
        <v>435336.00099999999</v>
      </c>
      <c r="D130" s="97" t="s">
        <v>665</v>
      </c>
      <c r="E130" s="97">
        <v>67915.092000000004</v>
      </c>
      <c r="F130" s="97">
        <v>36859.928999999996</v>
      </c>
      <c r="G130" s="97">
        <v>42217.086000000003</v>
      </c>
      <c r="H130" s="97">
        <v>0</v>
      </c>
      <c r="I130" s="97">
        <v>77274.046000000002</v>
      </c>
      <c r="J130" s="97">
        <v>0</v>
      </c>
      <c r="K130" s="97">
        <v>0</v>
      </c>
      <c r="L130" s="97">
        <v>0</v>
      </c>
      <c r="M130" s="97">
        <v>0</v>
      </c>
      <c r="N130" s="97">
        <v>0</v>
      </c>
      <c r="O130" s="97">
        <v>0</v>
      </c>
      <c r="P130" s="97">
        <v>0</v>
      </c>
      <c r="Q130" s="97">
        <v>211069.84899999999</v>
      </c>
      <c r="R130" s="97">
        <v>0</v>
      </c>
      <c r="S130" s="97">
        <v>0</v>
      </c>
    </row>
    <row r="131" spans="1:19">
      <c r="A131" s="97" t="s">
        <v>480</v>
      </c>
      <c r="B131" s="98">
        <v>671059000000</v>
      </c>
      <c r="C131" s="97">
        <v>497575.93</v>
      </c>
      <c r="D131" s="97" t="s">
        <v>555</v>
      </c>
      <c r="E131" s="97">
        <v>101872.63800000001</v>
      </c>
      <c r="F131" s="97">
        <v>41401.919999999998</v>
      </c>
      <c r="G131" s="97">
        <v>42217.086000000003</v>
      </c>
      <c r="H131" s="97">
        <v>0</v>
      </c>
      <c r="I131" s="97">
        <v>111849.36500000001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200234.92</v>
      </c>
      <c r="R131" s="97">
        <v>0</v>
      </c>
      <c r="S131" s="97">
        <v>0</v>
      </c>
    </row>
    <row r="132" spans="1:19">
      <c r="A132" s="97" t="s">
        <v>481</v>
      </c>
      <c r="B132" s="98">
        <v>747542000000</v>
      </c>
      <c r="C132" s="97">
        <v>509992.09299999999</v>
      </c>
      <c r="D132" s="97" t="s">
        <v>590</v>
      </c>
      <c r="E132" s="97">
        <v>101872.63800000001</v>
      </c>
      <c r="F132" s="97">
        <v>41401.919999999998</v>
      </c>
      <c r="G132" s="97">
        <v>42217.086000000003</v>
      </c>
      <c r="H132" s="97">
        <v>0</v>
      </c>
      <c r="I132" s="97">
        <v>108179.121</v>
      </c>
      <c r="J132" s="97">
        <v>0</v>
      </c>
      <c r="K132" s="97">
        <v>0</v>
      </c>
      <c r="L132" s="97">
        <v>0</v>
      </c>
      <c r="M132" s="97">
        <v>0</v>
      </c>
      <c r="N132" s="97">
        <v>0</v>
      </c>
      <c r="O132" s="97">
        <v>0</v>
      </c>
      <c r="P132" s="97">
        <v>0</v>
      </c>
      <c r="Q132" s="97">
        <v>216321.32800000001</v>
      </c>
      <c r="R132" s="97">
        <v>0</v>
      </c>
      <c r="S132" s="97">
        <v>0</v>
      </c>
    </row>
    <row r="133" spans="1:19">
      <c r="A133" s="97" t="s">
        <v>482</v>
      </c>
      <c r="B133" s="98">
        <v>753905000000</v>
      </c>
      <c r="C133" s="97">
        <v>528002.83299999998</v>
      </c>
      <c r="D133" s="97" t="s">
        <v>536</v>
      </c>
      <c r="E133" s="97">
        <v>101872.63800000001</v>
      </c>
      <c r="F133" s="97">
        <v>41401.919999999998</v>
      </c>
      <c r="G133" s="97">
        <v>42217.086000000003</v>
      </c>
      <c r="H133" s="97">
        <v>0</v>
      </c>
      <c r="I133" s="97">
        <v>119945.273</v>
      </c>
      <c r="J133" s="97">
        <v>0</v>
      </c>
      <c r="K133" s="97">
        <v>0</v>
      </c>
      <c r="L133" s="97">
        <v>0</v>
      </c>
      <c r="M133" s="97">
        <v>0</v>
      </c>
      <c r="N133" s="97">
        <v>0</v>
      </c>
      <c r="O133" s="97">
        <v>0</v>
      </c>
      <c r="P133" s="97">
        <v>0</v>
      </c>
      <c r="Q133" s="97">
        <v>222565.91699999999</v>
      </c>
      <c r="R133" s="97">
        <v>0</v>
      </c>
      <c r="S133" s="97">
        <v>0</v>
      </c>
    </row>
    <row r="134" spans="1:19">
      <c r="A134" s="97" t="s">
        <v>483</v>
      </c>
      <c r="B134" s="98">
        <v>650472000000</v>
      </c>
      <c r="C134" s="97">
        <v>481317.71</v>
      </c>
      <c r="D134" s="97" t="s">
        <v>619</v>
      </c>
      <c r="E134" s="97">
        <v>101872.63800000001</v>
      </c>
      <c r="F134" s="97">
        <v>41401.919999999998</v>
      </c>
      <c r="G134" s="97">
        <v>42217.086000000003</v>
      </c>
      <c r="H134" s="97">
        <v>0</v>
      </c>
      <c r="I134" s="97">
        <v>92423.210999999996</v>
      </c>
      <c r="J134" s="97">
        <v>0</v>
      </c>
      <c r="K134" s="97">
        <v>0</v>
      </c>
      <c r="L134" s="97">
        <v>0</v>
      </c>
      <c r="M134" s="97">
        <v>0</v>
      </c>
      <c r="N134" s="97">
        <v>0</v>
      </c>
      <c r="O134" s="97">
        <v>0</v>
      </c>
      <c r="P134" s="97">
        <v>0</v>
      </c>
      <c r="Q134" s="97">
        <v>203402.856</v>
      </c>
      <c r="R134" s="97">
        <v>0</v>
      </c>
      <c r="S134" s="97">
        <v>0</v>
      </c>
    </row>
    <row r="135" spans="1:19">
      <c r="A135" s="97" t="s">
        <v>484</v>
      </c>
      <c r="B135" s="98">
        <v>579116000000</v>
      </c>
      <c r="C135" s="97">
        <v>431726.16100000002</v>
      </c>
      <c r="D135" s="97" t="s">
        <v>538</v>
      </c>
      <c r="E135" s="97">
        <v>101872.63800000001</v>
      </c>
      <c r="F135" s="97">
        <v>41401.919999999998</v>
      </c>
      <c r="G135" s="97">
        <v>42217.086000000003</v>
      </c>
      <c r="H135" s="97">
        <v>0</v>
      </c>
      <c r="I135" s="97">
        <v>46210.724999999999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7">
        <v>200023.79300000001</v>
      </c>
      <c r="R135" s="97">
        <v>0</v>
      </c>
      <c r="S135" s="97">
        <v>0</v>
      </c>
    </row>
    <row r="136" spans="1:19">
      <c r="A136" s="97" t="s">
        <v>485</v>
      </c>
      <c r="B136" s="98">
        <v>514506000000</v>
      </c>
      <c r="C136" s="97">
        <v>356429.989</v>
      </c>
      <c r="D136" s="97" t="s">
        <v>570</v>
      </c>
      <c r="E136" s="97">
        <v>101872.63800000001</v>
      </c>
      <c r="F136" s="97">
        <v>41401.919999999998</v>
      </c>
      <c r="G136" s="97">
        <v>42217.086000000003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97">
        <v>0</v>
      </c>
      <c r="N136" s="97">
        <v>0</v>
      </c>
      <c r="O136" s="97">
        <v>0</v>
      </c>
      <c r="P136" s="97">
        <v>0</v>
      </c>
      <c r="Q136" s="97">
        <v>170938.345</v>
      </c>
      <c r="R136" s="97">
        <v>0</v>
      </c>
      <c r="S136" s="97">
        <v>0</v>
      </c>
    </row>
    <row r="137" spans="1:19">
      <c r="A137" s="97" t="s">
        <v>486</v>
      </c>
      <c r="B137" s="98">
        <v>522175000000</v>
      </c>
      <c r="C137" s="97">
        <v>351928.625</v>
      </c>
      <c r="D137" s="97" t="s">
        <v>539</v>
      </c>
      <c r="E137" s="97">
        <v>101872.63800000001</v>
      </c>
      <c r="F137" s="97">
        <v>41401.919999999998</v>
      </c>
      <c r="G137" s="97">
        <v>42217.086000000003</v>
      </c>
      <c r="H137" s="97">
        <v>0</v>
      </c>
      <c r="I137" s="97">
        <v>1519.32</v>
      </c>
      <c r="J137" s="97">
        <v>0</v>
      </c>
      <c r="K137" s="97">
        <v>0</v>
      </c>
      <c r="L137" s="97">
        <v>0</v>
      </c>
      <c r="M137" s="97">
        <v>0</v>
      </c>
      <c r="N137" s="97">
        <v>0</v>
      </c>
      <c r="O137" s="97">
        <v>0</v>
      </c>
      <c r="P137" s="97">
        <v>0</v>
      </c>
      <c r="Q137" s="97">
        <v>164917.66099999999</v>
      </c>
      <c r="R137" s="97">
        <v>0</v>
      </c>
      <c r="S137" s="97">
        <v>0</v>
      </c>
    </row>
    <row r="138" spans="1:19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</row>
    <row r="139" spans="1:19">
      <c r="A139" s="97" t="s">
        <v>487</v>
      </c>
      <c r="B139" s="98">
        <v>7128840000000</v>
      </c>
      <c r="C139" s="97"/>
      <c r="D139" s="97"/>
      <c r="E139" s="97"/>
      <c r="F139" s="97"/>
      <c r="G139" s="97"/>
      <c r="H139" s="97"/>
      <c r="I139" s="97"/>
      <c r="J139" s="97"/>
      <c r="K139" s="97"/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7"/>
      <c r="R139" s="97">
        <v>0</v>
      </c>
      <c r="S139" s="97">
        <v>0</v>
      </c>
    </row>
    <row r="140" spans="1:19">
      <c r="A140" s="97" t="s">
        <v>488</v>
      </c>
      <c r="B140" s="98">
        <v>480059000000</v>
      </c>
      <c r="C140" s="97">
        <v>351928.625</v>
      </c>
      <c r="D140" s="97"/>
      <c r="E140" s="97">
        <v>67915.092000000004</v>
      </c>
      <c r="F140" s="97">
        <v>36859.928999999996</v>
      </c>
      <c r="G140" s="97">
        <v>42217.086000000003</v>
      </c>
      <c r="H140" s="97">
        <v>0</v>
      </c>
      <c r="I140" s="97">
        <v>0</v>
      </c>
      <c r="J140" s="97">
        <v>0</v>
      </c>
      <c r="K140" s="97">
        <v>0</v>
      </c>
      <c r="L140" s="97">
        <v>0</v>
      </c>
      <c r="M140" s="97">
        <v>0</v>
      </c>
      <c r="N140" s="97">
        <v>0</v>
      </c>
      <c r="O140" s="97">
        <v>0</v>
      </c>
      <c r="P140" s="97">
        <v>0</v>
      </c>
      <c r="Q140" s="97">
        <v>164917.66099999999</v>
      </c>
      <c r="R140" s="97">
        <v>0</v>
      </c>
      <c r="S140" s="97">
        <v>0</v>
      </c>
    </row>
    <row r="141" spans="1:19">
      <c r="A141" s="97" t="s">
        <v>489</v>
      </c>
      <c r="B141" s="98">
        <v>753905000000</v>
      </c>
      <c r="C141" s="97">
        <v>528002.83299999998</v>
      </c>
      <c r="D141" s="97"/>
      <c r="E141" s="97">
        <v>101872.63800000001</v>
      </c>
      <c r="F141" s="97">
        <v>41401.919999999998</v>
      </c>
      <c r="G141" s="97">
        <v>42217.086000000003</v>
      </c>
      <c r="H141" s="97">
        <v>0</v>
      </c>
      <c r="I141" s="97">
        <v>119945.273</v>
      </c>
      <c r="J141" s="97">
        <v>0</v>
      </c>
      <c r="K141" s="97">
        <v>0</v>
      </c>
      <c r="L141" s="97">
        <v>0</v>
      </c>
      <c r="M141" s="97">
        <v>0</v>
      </c>
      <c r="N141" s="97">
        <v>0</v>
      </c>
      <c r="O141" s="97">
        <v>0</v>
      </c>
      <c r="P141" s="97">
        <v>0</v>
      </c>
      <c r="Q141" s="97">
        <v>222565.91699999999</v>
      </c>
      <c r="R141" s="97">
        <v>0</v>
      </c>
      <c r="S141" s="97">
        <v>0</v>
      </c>
    </row>
    <row r="142" spans="1:1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>
      <c r="A143" s="85"/>
      <c r="B143" s="97" t="s">
        <v>508</v>
      </c>
      <c r="C143" s="97" t="s">
        <v>509</v>
      </c>
      <c r="D143" s="97" t="s">
        <v>237</v>
      </c>
      <c r="E143" s="97" t="s">
        <v>369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>
      <c r="A144" s="97" t="s">
        <v>510</v>
      </c>
      <c r="B144" s="97">
        <v>185112.09</v>
      </c>
      <c r="C144" s="97">
        <v>13810.37</v>
      </c>
      <c r="D144" s="97">
        <v>0</v>
      </c>
      <c r="E144" s="97">
        <v>198922.46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7" t="s">
        <v>511</v>
      </c>
      <c r="B145" s="97">
        <v>44.28</v>
      </c>
      <c r="C145" s="97">
        <v>3.3</v>
      </c>
      <c r="D145" s="97">
        <v>0</v>
      </c>
      <c r="E145" s="97">
        <v>47.58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>
      <c r="A146" s="97" t="s">
        <v>512</v>
      </c>
      <c r="B146" s="97">
        <v>44.28</v>
      </c>
      <c r="C146" s="97">
        <v>3.3</v>
      </c>
      <c r="D146" s="97">
        <v>0</v>
      </c>
      <c r="E146" s="97">
        <v>47.58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9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</row>
    <row r="149" spans="1:1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</row>
    <row r="150" spans="1:19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</row>
    <row r="151" spans="1:19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</row>
    <row r="152" spans="1:19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</row>
    <row r="153" spans="1:19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</row>
    <row r="154" spans="1:19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  <vt:lpstr>Miami!smarket01miami_7</vt:lpstr>
      <vt:lpstr>Houston!smarket02houston_7</vt:lpstr>
      <vt:lpstr>Phoenix!smarket03phoenix_7</vt:lpstr>
      <vt:lpstr>Atlanta!smarket04atlanta_7</vt:lpstr>
      <vt:lpstr>LosAngeles!smarket05losangeles_7</vt:lpstr>
      <vt:lpstr>LasVegas!smarket06lasvegas_7</vt:lpstr>
      <vt:lpstr>SanFrancisco!smarket07sanfrancisco_7</vt:lpstr>
      <vt:lpstr>Baltimore!smarket08baltimore_7</vt:lpstr>
      <vt:lpstr>Albuquerque!smarket09albuquerque_7</vt:lpstr>
      <vt:lpstr>Seattle!smarket10seattle_7</vt:lpstr>
      <vt:lpstr>Chicago!smarket11chicago_7</vt:lpstr>
      <vt:lpstr>Boulder!smarket12boulder_7</vt:lpstr>
      <vt:lpstr>Minneapolis!smarket13minneapolis_7</vt:lpstr>
      <vt:lpstr>Helena!smarket14helena_7</vt:lpstr>
      <vt:lpstr>Duluth!smarket15duluth_7</vt:lpstr>
      <vt:lpstr>Fairbanks!smarket16fairbanks_7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2010-02-17T04:56:03Z</dcterms:modified>
</cp:coreProperties>
</file>